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oreantscholen-my.sharepoint.com/personal/directie_triangel_floreantscholen_nl/Documents/"/>
    </mc:Choice>
  </mc:AlternateContent>
  <xr:revisionPtr revIDLastSave="12" documentId="8_{60ED6F30-3EE4-4919-BC58-5A1E4AB0F93C}" xr6:coauthVersionLast="47" xr6:coauthVersionMax="47" xr10:uidLastSave="{E23CBF2A-8E67-4026-8CEC-6CCC1B02F41C}"/>
  <bookViews>
    <workbookView xWindow="-110" yWindow="-110" windowWidth="19420" windowHeight="10300" tabRatio="894" activeTab="1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  <sheet name="BASIS" sheetId="26" r:id="rId10"/>
    <sheet name="INTENSIEF" sheetId="27" r:id="rId11"/>
    <sheet name="VERRIJKT" sheetId="29" r:id="rId12"/>
  </sheets>
  <definedNames>
    <definedName name="_xlnm.Print_Area" localSheetId="9">BASIS!$A$1:$I$40</definedName>
    <definedName name="_xlnm.Print_Area" localSheetId="0">'de indicatoren'!$A$1:$S$25</definedName>
    <definedName name="_xlnm.Print_Area" localSheetId="2">'groep 3'!$A$2:$AZ$56</definedName>
    <definedName name="_xlnm.Print_Area" localSheetId="3">'groep 4'!$A$2:$AZ$56</definedName>
    <definedName name="_xlnm.Print_Area" localSheetId="4">'groep 5'!$A$2:$AZ$56</definedName>
    <definedName name="_xlnm.Print_Area" localSheetId="5">'groep 6'!$A$2:$AZ$56</definedName>
    <definedName name="_xlnm.Print_Area" localSheetId="6">'groep 7'!$A$2:$AZ$56</definedName>
    <definedName name="_xlnm.Print_Area" localSheetId="7">'groep 8'!$A$2:$AZ$56</definedName>
    <definedName name="_xlnm.Print_Area" localSheetId="10">INTENSIEF!$A$1:$I$40</definedName>
    <definedName name="_xlnm.Print_Area" localSheetId="1">INTRO!$A$1:$V$45</definedName>
    <definedName name="_xlnm.Print_Area" localSheetId="8">TOTAAL!$A$2:$AB$49</definedName>
    <definedName name="_xlnm.Print_Area" localSheetId="11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8" i="13" l="1"/>
  <c r="AS57" i="13"/>
  <c r="AT56" i="13"/>
  <c r="AS56" i="13"/>
  <c r="AR56" i="13"/>
  <c r="AT55" i="13"/>
  <c r="AS55" i="13"/>
  <c r="AR55" i="13"/>
  <c r="AT56" i="8"/>
  <c r="AB18" i="19" s="1"/>
  <c r="AS56" i="8"/>
  <c r="Z18" i="19" s="1"/>
  <c r="AR56" i="8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29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31" i="17"/>
  <c r="AT33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33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58" i="14" s="1"/>
  <c r="AT19" i="8"/>
  <c r="AT20" i="8"/>
  <c r="AT21" i="8"/>
  <c r="AT22" i="8"/>
  <c r="AT23" i="8"/>
  <c r="AT24" i="8"/>
  <c r="AT25" i="8"/>
  <c r="AT57" i="8" s="1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59" i="8" s="1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AT59" i="13" s="1"/>
  <c r="Y16" i="19"/>
  <c r="X18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S59" i="13" s="1"/>
  <c r="AR18" i="13"/>
  <c r="AR57" i="13" s="1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7" i="15"/>
  <c r="AR37" i="15"/>
  <c r="AS53" i="17"/>
  <c r="AR53" i="17"/>
  <c r="AS52" i="17"/>
  <c r="AR52" i="17"/>
  <c r="AS51" i="17"/>
  <c r="AR51" i="17"/>
  <c r="AR47" i="17"/>
  <c r="AR43" i="17"/>
  <c r="AR39" i="17"/>
  <c r="AS35" i="17"/>
  <c r="AR33" i="17"/>
  <c r="AR30" i="17"/>
  <c r="AR29" i="17"/>
  <c r="AS53" i="16"/>
  <c r="AR53" i="16"/>
  <c r="AS52" i="16"/>
  <c r="AS48" i="16"/>
  <c r="AS44" i="16"/>
  <c r="AS40" i="16"/>
  <c r="AR37" i="16"/>
  <c r="AS36" i="16"/>
  <c r="AR33" i="16"/>
  <c r="AR32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L38" i="8" s="1"/>
  <c r="AM38" i="8" s="1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L23" i="14" s="1"/>
  <c r="AM23" i="14" s="1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L31" i="14" s="1"/>
  <c r="AM31" i="14" s="1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L39" i="14" s="1"/>
  <c r="AM39" i="14" s="1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25" i="14"/>
  <c r="AM25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AT37" i="16" s="1"/>
  <c r="P36" i="16"/>
  <c r="O36" i="16"/>
  <c r="N36" i="16"/>
  <c r="M36" i="16"/>
  <c r="AR36" i="16" s="1"/>
  <c r="P35" i="16"/>
  <c r="O35" i="16"/>
  <c r="N35" i="16"/>
  <c r="M35" i="16"/>
  <c r="AS35" i="16" s="1"/>
  <c r="P34" i="16"/>
  <c r="O34" i="16"/>
  <c r="N34" i="16"/>
  <c r="M34" i="16"/>
  <c r="AT34" i="16" s="1"/>
  <c r="P33" i="16"/>
  <c r="O33" i="16"/>
  <c r="N33" i="16"/>
  <c r="M33" i="16"/>
  <c r="AT33" i="16" s="1"/>
  <c r="P32" i="16"/>
  <c r="O32" i="16"/>
  <c r="N32" i="16"/>
  <c r="M32" i="16"/>
  <c r="AT32" i="16" s="1"/>
  <c r="P31" i="16"/>
  <c r="O31" i="16"/>
  <c r="N31" i="16"/>
  <c r="M31" i="16"/>
  <c r="AT31" i="16" s="1"/>
  <c r="P30" i="16"/>
  <c r="O30" i="16"/>
  <c r="N30" i="16"/>
  <c r="M30" i="16"/>
  <c r="AS30" i="16" s="1"/>
  <c r="P29" i="16"/>
  <c r="O29" i="16"/>
  <c r="N29" i="16"/>
  <c r="M29" i="16"/>
  <c r="AS29" i="16" s="1"/>
  <c r="P28" i="16"/>
  <c r="O28" i="16"/>
  <c r="N28" i="16"/>
  <c r="M28" i="16"/>
  <c r="P27" i="16"/>
  <c r="O27" i="16"/>
  <c r="N27" i="16"/>
  <c r="M27" i="16"/>
  <c r="AT27" i="16" s="1"/>
  <c r="P26" i="16"/>
  <c r="O26" i="16"/>
  <c r="N26" i="16"/>
  <c r="M26" i="16"/>
  <c r="AS26" i="16" s="1"/>
  <c r="P25" i="16"/>
  <c r="O25" i="16"/>
  <c r="N25" i="16"/>
  <c r="M25" i="16"/>
  <c r="AT25" i="16" s="1"/>
  <c r="P24" i="16"/>
  <c r="O24" i="16"/>
  <c r="N24" i="16"/>
  <c r="M24" i="16"/>
  <c r="AS24" i="16" s="1"/>
  <c r="P23" i="16"/>
  <c r="O23" i="16"/>
  <c r="N23" i="16"/>
  <c r="M23" i="16"/>
  <c r="P22" i="16"/>
  <c r="O22" i="16"/>
  <c r="N22" i="16"/>
  <c r="M22" i="16"/>
  <c r="AS22" i="16" s="1"/>
  <c r="P21" i="16"/>
  <c r="O21" i="16"/>
  <c r="N21" i="16"/>
  <c r="M21" i="16"/>
  <c r="P20" i="16"/>
  <c r="O20" i="16"/>
  <c r="N20" i="16"/>
  <c r="M20" i="16"/>
  <c r="AS20" i="16" s="1"/>
  <c r="P19" i="16"/>
  <c r="O19" i="16"/>
  <c r="N19" i="16"/>
  <c r="M19" i="16"/>
  <c r="AS19" i="16" s="1"/>
  <c r="P18" i="16"/>
  <c r="O18" i="16"/>
  <c r="N18" i="16"/>
  <c r="M18" i="16"/>
  <c r="AS18" i="16" s="1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AS37" i="17" s="1"/>
  <c r="P36" i="17"/>
  <c r="O36" i="17"/>
  <c r="N36" i="17"/>
  <c r="M36" i="17"/>
  <c r="AT36" i="17" s="1"/>
  <c r="P35" i="17"/>
  <c r="O35" i="17"/>
  <c r="N35" i="17"/>
  <c r="M35" i="17"/>
  <c r="AT35" i="17" s="1"/>
  <c r="P34" i="17"/>
  <c r="O34" i="17"/>
  <c r="N34" i="17"/>
  <c r="M34" i="17"/>
  <c r="AT34" i="17" s="1"/>
  <c r="P33" i="17"/>
  <c r="O33" i="17"/>
  <c r="N33" i="17"/>
  <c r="M33" i="17"/>
  <c r="P32" i="17"/>
  <c r="O32" i="17"/>
  <c r="N32" i="17"/>
  <c r="M32" i="17"/>
  <c r="AS32" i="17" s="1"/>
  <c r="P31" i="17"/>
  <c r="O31" i="17"/>
  <c r="N31" i="17"/>
  <c r="M31" i="17"/>
  <c r="AS31" i="17" s="1"/>
  <c r="P30" i="17"/>
  <c r="O30" i="17"/>
  <c r="N30" i="17"/>
  <c r="M30" i="17"/>
  <c r="AT30" i="17" s="1"/>
  <c r="P29" i="17"/>
  <c r="O29" i="17"/>
  <c r="N29" i="17"/>
  <c r="M29" i="17"/>
  <c r="AT29" i="17" s="1"/>
  <c r="P28" i="17"/>
  <c r="O28" i="17"/>
  <c r="N28" i="17"/>
  <c r="M28" i="17"/>
  <c r="AS28" i="17" s="1"/>
  <c r="P27" i="17"/>
  <c r="O27" i="17"/>
  <c r="N27" i="17"/>
  <c r="M27" i="17"/>
  <c r="AT27" i="17" s="1"/>
  <c r="P26" i="17"/>
  <c r="O26" i="17"/>
  <c r="N26" i="17"/>
  <c r="M26" i="17"/>
  <c r="AT26" i="17" s="1"/>
  <c r="P25" i="17"/>
  <c r="O25" i="17"/>
  <c r="N25" i="17"/>
  <c r="M25" i="17"/>
  <c r="AS25" i="17" s="1"/>
  <c r="P24" i="17"/>
  <c r="O24" i="17"/>
  <c r="N24" i="17"/>
  <c r="M24" i="17"/>
  <c r="AS24" i="17" s="1"/>
  <c r="P23" i="17"/>
  <c r="O23" i="17"/>
  <c r="N23" i="17"/>
  <c r="M23" i="17"/>
  <c r="AS23" i="17" s="1"/>
  <c r="P22" i="17"/>
  <c r="O22" i="17"/>
  <c r="N22" i="17"/>
  <c r="M22" i="17"/>
  <c r="P21" i="17"/>
  <c r="O21" i="17"/>
  <c r="N21" i="17"/>
  <c r="M21" i="17"/>
  <c r="P20" i="17"/>
  <c r="O20" i="17"/>
  <c r="N20" i="17"/>
  <c r="M20" i="17"/>
  <c r="AS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AT37" i="15" s="1"/>
  <c r="P36" i="15"/>
  <c r="O36" i="15"/>
  <c r="N36" i="15"/>
  <c r="M36" i="15"/>
  <c r="AR36" i="15" s="1"/>
  <c r="P35" i="15"/>
  <c r="O35" i="15"/>
  <c r="N35" i="15"/>
  <c r="M35" i="15"/>
  <c r="AT35" i="15" s="1"/>
  <c r="P34" i="15"/>
  <c r="O34" i="15"/>
  <c r="N34" i="15"/>
  <c r="M34" i="15"/>
  <c r="AT34" i="15" s="1"/>
  <c r="P33" i="15"/>
  <c r="O33" i="15"/>
  <c r="N33" i="15"/>
  <c r="M33" i="15"/>
  <c r="AS33" i="15" s="1"/>
  <c r="P32" i="15"/>
  <c r="O32" i="15"/>
  <c r="N32" i="15"/>
  <c r="M32" i="15"/>
  <c r="AT32" i="15" s="1"/>
  <c r="P31" i="15"/>
  <c r="O31" i="15"/>
  <c r="N31" i="15"/>
  <c r="M31" i="15"/>
  <c r="AR31" i="15" s="1"/>
  <c r="P30" i="15"/>
  <c r="O30" i="15"/>
  <c r="N30" i="15"/>
  <c r="M30" i="15"/>
  <c r="AS30" i="15" s="1"/>
  <c r="P29" i="15"/>
  <c r="O29" i="15"/>
  <c r="N29" i="15"/>
  <c r="M29" i="15"/>
  <c r="P28" i="15"/>
  <c r="O28" i="15"/>
  <c r="N28" i="15"/>
  <c r="M28" i="15"/>
  <c r="P27" i="15"/>
  <c r="O27" i="15"/>
  <c r="N27" i="15"/>
  <c r="M27" i="15"/>
  <c r="AT27" i="15" s="1"/>
  <c r="P26" i="15"/>
  <c r="O26" i="15"/>
  <c r="N26" i="15"/>
  <c r="M26" i="15"/>
  <c r="AS26" i="15" s="1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P22" i="15"/>
  <c r="O22" i="15"/>
  <c r="N22" i="15"/>
  <c r="M22" i="15"/>
  <c r="AS22" i="15" s="1"/>
  <c r="P21" i="15"/>
  <c r="O21" i="15"/>
  <c r="N21" i="15"/>
  <c r="M21" i="15"/>
  <c r="AS21" i="15" s="1"/>
  <c r="P20" i="15"/>
  <c r="O20" i="15"/>
  <c r="N20" i="15"/>
  <c r="M20" i="15"/>
  <c r="AT20" i="15" s="1"/>
  <c r="P19" i="15"/>
  <c r="O19" i="15"/>
  <c r="N19" i="15"/>
  <c r="M19" i="15"/>
  <c r="P18" i="15"/>
  <c r="O18" i="15"/>
  <c r="N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T30" i="16" l="1"/>
  <c r="AR26" i="17"/>
  <c r="AS58" i="14"/>
  <c r="AT29" i="15"/>
  <c r="AT28" i="15"/>
  <c r="AT23" i="15"/>
  <c r="AT19" i="15"/>
  <c r="AT18" i="15"/>
  <c r="AS31" i="15"/>
  <c r="AS27" i="15"/>
  <c r="AT25" i="15"/>
  <c r="AR23" i="15"/>
  <c r="AR19" i="15"/>
  <c r="AR57" i="14"/>
  <c r="AR59" i="14"/>
  <c r="AS59" i="14"/>
  <c r="AS59" i="8"/>
  <c r="AR58" i="8"/>
  <c r="AR57" i="8"/>
  <c r="AS28" i="16"/>
  <c r="AT23" i="16"/>
  <c r="AT21" i="16"/>
  <c r="AT22" i="16"/>
  <c r="AR27" i="16"/>
  <c r="AS27" i="16"/>
  <c r="AR21" i="16"/>
  <c r="AS21" i="16"/>
  <c r="AT20" i="16"/>
  <c r="AT19" i="16"/>
  <c r="AT22" i="17"/>
  <c r="AT21" i="17"/>
  <c r="AT19" i="17"/>
  <c r="AT18" i="17"/>
  <c r="AR25" i="17"/>
  <c r="AT25" i="17"/>
  <c r="AT23" i="17"/>
  <c r="AR22" i="17"/>
  <c r="AR21" i="17"/>
  <c r="AR18" i="17"/>
  <c r="AR18" i="16"/>
  <c r="AR23" i="16"/>
  <c r="AR28" i="16"/>
  <c r="AS33" i="16"/>
  <c r="AS37" i="16"/>
  <c r="AT28" i="16"/>
  <c r="AT18" i="16"/>
  <c r="AS23" i="16"/>
  <c r="AR34" i="16"/>
  <c r="AT36" i="16"/>
  <c r="AR19" i="16"/>
  <c r="AR25" i="16"/>
  <c r="AR30" i="16"/>
  <c r="AS34" i="16"/>
  <c r="AT35" i="16"/>
  <c r="AT26" i="16"/>
  <c r="AS25" i="16"/>
  <c r="AR35" i="16"/>
  <c r="AR20" i="16"/>
  <c r="AR26" i="16"/>
  <c r="AR31" i="16"/>
  <c r="AS31" i="16"/>
  <c r="Q26" i="17"/>
  <c r="AS21" i="17"/>
  <c r="AS29" i="17"/>
  <c r="AR35" i="17"/>
  <c r="AT32" i="17"/>
  <c r="AT24" i="17"/>
  <c r="AS18" i="17"/>
  <c r="AS22" i="17"/>
  <c r="AS26" i="17"/>
  <c r="AS30" i="17"/>
  <c r="AR36" i="17"/>
  <c r="AR19" i="17"/>
  <c r="AR23" i="17"/>
  <c r="AR27" i="17"/>
  <c r="AR31" i="17"/>
  <c r="AS36" i="17"/>
  <c r="AT37" i="17"/>
  <c r="AT58" i="17" s="1"/>
  <c r="AS19" i="17"/>
  <c r="AS27" i="17"/>
  <c r="AR37" i="17"/>
  <c r="AT28" i="17"/>
  <c r="AT20" i="17"/>
  <c r="AR20" i="17"/>
  <c r="AR24" i="17"/>
  <c r="AR28" i="17"/>
  <c r="AR59" i="17" s="1"/>
  <c r="AR32" i="17"/>
  <c r="AR18" i="15"/>
  <c r="AR22" i="15"/>
  <c r="AS36" i="15"/>
  <c r="AT26" i="15"/>
  <c r="AS18" i="15"/>
  <c r="AR28" i="15"/>
  <c r="AS28" i="15"/>
  <c r="AS32" i="15"/>
  <c r="AT24" i="15"/>
  <c r="AS19" i="15"/>
  <c r="AS23" i="15"/>
  <c r="AR29" i="15"/>
  <c r="AR33" i="15"/>
  <c r="AR38" i="15"/>
  <c r="AT39" i="15"/>
  <c r="AT31" i="15"/>
  <c r="AR20" i="15"/>
  <c r="AR25" i="15"/>
  <c r="AS29" i="15"/>
  <c r="AS38" i="15"/>
  <c r="AT38" i="15"/>
  <c r="AT30" i="15"/>
  <c r="AT22" i="15"/>
  <c r="AS20" i="15"/>
  <c r="AR26" i="15"/>
  <c r="AR30" i="15"/>
  <c r="AR34" i="15"/>
  <c r="AR39" i="15"/>
  <c r="AT21" i="15"/>
  <c r="AR21" i="15"/>
  <c r="AS34" i="15"/>
  <c r="AS39" i="15"/>
  <c r="AT36" i="15"/>
  <c r="AR32" i="15"/>
  <c r="AR27" i="15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AR22" i="16"/>
  <c r="AR24" i="16"/>
  <c r="AT24" i="16"/>
  <c r="AR29" i="16"/>
  <c r="AS32" i="16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38" i="16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AT59" i="16"/>
  <c r="AT58" i="16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26" i="17"/>
  <c r="AL26" i="17" s="1"/>
  <c r="AM26" i="17" s="1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T59" i="17" l="1"/>
  <c r="AT58" i="15"/>
  <c r="AT57" i="16"/>
  <c r="AT56" i="16" s="1"/>
  <c r="AB26" i="19" s="1"/>
  <c r="AR58" i="16"/>
  <c r="AS59" i="16"/>
  <c r="AR59" i="16"/>
  <c r="AS57" i="16"/>
  <c r="AS58" i="17"/>
  <c r="AS57" i="17"/>
  <c r="AS59" i="17"/>
  <c r="AT57" i="17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Y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B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Y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AA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AB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AA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AA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T55" i="17" l="1"/>
  <c r="AA24" i="19" s="1"/>
  <c r="AR56" i="15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AR55" i="15"/>
  <c r="AS56" i="15"/>
  <c r="Z22" i="19" s="1"/>
  <c r="AT55" i="15"/>
  <c r="AA22" i="19" s="1"/>
  <c r="AR55" i="16"/>
  <c r="W26" i="19" s="1"/>
  <c r="AS55" i="16"/>
  <c r="Y26" i="19" s="1"/>
  <c r="W24" i="19"/>
  <c r="AT55" i="16"/>
  <c r="AA26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X53" i="16"/>
  <c r="X24" i="16"/>
  <c r="AJ24" i="16" s="1"/>
  <c r="X34" i="16"/>
  <c r="AJ34" i="16" s="1"/>
  <c r="AA34" i="16" s="1"/>
  <c r="X40" i="16"/>
  <c r="AJ40" i="16" s="1"/>
  <c r="X28" i="16"/>
  <c r="AJ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Z22" i="17" s="1"/>
  <c r="X27" i="17"/>
  <c r="AJ27" i="17" s="1"/>
  <c r="AA27" i="17" s="1"/>
  <c r="X48" i="17"/>
  <c r="AJ48" i="17" s="1"/>
  <c r="X53" i="17"/>
  <c r="X25" i="17"/>
  <c r="AJ25" i="17" s="1"/>
  <c r="Z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X49" i="14"/>
  <c r="AJ24" i="14"/>
  <c r="X30" i="14"/>
  <c r="AJ30" i="14" s="1"/>
  <c r="Z30" i="14" s="1"/>
  <c r="X42" i="14"/>
  <c r="AJ42" i="14" s="1"/>
  <c r="AA42" i="14" s="1"/>
  <c r="X51" i="14"/>
  <c r="X25" i="14"/>
  <c r="AJ25" i="14" s="1"/>
  <c r="X47" i="14"/>
  <c r="AJ47" i="14" s="1"/>
  <c r="Y47" i="14" s="1"/>
  <c r="Y23" i="14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Z23" i="16" s="1"/>
  <c r="X24" i="17"/>
  <c r="AJ24" i="17" s="1"/>
  <c r="Z24" i="17" s="1"/>
  <c r="F70" i="15"/>
  <c r="F74" i="15" s="1"/>
  <c r="D22" i="19"/>
  <c r="AN54" i="15"/>
  <c r="J63" i="15" s="1"/>
  <c r="D16" i="19"/>
  <c r="AO54" i="13"/>
  <c r="X27" i="16"/>
  <c r="AJ27" i="16" s="1"/>
  <c r="X29" i="16"/>
  <c r="AJ29" i="16" s="1"/>
  <c r="AB29" i="16" s="1"/>
  <c r="X41" i="16"/>
  <c r="AJ41" i="16" s="1"/>
  <c r="AA41" i="16" s="1"/>
  <c r="X25" i="16"/>
  <c r="AJ25" i="16" s="1"/>
  <c r="X26" i="16"/>
  <c r="AJ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X45" i="17"/>
  <c r="AJ45" i="17" s="1"/>
  <c r="X50" i="17"/>
  <c r="X26" i="17"/>
  <c r="AJ26" i="17" s="1"/>
  <c r="Z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AB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V54" i="17"/>
  <c r="X19" i="17"/>
  <c r="AJ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AA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AA21" i="15" s="1"/>
  <c r="X18" i="15"/>
  <c r="AJ18" i="15" s="1"/>
  <c r="AA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A22" i="14" s="1"/>
  <c r="AN55" i="14"/>
  <c r="O20" i="19" s="1"/>
  <c r="X21" i="14"/>
  <c r="AJ21" i="14" s="1"/>
  <c r="AA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AA31" i="15" l="1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AA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Z25" i="8" s="1"/>
  <c r="X26" i="8"/>
  <c r="AJ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AA19" i="8" s="1"/>
  <c r="U55" i="8"/>
  <c r="F63" i="8" s="1"/>
  <c r="Y51" i="8" l="1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<sst xmlns="http://schemas.openxmlformats.org/spreadsheetml/2006/main" count="1146" uniqueCount="135">
  <si>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</si>
  <si>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</si>
  <si>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</si>
  <si>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</si>
  <si>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</si>
  <si>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</si>
  <si>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</si>
  <si>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</si>
  <si>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</si>
  <si>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</si>
  <si>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</si>
  <si>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</si>
  <si>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</si>
  <si>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</si>
  <si>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</si>
  <si>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</si>
  <si>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</si>
  <si>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</si>
  <si>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</si>
  <si>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</si>
  <si>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</si>
  <si>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</si>
  <si>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</si>
  <si>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</si>
  <si>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</si>
  <si>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</si>
  <si>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</si>
  <si>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</si>
  <si>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</si>
  <si>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</si>
  <si>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</si>
  <si>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</si>
  <si>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</si>
  <si>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</si>
  <si>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</si>
  <si>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</si>
  <si>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</si>
  <si>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</si>
  <si>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</si>
  <si>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</si>
  <si>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</si>
  <si>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</si>
  <si>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</si>
  <si>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</si>
  <si>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</si>
  <si>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</si>
  <si>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</si>
  <si>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</si>
  <si>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</si>
  <si>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</si>
  <si>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</si>
  <si>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</si>
  <si>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</si>
  <si>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</si>
  <si>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</si>
  <si>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</si>
  <si>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</si>
  <si>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</si>
  <si>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</si>
  <si>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</si>
  <si>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</si>
  <si>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</si>
  <si>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</si>
  <si>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</si>
  <si>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</si>
  <si>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</si>
  <si>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</si>
  <si>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</si>
  <si>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</si>
  <si>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</si>
  <si>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</si>
  <si>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</si>
  <si>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</si>
  <si>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</si>
  <si>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</si>
  <si>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</si>
  <si>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</si>
  <si>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</si>
  <si>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</si>
  <si>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</si>
  <si>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</si>
  <si>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</si>
  <si>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</si>
  <si>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</si>
  <si>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</si>
  <si>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</si>
  <si>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</si>
  <si>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</si>
  <si>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</si>
  <si>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</si>
  <si>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</si>
  <si>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</si>
  <si>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</si>
  <si>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</si>
  <si>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</si>
  <si>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</si>
  <si>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</si>
  <si>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</si>
  <si>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</si>
  <si>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</si>
  <si>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</si>
  <si>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</si>
  <si>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</si>
  <si>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</si>
  <si>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</si>
  <si>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</si>
  <si>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</si>
  <si>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</si>
  <si>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</si>
  <si>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</si>
  <si>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</si>
  <si>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</si>
  <si>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</si>
  <si>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</si>
  <si>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</si>
  <si>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</si>
  <si>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</si>
  <si>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</si>
  <si>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</si>
  <si>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</si>
  <si>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</si>
  <si>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</si>
  <si>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</si>
  <si>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</si>
  <si>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</si>
  <si>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</si>
  <si>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>SPELLEN</t>
  </si>
  <si>
    <t xml:space="preserve">WERKWOORDEN SPELLEN </t>
  </si>
  <si>
    <t>HOOFDREKENEN</t>
  </si>
  <si>
    <t>datum:</t>
  </si>
  <si>
    <t>groep(en):</t>
  </si>
  <si>
    <t>wie</t>
  </si>
  <si>
    <t>INTENSIEVE AANPAK = LAAGSTE 10 - 20%</t>
  </si>
  <si>
    <t>wat</t>
  </si>
  <si>
    <t>VERRIJKTE AANPAK = HOOGSTE 10 - 20%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</si>
</sst>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b/>
      <sz val="14"/>
      <name val="Verdana"/>
      <family val="2"/>
    </font>
    <font>
      <b/>
      <sz val="10"/>
      <name val="Verdana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165" fontId="16" fillId="8" borderId="4" xfId="0" applyNumberFormat="1" applyFont="1" applyFill="1" applyBorder="1" applyAlignment="1" applyProtection="1">
      <alignment vertical="center" wrapText="1"/>
      <protection locked="0"/>
    </xf>
    <xf numFmtId="165" fontId="16" fillId="8" borderId="2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6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28" fillId="0" borderId="0" xfId="1" applyFont="1"/>
    <xf numFmtId="0" fontId="31" fillId="0" borderId="0" xfId="1" applyFont="1"/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6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9" xfId="0" applyNumberFormat="1" applyFont="1" applyBorder="1" applyAlignment="1">
      <alignment horizontal="center" vertical="center"/>
    </xf>
    <xf numFmtId="9" fontId="13" fillId="0" borderId="64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" fillId="2" borderId="68" xfId="1" applyFill="1" applyBorder="1" applyAlignment="1" applyProtection="1">
      <alignment vertical="top" wrapText="1"/>
      <protection locked="0"/>
    </xf>
    <xf numFmtId="0" fontId="1" fillId="0" borderId="68" xfId="1" applyBorder="1" applyAlignment="1" applyProtection="1">
      <alignment vertical="top" wrapText="1"/>
      <protection locked="0"/>
    </xf>
    <xf numFmtId="0" fontId="29" fillId="14" borderId="69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9" fontId="32" fillId="4" borderId="68" xfId="2" applyFont="1" applyFill="1" applyBorder="1" applyAlignment="1" applyProtection="1">
      <alignment horizontal="center" vertical="center" textRotation="90"/>
    </xf>
    <xf numFmtId="0" fontId="30" fillId="0" borderId="0" xfId="1" applyFont="1" applyAlignment="1">
      <alignment horizontal="center"/>
    </xf>
    <xf numFmtId="0" fontId="1" fillId="2" borderId="68" xfId="1" applyFill="1" applyBorder="1" applyAlignment="1" applyProtection="1">
      <alignment horizontal="center" vertical="top" wrapText="1"/>
      <protection locked="0"/>
    </xf>
  </cellXfs>
  <cellStyles count="3">
    <cellStyle name="Procent 2" xfId="2" xr:uid="{45BFDE26-E579-443D-9CE1-D559AC186A44}"/>
    <cellStyle name="Standaard" xfId="0" builtinId="0"/>
    <cellStyle name="Standaard 2" xfId="1" xr:uid="{4AED2E0C-3EF0-4D2B-8BCE-621C20339FCA}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EBEBFF"/>
      <color rgb="FFE5E5FF"/>
      <color rgb="FFCCECFF"/>
      <color rgb="FFCEFEFD"/>
      <color rgb="FFCC00FF"/>
      <color rgb="FF66FF66"/>
      <color rgb="FFFFFFCC"/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422460</xdr:colOff>
      <xdr:row>1</xdr:row>
      <xdr:rowOff>36979</xdr:rowOff>
    </xdr:from>
    <xdr:to>
      <xdr:col>11</xdr:col>
      <xdr:colOff>35417</xdr:colOff>
      <xdr:row>31</xdr:row>
      <xdr:rowOff>30629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60" y="500155"/>
          <a:ext cx="6351428" cy="470012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32</xdr:row>
      <xdr:rowOff>57150</xdr:rowOff>
    </xdr:from>
    <xdr:to>
      <xdr:col>5</xdr:col>
      <xdr:colOff>313765</xdr:colOff>
      <xdr:row>42</xdr:row>
      <xdr:rowOff>127000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381000" y="5114738"/>
          <a:ext cx="2995706" cy="1638674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241300</xdr:colOff>
      <xdr:row>1</xdr:row>
      <xdr:rowOff>36227</xdr:rowOff>
    </xdr:from>
    <xdr:to>
      <xdr:col>21</xdr:col>
      <xdr:colOff>285750</xdr:colOff>
      <xdr:row>16</xdr:row>
      <xdr:rowOff>23527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979771" y="230462"/>
          <a:ext cx="6170332" cy="2340536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42</xdr:row>
      <xdr:rowOff>141934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10195112" y="2889990"/>
          <a:ext cx="2948641" cy="3878356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82550</xdr:colOff>
      <xdr:row>3</xdr:row>
      <xdr:rowOff>25399</xdr:rowOff>
    </xdr:from>
    <xdr:to>
      <xdr:col>21</xdr:col>
      <xdr:colOff>19050</xdr:colOff>
      <xdr:row>9</xdr:row>
      <xdr:rowOff>112059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1109138" y="802340"/>
          <a:ext cx="1774265" cy="1027954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  <xdr:twoCellAnchor>
    <xdr:from>
      <xdr:col>6</xdr:col>
      <xdr:colOff>67237</xdr:colOff>
      <xdr:row>32</xdr:row>
      <xdr:rowOff>50800</xdr:rowOff>
    </xdr:from>
    <xdr:to>
      <xdr:col>10</xdr:col>
      <xdr:colOff>581590</xdr:colOff>
      <xdr:row>42</xdr:row>
      <xdr:rowOff>134470</xdr:rowOff>
    </xdr:to>
    <xdr:sp macro="" textlink="">
      <xdr:nvSpPr>
        <xdr:cNvPr id="9" name="Tekstballon: rechthoek met afgeronde hoeken 8">
          <a:extLst>
            <a:ext uri="{FF2B5EF4-FFF2-40B4-BE49-F238E27FC236}">
              <a16:creationId xmlns:a16="http://schemas.microsoft.com/office/drawing/2014/main" id="{88CE2493-50DA-4233-946E-3AE9D39A4715}"/>
            </a:ext>
          </a:extLst>
        </xdr:cNvPr>
        <xdr:cNvSpPr/>
      </xdr:nvSpPr>
      <xdr:spPr>
        <a:xfrm>
          <a:off x="3742766" y="5108388"/>
          <a:ext cx="2964706" cy="1652494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381000</xdr:colOff>
      <xdr:row>18</xdr:row>
      <xdr:rowOff>32865</xdr:rowOff>
    </xdr:from>
    <xdr:to>
      <xdr:col>16</xdr:col>
      <xdr:colOff>234950</xdr:colOff>
      <xdr:row>42</xdr:row>
      <xdr:rowOff>127000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7119471" y="2894100"/>
          <a:ext cx="2916891" cy="3859312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in.</a:t>
          </a:r>
        </a:p>
        <a:p>
          <a:pPr algn="l"/>
          <a:r>
            <a:rPr lang="nl-NL" sz="1400" baseline="0"/>
            <a:t>(rode kopjes = een optie)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Op het tabblad </a:t>
          </a:r>
          <a:r>
            <a:rPr lang="nl-NL" sz="1400" b="1" baseline="0"/>
            <a:t>TOTAAL</a:t>
          </a:r>
          <a:r>
            <a:rPr lang="nl-NL" sz="1400" baseline="0"/>
            <a:t> noteer je </a:t>
          </a:r>
        </a:p>
        <a:p>
          <a:pPr algn="l"/>
          <a:r>
            <a:rPr lang="nl-NL" sz="1400" baseline="0"/>
            <a:t>de </a:t>
          </a:r>
          <a:r>
            <a:rPr lang="nl-NL" sz="1400" b="1" baseline="0"/>
            <a:t>TEVREDENHEIDSSCORE</a:t>
          </a:r>
          <a:r>
            <a:rPr lang="nl-NL" sz="1400" b="0" baseline="0"/>
            <a:t>: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het percentage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 editAs="oneCell">
    <xdr:from>
      <xdr:col>7</xdr:col>
      <xdr:colOff>321236</xdr:colOff>
      <xdr:row>19</xdr:row>
      <xdr:rowOff>59763</xdr:rowOff>
    </xdr:from>
    <xdr:to>
      <xdr:col>8</xdr:col>
      <xdr:colOff>596852</xdr:colOff>
      <xdr:row>26</xdr:row>
      <xdr:rowOff>74705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13FF6347-8B72-CFF9-748C-8D4ABCF1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9354" y="3346822"/>
          <a:ext cx="888204" cy="111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9F6810B3-B812-4C4E-BB6F-AC6838F09920}"/>
            </a:ext>
          </a:extLst>
        </xdr:cNvPr>
        <xdr:cNvSpPr txBox="1"/>
      </xdr:nvSpPr>
      <xdr:spPr>
        <a:xfrm>
          <a:off x="7905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44CFE548-03CF-4D6A-BA9F-3B92F8BD46F7}"/>
            </a:ext>
          </a:extLst>
        </xdr:cNvPr>
        <xdr:cNvSpPr txBox="1"/>
      </xdr:nvSpPr>
      <xdr:spPr>
        <a:xfrm>
          <a:off x="57816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934AAE09-B2EC-4BFA-A183-6F81F1E1D274}"/>
            </a:ext>
          </a:extLst>
        </xdr:cNvPr>
        <xdr:cNvSpPr txBox="1"/>
      </xdr:nvSpPr>
      <xdr:spPr>
        <a:xfrm>
          <a:off x="107727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E0DD0164-5EBC-4ABB-B4E6-B4E75767B21E}"/>
            </a:ext>
          </a:extLst>
        </xdr:cNvPr>
        <xdr:cNvSpPr txBox="1"/>
      </xdr:nvSpPr>
      <xdr:spPr>
        <a:xfrm>
          <a:off x="7905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EEB7D8D8-E466-4E8C-9505-0D5544138586}"/>
            </a:ext>
          </a:extLst>
        </xdr:cNvPr>
        <xdr:cNvSpPr txBox="1"/>
      </xdr:nvSpPr>
      <xdr:spPr>
        <a:xfrm>
          <a:off x="57816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8082B7AC-D5DE-4616-8293-E0F76E69B716}"/>
            </a:ext>
          </a:extLst>
        </xdr:cNvPr>
        <xdr:cNvSpPr txBox="1"/>
      </xdr:nvSpPr>
      <xdr:spPr>
        <a:xfrm>
          <a:off x="10772775" y="57721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D5D702A8-6185-4ECE-BA8B-AA2BF606E18B}"/>
            </a:ext>
          </a:extLst>
        </xdr:cNvPr>
        <xdr:cNvSpPr txBox="1"/>
      </xdr:nvSpPr>
      <xdr:spPr>
        <a:xfrm>
          <a:off x="77787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668CE5F7-E8E3-4AC6-A6E0-1F69544B0C1C}"/>
            </a:ext>
          </a:extLst>
        </xdr:cNvPr>
        <xdr:cNvSpPr txBox="1"/>
      </xdr:nvSpPr>
      <xdr:spPr>
        <a:xfrm>
          <a:off x="576262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C6E7F2DD-0338-407E-996E-AD281D244BAA}"/>
            </a:ext>
          </a:extLst>
        </xdr:cNvPr>
        <xdr:cNvSpPr txBox="1"/>
      </xdr:nvSpPr>
      <xdr:spPr>
        <a:xfrm>
          <a:off x="10747378" y="2373312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E2ED2B99-C349-4CE4-959C-C2A8D3B573E5}"/>
            </a:ext>
          </a:extLst>
        </xdr:cNvPr>
        <xdr:cNvSpPr txBox="1"/>
      </xdr:nvSpPr>
      <xdr:spPr>
        <a:xfrm>
          <a:off x="77787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B46825BB-8AB8-4CB5-B6D1-5EB6BD7F7800}"/>
            </a:ext>
          </a:extLst>
        </xdr:cNvPr>
        <xdr:cNvSpPr txBox="1"/>
      </xdr:nvSpPr>
      <xdr:spPr>
        <a:xfrm>
          <a:off x="576262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A8FA9E0F-07BD-4659-A42A-7856525E7E4B}"/>
            </a:ext>
          </a:extLst>
        </xdr:cNvPr>
        <xdr:cNvSpPr txBox="1"/>
      </xdr:nvSpPr>
      <xdr:spPr>
        <a:xfrm>
          <a:off x="10747378" y="6508750"/>
          <a:ext cx="4167187" cy="26114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3B4733F4-4A1C-491A-8333-313D9743D3D2}"/>
            </a:ext>
          </a:extLst>
        </xdr:cNvPr>
        <xdr:cNvSpPr txBox="1"/>
      </xdr:nvSpPr>
      <xdr:spPr>
        <a:xfrm>
          <a:off x="2132012" y="158749"/>
          <a:ext cx="2867026" cy="68262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812EB692-8ADF-4EB2-9219-05D10CD01B40}"/>
            </a:ext>
          </a:extLst>
        </xdr:cNvPr>
        <xdr:cNvSpPr txBox="1"/>
      </xdr:nvSpPr>
      <xdr:spPr>
        <a:xfrm>
          <a:off x="790575" y="16129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EAF3E27E-91EA-4E1B-B921-A46F138E8E7E}"/>
            </a:ext>
          </a:extLst>
        </xdr:cNvPr>
        <xdr:cNvSpPr txBox="1"/>
      </xdr:nvSpPr>
      <xdr:spPr>
        <a:xfrm>
          <a:off x="777878" y="3095622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522F7D13-0DEF-49EA-B2CD-6DCD25A60D50}"/>
            </a:ext>
          </a:extLst>
        </xdr:cNvPr>
        <xdr:cNvSpPr txBox="1"/>
      </xdr:nvSpPr>
      <xdr:spPr>
        <a:xfrm>
          <a:off x="2132012" y="158749"/>
          <a:ext cx="2867026" cy="68262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9C8938E-DCC5-4C67-9621-6149A53D9998}"/>
            </a:ext>
          </a:extLst>
        </xdr:cNvPr>
        <xdr:cNvSpPr txBox="1"/>
      </xdr:nvSpPr>
      <xdr:spPr>
        <a:xfrm>
          <a:off x="785813" y="2373318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12B3558-7ECC-475C-A5A3-615F6C8BEC36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FA863A19-EFC6-4999-91D3-2B50F8301528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DBFB6A27-54B4-437F-80B0-88FBC6C50659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E2A9E56-4AD6-4F79-A41B-EBAA928A6BF1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3557E48D-0551-43DC-A7AE-9312910AF79C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21" name="Tekstvak 20">
          <a:extLst>
            <a:ext uri="{FF2B5EF4-FFF2-40B4-BE49-F238E27FC236}">
              <a16:creationId xmlns:a16="http://schemas.microsoft.com/office/drawing/2014/main" id="{63495159-2447-4E63-88DD-287DD3E332E8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22" name="Tekstvak 21">
          <a:extLst>
            <a:ext uri="{FF2B5EF4-FFF2-40B4-BE49-F238E27FC236}">
              <a16:creationId xmlns:a16="http://schemas.microsoft.com/office/drawing/2014/main" id="{813B21B3-B7C4-48CB-BB04-510CD2850CAD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23" name="Tekstvak 22">
          <a:extLst>
            <a:ext uri="{FF2B5EF4-FFF2-40B4-BE49-F238E27FC236}">
              <a16:creationId xmlns:a16="http://schemas.microsoft.com/office/drawing/2014/main" id="{E9BF1091-EFB6-47A7-80B6-C179BA3415A0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24" name="Tekstvak 23">
          <a:extLst>
            <a:ext uri="{FF2B5EF4-FFF2-40B4-BE49-F238E27FC236}">
              <a16:creationId xmlns:a16="http://schemas.microsoft.com/office/drawing/2014/main" id="{6A98CC4A-A1DD-4F5A-979A-91E5D2502942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25" name="Tekstvak 24">
          <a:extLst>
            <a:ext uri="{FF2B5EF4-FFF2-40B4-BE49-F238E27FC236}">
              <a16:creationId xmlns:a16="http://schemas.microsoft.com/office/drawing/2014/main" id="{69C5C261-F5C3-41C1-B4C9-949F4EA26F79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26" name="Tekstvak 25">
          <a:extLst>
            <a:ext uri="{FF2B5EF4-FFF2-40B4-BE49-F238E27FC236}">
              <a16:creationId xmlns:a16="http://schemas.microsoft.com/office/drawing/2014/main" id="{A47D6776-59BC-4728-B81E-398A1A5B53D3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27" name="Tekstvak 26">
          <a:extLst>
            <a:ext uri="{FF2B5EF4-FFF2-40B4-BE49-F238E27FC236}">
              <a16:creationId xmlns:a16="http://schemas.microsoft.com/office/drawing/2014/main" id="{F9F784E8-540C-4BFF-884A-51C5DC3E197A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28" name="Tekstvak 27">
          <a:extLst>
            <a:ext uri="{FF2B5EF4-FFF2-40B4-BE49-F238E27FC236}">
              <a16:creationId xmlns:a16="http://schemas.microsoft.com/office/drawing/2014/main" id="{1770886F-C36E-47FA-8CDC-BEB244C9D535}"/>
            </a:ext>
          </a:extLst>
        </xdr:cNvPr>
        <xdr:cNvSpPr txBox="1"/>
      </xdr:nvSpPr>
      <xdr:spPr>
        <a:xfrm>
          <a:off x="785813" y="1881188"/>
          <a:ext cx="4167187" cy="666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29" name="Tekstvak 28">
          <a:extLst>
            <a:ext uri="{FF2B5EF4-FFF2-40B4-BE49-F238E27FC236}">
              <a16:creationId xmlns:a16="http://schemas.microsoft.com/office/drawing/2014/main" id="{97B2C3AE-1C64-4078-B1A6-2274581525CB}"/>
            </a:ext>
          </a:extLst>
        </xdr:cNvPr>
        <xdr:cNvSpPr txBox="1"/>
      </xdr:nvSpPr>
      <xdr:spPr>
        <a:xfrm>
          <a:off x="777878" y="3365497"/>
          <a:ext cx="4167187" cy="18811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30" name="Tekstvak 29">
          <a:extLst>
            <a:ext uri="{FF2B5EF4-FFF2-40B4-BE49-F238E27FC236}">
              <a16:creationId xmlns:a16="http://schemas.microsoft.com/office/drawing/2014/main" id="{C088F100-01FC-4B27-8965-C51C07493054}"/>
            </a:ext>
          </a:extLst>
        </xdr:cNvPr>
        <xdr:cNvSpPr txBox="1"/>
      </xdr:nvSpPr>
      <xdr:spPr>
        <a:xfrm>
          <a:off x="785813" y="2643193"/>
          <a:ext cx="4167187" cy="6588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68499F22-72BD-4CC0-8E29-95B21E9E0BE9}"/>
            </a:ext>
          </a:extLst>
        </xdr:cNvPr>
        <xdr:cNvSpPr txBox="1"/>
      </xdr:nvSpPr>
      <xdr:spPr>
        <a:xfrm>
          <a:off x="7905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43D6FE5A-139F-4605-A97D-1E0B06EF146D}"/>
            </a:ext>
          </a:extLst>
        </xdr:cNvPr>
        <xdr:cNvSpPr txBox="1"/>
      </xdr:nvSpPr>
      <xdr:spPr>
        <a:xfrm>
          <a:off x="7826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869C5A5F-F5ED-4246-943B-4C61DBF67EF2}"/>
            </a:ext>
          </a:extLst>
        </xdr:cNvPr>
        <xdr:cNvSpPr txBox="1"/>
      </xdr:nvSpPr>
      <xdr:spPr>
        <a:xfrm>
          <a:off x="2132012" y="158749"/>
          <a:ext cx="2867026" cy="77787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2CF7F05B-F682-408D-95C7-80EF49115173}"/>
            </a:ext>
          </a:extLst>
        </xdr:cNvPr>
        <xdr:cNvSpPr txBox="1"/>
      </xdr:nvSpPr>
      <xdr:spPr>
        <a:xfrm>
          <a:off x="7905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9B3BC815-5666-4664-B8A2-65ED0D22EC53}"/>
            </a:ext>
          </a:extLst>
        </xdr:cNvPr>
        <xdr:cNvSpPr txBox="1"/>
      </xdr:nvSpPr>
      <xdr:spPr>
        <a:xfrm>
          <a:off x="57816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5897E73-74E0-47C6-8579-698CFDD0B87F}"/>
            </a:ext>
          </a:extLst>
        </xdr:cNvPr>
        <xdr:cNvSpPr txBox="1"/>
      </xdr:nvSpPr>
      <xdr:spPr>
        <a:xfrm>
          <a:off x="57737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107E424C-CBA3-44BD-9054-2B937F655FC5}"/>
            </a:ext>
          </a:extLst>
        </xdr:cNvPr>
        <xdr:cNvSpPr txBox="1"/>
      </xdr:nvSpPr>
      <xdr:spPr>
        <a:xfrm>
          <a:off x="57816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B23D24D3-614F-4225-8F55-1AE0CC12C2F4}"/>
            </a:ext>
          </a:extLst>
        </xdr:cNvPr>
        <xdr:cNvSpPr txBox="1"/>
      </xdr:nvSpPr>
      <xdr:spPr>
        <a:xfrm>
          <a:off x="10772775" y="187960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29EE616-7F98-401E-8D3B-2BAE21893D73}"/>
            </a:ext>
          </a:extLst>
        </xdr:cNvPr>
        <xdr:cNvSpPr txBox="1"/>
      </xdr:nvSpPr>
      <xdr:spPr>
        <a:xfrm>
          <a:off x="10764840" y="337343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3ADA3F57-E959-44EF-8065-3B678A5793A0}"/>
            </a:ext>
          </a:extLst>
        </xdr:cNvPr>
        <xdr:cNvSpPr txBox="1"/>
      </xdr:nvSpPr>
      <xdr:spPr>
        <a:xfrm>
          <a:off x="10772775" y="264636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ECF79044-B0B4-4DC9-9E42-D13CF3A539DA}"/>
            </a:ext>
          </a:extLst>
        </xdr:cNvPr>
        <xdr:cNvSpPr txBox="1"/>
      </xdr:nvSpPr>
      <xdr:spPr>
        <a:xfrm>
          <a:off x="7905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82E63FAA-9E0E-4862-8E4A-BB5B2223CAC7}"/>
            </a:ext>
          </a:extLst>
        </xdr:cNvPr>
        <xdr:cNvSpPr txBox="1"/>
      </xdr:nvSpPr>
      <xdr:spPr>
        <a:xfrm>
          <a:off x="7826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6A5DB4AA-0DE3-4D4D-8745-1FDEEA1DE523}"/>
            </a:ext>
          </a:extLst>
        </xdr:cNvPr>
        <xdr:cNvSpPr txBox="1"/>
      </xdr:nvSpPr>
      <xdr:spPr>
        <a:xfrm>
          <a:off x="7905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FD8045AD-18E6-4606-BC51-BD3AF4658BB5}"/>
            </a:ext>
          </a:extLst>
        </xdr:cNvPr>
        <xdr:cNvSpPr txBox="1"/>
      </xdr:nvSpPr>
      <xdr:spPr>
        <a:xfrm>
          <a:off x="57816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6554EAA7-D668-48BF-BD68-DAA4DE6F5108}"/>
            </a:ext>
          </a:extLst>
        </xdr:cNvPr>
        <xdr:cNvSpPr txBox="1"/>
      </xdr:nvSpPr>
      <xdr:spPr>
        <a:xfrm>
          <a:off x="57737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7F6CCAB4-825C-4028-8666-7E155163AE87}"/>
            </a:ext>
          </a:extLst>
        </xdr:cNvPr>
        <xdr:cNvSpPr txBox="1"/>
      </xdr:nvSpPr>
      <xdr:spPr>
        <a:xfrm>
          <a:off x="57816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C6E01D3C-9E90-4C83-8347-B09F770C0D31}"/>
            </a:ext>
          </a:extLst>
        </xdr:cNvPr>
        <xdr:cNvSpPr txBox="1"/>
      </xdr:nvSpPr>
      <xdr:spPr>
        <a:xfrm>
          <a:off x="10772775" y="6038850"/>
          <a:ext cx="4167187" cy="669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22D1E109-9488-4D24-B54A-7123B3BEF454}"/>
            </a:ext>
          </a:extLst>
        </xdr:cNvPr>
        <xdr:cNvSpPr txBox="1"/>
      </xdr:nvSpPr>
      <xdr:spPr>
        <a:xfrm>
          <a:off x="10764840" y="7532684"/>
          <a:ext cx="4167187" cy="18922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219FFF9-0A43-4220-AB3C-7BD4E35AB7D0}"/>
            </a:ext>
          </a:extLst>
        </xdr:cNvPr>
        <xdr:cNvSpPr txBox="1"/>
      </xdr:nvSpPr>
      <xdr:spPr>
        <a:xfrm>
          <a:off x="10772775" y="6805618"/>
          <a:ext cx="4167187" cy="6619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1"/>
  <sheetViews>
    <sheetView showGridLines="0" showRowColHeaders="0" zoomScale="110" zoomScaleNormal="110" workbookViewId="0"/>
  </sheetViews>
  <sheetFormatPr defaultRowHeight="12.5" x14ac:dyDescent="0.25"/>
  <cols>
    <col min="1" max="1" width="3.81640625" customWidth="1"/>
  </cols>
  <sheetData>
    <row r="1" spans="2:2" ht="21.5" customHeight="1" x14ac:dyDescent="0.25"/>
    <row r="2" spans="2:2" ht="18" x14ac:dyDescent="0.4">
      <c r="B2" s="201" t="s">
        <v>101</v>
      </c>
    </row>
    <row r="4" spans="2:2" x14ac:dyDescent="0.25">
      <c r="B4" t="s">
        <v>102</v>
      </c>
    </row>
    <row r="5" spans="2:2" x14ac:dyDescent="0.25">
      <c r="B5" t="s">
        <v>103</v>
      </c>
    </row>
    <row r="6" spans="2:2" x14ac:dyDescent="0.25">
      <c r="B6" t="s">
        <v>104</v>
      </c>
    </row>
    <row r="7" spans="2:2" x14ac:dyDescent="0.25">
      <c r="B7" t="s">
        <v>103</v>
      </c>
    </row>
    <row r="8" spans="2:2" x14ac:dyDescent="0.25">
      <c r="B8" t="s">
        <v>105</v>
      </c>
    </row>
    <row r="9" spans="2:2" x14ac:dyDescent="0.25">
      <c r="B9" t="s">
        <v>103</v>
      </c>
    </row>
    <row r="10" spans="2:2" x14ac:dyDescent="0.25">
      <c r="B10" s="200" t="s">
        <v>112</v>
      </c>
    </row>
    <row r="11" spans="2:2" x14ac:dyDescent="0.25">
      <c r="B11" s="200" t="s">
        <v>111</v>
      </c>
    </row>
    <row r="12" spans="2:2" x14ac:dyDescent="0.25">
      <c r="B12" t="s">
        <v>103</v>
      </c>
    </row>
    <row r="13" spans="2:2" x14ac:dyDescent="0.25">
      <c r="B13" t="s">
        <v>106</v>
      </c>
    </row>
    <row r="14" spans="2:2" x14ac:dyDescent="0.25">
      <c r="B14" t="s">
        <v>103</v>
      </c>
    </row>
    <row r="15" spans="2:2" x14ac:dyDescent="0.25">
      <c r="B15" t="s">
        <v>107</v>
      </c>
    </row>
    <row r="16" spans="2:2" x14ac:dyDescent="0.25">
      <c r="B16" t="s">
        <v>103</v>
      </c>
    </row>
    <row r="17" spans="2:2" x14ac:dyDescent="0.25">
      <c r="B17" t="s">
        <v>108</v>
      </c>
    </row>
    <row r="18" spans="2:2" x14ac:dyDescent="0.25">
      <c r="B18" t="s">
        <v>103</v>
      </c>
    </row>
    <row r="19" spans="2:2" x14ac:dyDescent="0.25">
      <c r="B19" t="s">
        <v>109</v>
      </c>
    </row>
    <row r="20" spans="2:2" x14ac:dyDescent="0.25">
      <c r="B20" t="s">
        <v>103</v>
      </c>
    </row>
    <row r="21" spans="2:2" x14ac:dyDescent="0.25">
      <c r="B21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:A2"/>
  <sheetViews>
    <sheetView showGridLines="0" showRowColHeaders="0" tabSelected="1" zoomScale="85" zoomScaleNormal="85" zoomScaleSheetLayoutView="100" workbookViewId="0">
      <selection activeCell="G49" sqref="G49"/>
    </sheetView>
  </sheetViews>
  <sheetFormatPr defaultRowHeight="12.5" x14ac:dyDescent="0.25"/>
  <cols>
    <col min="1" max="1" width="8.7265625" customWidth="1"/>
  </cols>
  <sheetData>
    <row r="1" customFormat="1" ht="15" customHeight="1" x14ac:dyDescent="0.25"/>
    <row r="2" customForma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CCFF"/>
  </sheetPr>
  <dimension ref="A1:AZ75"/>
  <sheetViews>
    <sheetView showGridLines="0" showRowColHeaders="0" zoomScale="85" zoomScaleNormal="85" workbookViewId="0">
      <selection activeCell="E2" sqref="E2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3</v>
      </c>
      <c r="D2" s="77"/>
      <c r="E2" s="13"/>
      <c r="F2" s="202"/>
      <c r="G2" s="202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8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160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09"/>
      <c r="D18" s="164"/>
      <c r="E18" s="163"/>
      <c r="F18" s="165"/>
      <c r="G18" s="166"/>
      <c r="H18" s="162"/>
      <c r="I18" s="162"/>
      <c r="J18" s="178"/>
      <c r="K18" s="162"/>
      <c r="L18" s="167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 t="str">
        <f t="shared" ref="AI18:AI53" si="13">IF(C18="","",IF(C18&gt;0,COUNTA(G18:L18)))</f>
        <v/>
      </c>
      <c r="AJ18" s="172" t="str">
        <f t="shared" ref="AJ18:AJ53" si="14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/>
      <c r="C19" s="209"/>
      <c r="D19" s="144"/>
      <c r="E19" s="144"/>
      <c r="F19" s="165"/>
      <c r="G19" s="166"/>
      <c r="H19" s="178"/>
      <c r="I19" s="162"/>
      <c r="J19" s="178"/>
      <c r="K19" s="162"/>
      <c r="L19" s="167"/>
      <c r="M19" s="168">
        <f t="shared" ref="M19:M53" si="16">COUNTA(H19,I19,L19)</f>
        <v>0</v>
      </c>
      <c r="N19" s="169" t="str">
        <f t="shared" ref="N19:N53" si="17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70" t="b">
        <f t="shared" si="8"/>
        <v>0</v>
      </c>
      <c r="Z19" s="170" t="b">
        <f t="shared" si="9"/>
        <v>0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 t="str">
        <f t="shared" si="13"/>
        <v/>
      </c>
      <c r="AJ19" s="177" t="str">
        <f t="shared" si="14"/>
        <v/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/>
      <c r="C20" s="163"/>
      <c r="D20" s="143"/>
      <c r="E20" s="143"/>
      <c r="F20" s="165"/>
      <c r="G20" s="166"/>
      <c r="H20" s="178"/>
      <c r="I20" s="162"/>
      <c r="J20" s="178"/>
      <c r="K20" s="162"/>
      <c r="L20" s="167"/>
      <c r="M20" s="168">
        <f t="shared" si="16"/>
        <v>0</v>
      </c>
      <c r="N20" s="169" t="str">
        <f t="shared" si="17"/>
        <v/>
      </c>
      <c r="O20" s="169" t="str">
        <f t="shared" si="0"/>
        <v/>
      </c>
      <c r="P20" s="169" t="str">
        <f t="shared" si="1"/>
        <v/>
      </c>
      <c r="Q20" s="169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 t="b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 t="str">
        <f t="shared" si="13"/>
        <v/>
      </c>
      <c r="AJ20" s="177" t="str">
        <f t="shared" si="14"/>
        <v/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/>
      <c r="C21" s="209"/>
      <c r="D21" s="144"/>
      <c r="E21" s="144"/>
      <c r="F21" s="165"/>
      <c r="G21" s="166"/>
      <c r="H21" s="178"/>
      <c r="I21" s="162"/>
      <c r="J21" s="178"/>
      <c r="K21" s="162"/>
      <c r="L21" s="167"/>
      <c r="M21" s="168">
        <f t="shared" si="16"/>
        <v>0</v>
      </c>
      <c r="N21" s="169" t="str">
        <f t="shared" si="17"/>
        <v/>
      </c>
      <c r="O21" s="169" t="str">
        <f t="shared" si="0"/>
        <v/>
      </c>
      <c r="P21" s="169" t="str">
        <f t="shared" si="1"/>
        <v/>
      </c>
      <c r="Q21" s="169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70" t="b">
        <f t="shared" si="8"/>
        <v>0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 t="str">
        <f t="shared" si="13"/>
        <v/>
      </c>
      <c r="AJ21" s="177" t="str">
        <f t="shared" si="14"/>
        <v/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9"/>
      <c r="D22" s="144"/>
      <c r="E22" s="144"/>
      <c r="F22" s="165"/>
      <c r="G22" s="166"/>
      <c r="H22" s="178"/>
      <c r="I22" s="162"/>
      <c r="J22" s="178"/>
      <c r="K22" s="162"/>
      <c r="L22" s="167"/>
      <c r="M22" s="168">
        <f t="shared" si="16"/>
        <v>0</v>
      </c>
      <c r="N22" s="169" t="str">
        <f t="shared" si="17"/>
        <v/>
      </c>
      <c r="O22" s="169" t="str">
        <f t="shared" si="0"/>
        <v/>
      </c>
      <c r="P22" s="169" t="str">
        <f t="shared" si="1"/>
        <v/>
      </c>
      <c r="Q22" s="169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 t="str">
        <f t="shared" si="13"/>
        <v/>
      </c>
      <c r="AJ22" s="177" t="str">
        <f t="shared" si="14"/>
        <v/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9"/>
      <c r="D23" s="144"/>
      <c r="E23" s="144"/>
      <c r="F23" s="165"/>
      <c r="G23" s="166"/>
      <c r="H23" s="178"/>
      <c r="I23" s="162"/>
      <c r="J23" s="178"/>
      <c r="K23" s="162"/>
      <c r="L23" s="167"/>
      <c r="M23" s="168">
        <f t="shared" si="16"/>
        <v>0</v>
      </c>
      <c r="N23" s="169" t="str">
        <f t="shared" si="17"/>
        <v/>
      </c>
      <c r="O23" s="169" t="str">
        <f t="shared" si="0"/>
        <v/>
      </c>
      <c r="P23" s="169" t="str">
        <f t="shared" si="1"/>
        <v/>
      </c>
      <c r="Q23" s="169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 t="str">
        <f t="shared" si="13"/>
        <v/>
      </c>
      <c r="AJ23" s="177" t="str">
        <f t="shared" si="14"/>
        <v/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63"/>
      <c r="D24" s="143"/>
      <c r="E24" s="143"/>
      <c r="F24" s="165"/>
      <c r="G24" s="166"/>
      <c r="H24" s="178"/>
      <c r="I24" s="162"/>
      <c r="J24" s="178"/>
      <c r="K24" s="162"/>
      <c r="L24" s="167"/>
      <c r="M24" s="168">
        <f t="shared" si="16"/>
        <v>0</v>
      </c>
      <c r="N24" s="169" t="str">
        <f t="shared" si="17"/>
        <v/>
      </c>
      <c r="O24" s="169" t="str">
        <f t="shared" si="0"/>
        <v/>
      </c>
      <c r="P24" s="169" t="str">
        <f t="shared" si="1"/>
        <v/>
      </c>
      <c r="Q24" s="169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 t="str">
        <f t="shared" si="13"/>
        <v/>
      </c>
      <c r="AJ24" s="177" t="str">
        <f t="shared" si="14"/>
        <v/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9"/>
      <c r="D25" s="144"/>
      <c r="E25" s="144"/>
      <c r="F25" s="165"/>
      <c r="G25" s="179"/>
      <c r="H25" s="178"/>
      <c r="I25" s="178"/>
      <c r="J25" s="178"/>
      <c r="K25" s="178"/>
      <c r="L25" s="180"/>
      <c r="M25" s="168">
        <f t="shared" si="16"/>
        <v>0</v>
      </c>
      <c r="N25" s="169" t="str">
        <f t="shared" si="17"/>
        <v/>
      </c>
      <c r="O25" s="169" t="str">
        <f t="shared" si="0"/>
        <v/>
      </c>
      <c r="P25" s="169" t="str">
        <f t="shared" si="1"/>
        <v/>
      </c>
      <c r="Q25" s="169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 t="str">
        <f t="shared" si="13"/>
        <v/>
      </c>
      <c r="AJ25" s="177" t="str">
        <f t="shared" si="14"/>
        <v/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5">
        <f t="shared" ref="AW25:AW53" si="36">IF(AV25="",0,IF(AV25&lt;AQ25,0,IF(AV25&gt;=AQ25,1)))</f>
        <v>0</v>
      </c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6"/>
        <v>0</v>
      </c>
      <c r="N26" s="169" t="str">
        <f t="shared" si="17"/>
        <v/>
      </c>
      <c r="O26" s="169" t="str">
        <f t="shared" si="0"/>
        <v/>
      </c>
      <c r="P26" s="169" t="str">
        <f t="shared" si="1"/>
        <v/>
      </c>
      <c r="Q26" s="169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 t="str">
        <f t="shared" si="13"/>
        <v/>
      </c>
      <c r="AJ26" s="177" t="str">
        <f t="shared" si="14"/>
        <v/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 t="str">
        <f t="shared" si="35"/>
        <v/>
      </c>
      <c r="AW26" s="175">
        <f t="shared" si="36"/>
        <v>0</v>
      </c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6"/>
        <v>0</v>
      </c>
      <c r="N27" s="169" t="str">
        <f t="shared" si="17"/>
        <v/>
      </c>
      <c r="O27" s="169" t="str">
        <f t="shared" si="0"/>
        <v/>
      </c>
      <c r="P27" s="169" t="str">
        <f t="shared" si="1"/>
        <v/>
      </c>
      <c r="Q27" s="169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 t="str">
        <f t="shared" si="13"/>
        <v/>
      </c>
      <c r="AJ27" s="177" t="str">
        <f t="shared" si="14"/>
        <v/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si="35"/>
        <v/>
      </c>
      <c r="AW27" s="175">
        <f t="shared" si="36"/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9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9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63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9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9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9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9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9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9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CCFF"/>
  </sheetPr>
  <dimension ref="A1:BA75"/>
  <sheetViews>
    <sheetView showGridLines="0" showRowColHeaders="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hidden="1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4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8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4"/>
      <c r="C18" s="209"/>
      <c r="D18" s="164"/>
      <c r="E18" s="164"/>
      <c r="F18" s="165"/>
      <c r="G18" s="217"/>
      <c r="H18" s="178"/>
      <c r="I18" s="216"/>
      <c r="J18" s="178"/>
      <c r="K18" s="162"/>
      <c r="L18" s="215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 t="str">
        <f t="shared" ref="AI18:AI53" si="13">IF(C18="","",IF(C18&gt;0,COUNTA(G18:L18)))</f>
        <v/>
      </c>
      <c r="AJ18" s="172" t="str">
        <f t="shared" ref="AJ18:AJ53" si="14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4"/>
      <c r="C19" s="209"/>
      <c r="D19" s="144"/>
      <c r="E19" s="144"/>
      <c r="F19" s="165"/>
      <c r="G19" s="217"/>
      <c r="H19" s="178"/>
      <c r="I19" s="216"/>
      <c r="J19" s="178"/>
      <c r="K19" s="162"/>
      <c r="L19" s="215"/>
      <c r="M19" s="168">
        <f t="shared" ref="M19:M53" si="16">COUNTA(H19,I19,L19)</f>
        <v>0</v>
      </c>
      <c r="N19" s="169" t="str">
        <f t="shared" ref="N19:N53" si="17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70" t="b">
        <f t="shared" si="8"/>
        <v>0</v>
      </c>
      <c r="Z19" s="170" t="b">
        <f t="shared" si="9"/>
        <v>0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 t="str">
        <f t="shared" si="13"/>
        <v/>
      </c>
      <c r="AJ19" s="177" t="str">
        <f t="shared" si="14"/>
        <v/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4"/>
      <c r="C20" s="209"/>
      <c r="D20" s="143"/>
      <c r="E20" s="144"/>
      <c r="F20" s="165"/>
      <c r="G20" s="217"/>
      <c r="H20" s="178"/>
      <c r="I20" s="216"/>
      <c r="J20" s="178"/>
      <c r="K20" s="162"/>
      <c r="L20" s="215"/>
      <c r="M20" s="168">
        <f t="shared" si="16"/>
        <v>0</v>
      </c>
      <c r="N20" s="169" t="str">
        <f t="shared" si="17"/>
        <v/>
      </c>
      <c r="O20" s="169" t="str">
        <f t="shared" si="0"/>
        <v/>
      </c>
      <c r="P20" s="169" t="str">
        <f t="shared" si="1"/>
        <v/>
      </c>
      <c r="Q20" s="169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 t="b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 t="str">
        <f t="shared" si="13"/>
        <v/>
      </c>
      <c r="AJ20" s="177" t="str">
        <f t="shared" si="14"/>
        <v/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4"/>
      <c r="C21" s="209"/>
      <c r="D21" s="144"/>
      <c r="E21" s="144"/>
      <c r="F21" s="165"/>
      <c r="G21" s="217"/>
      <c r="H21" s="178"/>
      <c r="I21" s="216"/>
      <c r="J21" s="178"/>
      <c r="K21" s="162"/>
      <c r="L21" s="215"/>
      <c r="M21" s="168">
        <f t="shared" si="16"/>
        <v>0</v>
      </c>
      <c r="N21" s="169" t="str">
        <f t="shared" si="17"/>
        <v/>
      </c>
      <c r="O21" s="169" t="str">
        <f t="shared" si="0"/>
        <v/>
      </c>
      <c r="P21" s="169" t="str">
        <f t="shared" si="1"/>
        <v/>
      </c>
      <c r="Q21" s="169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70" t="b">
        <f t="shared" si="8"/>
        <v>0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 t="str">
        <f t="shared" si="13"/>
        <v/>
      </c>
      <c r="AJ21" s="177" t="str">
        <f t="shared" si="14"/>
        <v/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4"/>
      <c r="C22" s="209"/>
      <c r="D22" s="144"/>
      <c r="E22" s="144"/>
      <c r="F22" s="165"/>
      <c r="G22" s="217"/>
      <c r="H22" s="178"/>
      <c r="I22" s="216"/>
      <c r="J22" s="178"/>
      <c r="K22" s="162"/>
      <c r="L22" s="215"/>
      <c r="M22" s="168">
        <f t="shared" si="16"/>
        <v>0</v>
      </c>
      <c r="N22" s="169" t="str">
        <f t="shared" si="17"/>
        <v/>
      </c>
      <c r="O22" s="169" t="str">
        <f t="shared" si="0"/>
        <v/>
      </c>
      <c r="P22" s="169" t="str">
        <f t="shared" si="1"/>
        <v/>
      </c>
      <c r="Q22" s="169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 t="str">
        <f t="shared" si="13"/>
        <v/>
      </c>
      <c r="AJ22" s="177" t="str">
        <f t="shared" si="14"/>
        <v/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4"/>
      <c r="C23" s="209"/>
      <c r="D23" s="144"/>
      <c r="E23" s="144"/>
      <c r="F23" s="165"/>
      <c r="G23" s="217"/>
      <c r="H23" s="178"/>
      <c r="I23" s="216"/>
      <c r="J23" s="178"/>
      <c r="K23" s="162"/>
      <c r="L23" s="215"/>
      <c r="M23" s="168">
        <f t="shared" si="16"/>
        <v>0</v>
      </c>
      <c r="N23" s="169" t="str">
        <f t="shared" si="17"/>
        <v/>
      </c>
      <c r="O23" s="169" t="str">
        <f t="shared" si="0"/>
        <v/>
      </c>
      <c r="P23" s="169" t="str">
        <f t="shared" si="1"/>
        <v/>
      </c>
      <c r="Q23" s="169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 t="str">
        <f t="shared" si="13"/>
        <v/>
      </c>
      <c r="AJ23" s="177" t="str">
        <f t="shared" si="14"/>
        <v/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4"/>
      <c r="C24" s="209"/>
      <c r="D24" s="143"/>
      <c r="E24" s="143"/>
      <c r="F24" s="165"/>
      <c r="G24" s="217"/>
      <c r="H24" s="178"/>
      <c r="I24" s="216"/>
      <c r="J24" s="178"/>
      <c r="K24" s="162"/>
      <c r="L24" s="215"/>
      <c r="M24" s="168">
        <f t="shared" si="16"/>
        <v>0</v>
      </c>
      <c r="N24" s="169" t="str">
        <f t="shared" si="17"/>
        <v/>
      </c>
      <c r="O24" s="169" t="str">
        <f t="shared" si="0"/>
        <v/>
      </c>
      <c r="P24" s="169" t="str">
        <f t="shared" si="1"/>
        <v/>
      </c>
      <c r="Q24" s="169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 t="str">
        <f t="shared" si="13"/>
        <v/>
      </c>
      <c r="AJ24" s="177" t="str">
        <f t="shared" si="14"/>
        <v/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4"/>
      <c r="C25" s="209"/>
      <c r="D25" s="144"/>
      <c r="E25" s="144"/>
      <c r="F25" s="165"/>
      <c r="G25" s="217"/>
      <c r="H25" s="178"/>
      <c r="I25" s="216"/>
      <c r="J25" s="178"/>
      <c r="K25" s="178"/>
      <c r="L25" s="215"/>
      <c r="M25" s="168">
        <f t="shared" si="16"/>
        <v>0</v>
      </c>
      <c r="N25" s="169" t="str">
        <f t="shared" si="17"/>
        <v/>
      </c>
      <c r="O25" s="169" t="str">
        <f t="shared" si="0"/>
        <v/>
      </c>
      <c r="P25" s="169" t="str">
        <f t="shared" si="1"/>
        <v/>
      </c>
      <c r="Q25" s="169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 t="str">
        <f t="shared" si="13"/>
        <v/>
      </c>
      <c r="AJ25" s="177" t="str">
        <f t="shared" si="14"/>
        <v/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/>
      <c r="AW25" s="175"/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4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6"/>
        <v>0</v>
      </c>
      <c r="N26" s="169" t="str">
        <f t="shared" si="17"/>
        <v/>
      </c>
      <c r="O26" s="169" t="str">
        <f t="shared" si="0"/>
        <v/>
      </c>
      <c r="P26" s="169" t="str">
        <f t="shared" si="1"/>
        <v/>
      </c>
      <c r="Q26" s="169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 t="str">
        <f t="shared" si="13"/>
        <v/>
      </c>
      <c r="AJ26" s="177" t="str">
        <f t="shared" si="14"/>
        <v/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/>
      <c r="AW26" s="175"/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4"/>
      <c r="C27" s="163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6"/>
        <v>0</v>
      </c>
      <c r="N27" s="169" t="str">
        <f t="shared" si="17"/>
        <v/>
      </c>
      <c r="O27" s="169" t="str">
        <f t="shared" si="0"/>
        <v/>
      </c>
      <c r="P27" s="169" t="str">
        <f t="shared" si="1"/>
        <v/>
      </c>
      <c r="Q27" s="169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 t="str">
        <f t="shared" si="13"/>
        <v/>
      </c>
      <c r="AJ27" s="177" t="str">
        <f t="shared" si="14"/>
        <v/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5">
        <f t="shared" ref="AW27:AW53" si="36">IF(AV27="",0,IF(AV27&lt;AQ27,0,IF(AV27&gt;=AQ27,1)))</f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4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4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4"/>
      <c r="C30" s="163"/>
      <c r="D30" s="144"/>
      <c r="E30" s="144"/>
      <c r="F30" s="165"/>
      <c r="G30" s="166"/>
      <c r="H30" s="178"/>
      <c r="I30" s="162"/>
      <c r="J30" s="178"/>
      <c r="K30" s="162"/>
      <c r="L30" s="167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4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4"/>
      <c r="C32" s="209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4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4"/>
      <c r="C34" s="209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4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4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4"/>
      <c r="C37" s="209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9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9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9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9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9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9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5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209"/>
      <c r="D18" s="164"/>
      <c r="E18" s="164"/>
      <c r="F18" s="165"/>
      <c r="G18" s="217"/>
      <c r="H18" s="216"/>
      <c r="I18" s="216"/>
      <c r="J18" s="178"/>
      <c r="K18" s="162"/>
      <c r="L18" s="215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 t="str">
        <f t="shared" ref="AI18:AI53" si="13">IF(C18="","",IF(C18&gt;0,COUNTA(G18:L18)))</f>
        <v/>
      </c>
      <c r="AJ18" s="172" t="str">
        <f t="shared" ref="AJ18:AJ53" si="14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/>
      <c r="C19" s="209"/>
      <c r="D19" s="143"/>
      <c r="E19" s="143"/>
      <c r="F19" s="165"/>
      <c r="G19" s="217"/>
      <c r="H19" s="216"/>
      <c r="I19" s="216"/>
      <c r="J19" s="178"/>
      <c r="K19" s="162"/>
      <c r="L19" s="215"/>
      <c r="M19" s="168">
        <f t="shared" ref="M19:M53" si="16">COUNTA(H19,I19,L19)</f>
        <v>0</v>
      </c>
      <c r="N19" s="169" t="str">
        <f t="shared" ref="N19:N53" si="17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70" t="b">
        <f t="shared" si="8"/>
        <v>0</v>
      </c>
      <c r="Z19" s="170" t="b">
        <f t="shared" si="9"/>
        <v>0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0">IF($C19="1",$AJ19)</f>
        <v>0</v>
      </c>
      <c r="AE19" s="170" t="b">
        <f t="shared" ref="AE19:AE53" si="21">IF($C19=2,$AJ19)</f>
        <v>0</v>
      </c>
      <c r="AF19" s="170" t="b">
        <f t="shared" ref="AF19:AF53" si="22">IF($C19=3,$AJ19)</f>
        <v>0</v>
      </c>
      <c r="AG19" s="170" t="b">
        <f t="shared" ref="AG19:AG53" si="23">IF($C19=4,$AJ19)</f>
        <v>0</v>
      </c>
      <c r="AH19" s="170" t="b">
        <f t="shared" ref="AH19:AH53" si="24">IF($C19=5,$AJ19)</f>
        <v>0</v>
      </c>
      <c r="AI19" s="176" t="str">
        <f t="shared" si="13"/>
        <v/>
      </c>
      <c r="AJ19" s="177" t="str">
        <f t="shared" si="14"/>
        <v/>
      </c>
      <c r="AK19" s="173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7">IF(AL19="",0,IF(AL19&lt;AQ19,0,IF(AL19&gt;=AQ19,1)))</f>
        <v>0</v>
      </c>
      <c r="AN19" s="155" t="str">
        <f t="shared" ref="AN19:AN53" si="28">IF(E19="","",IF(E19="x",1))</f>
        <v/>
      </c>
      <c r="AO19" s="156" t="str">
        <f t="shared" ref="AO19:AO53" si="29">IF(D19="","",IF(D19="X",1))</f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/>
      <c r="C20" s="163"/>
      <c r="D20" s="143"/>
      <c r="E20" s="144"/>
      <c r="F20" s="165"/>
      <c r="G20" s="166"/>
      <c r="H20" s="178"/>
      <c r="I20" s="162"/>
      <c r="J20" s="178"/>
      <c r="K20" s="162"/>
      <c r="L20" s="167"/>
      <c r="M20" s="168">
        <f t="shared" si="16"/>
        <v>0</v>
      </c>
      <c r="N20" s="169" t="str">
        <f t="shared" si="17"/>
        <v/>
      </c>
      <c r="O20" s="169" t="str">
        <f t="shared" si="0"/>
        <v/>
      </c>
      <c r="P20" s="169" t="str">
        <f t="shared" si="1"/>
        <v/>
      </c>
      <c r="Q20" s="169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 t="b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0"/>
        <v>0</v>
      </c>
      <c r="AE20" s="170" t="b">
        <f t="shared" si="21"/>
        <v>0</v>
      </c>
      <c r="AF20" s="170" t="b">
        <f t="shared" si="22"/>
        <v>0</v>
      </c>
      <c r="AG20" s="170" t="b">
        <f t="shared" si="23"/>
        <v>0</v>
      </c>
      <c r="AH20" s="170" t="b">
        <f t="shared" si="24"/>
        <v>0</v>
      </c>
      <c r="AI20" s="176" t="str">
        <f t="shared" si="13"/>
        <v/>
      </c>
      <c r="AJ20" s="177" t="str">
        <f t="shared" si="14"/>
        <v/>
      </c>
      <c r="AK20" s="173" t="str">
        <f t="shared" si="25"/>
        <v/>
      </c>
      <c r="AL20" s="174" t="str">
        <f t="shared" si="26"/>
        <v/>
      </c>
      <c r="AM20" s="175">
        <f t="shared" si="27"/>
        <v>0</v>
      </c>
      <c r="AN20" s="155" t="str">
        <f t="shared" si="28"/>
        <v/>
      </c>
      <c r="AO20" s="156" t="str">
        <f t="shared" si="29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/>
      <c r="C21" s="163"/>
      <c r="D21" s="144"/>
      <c r="E21" s="144"/>
      <c r="F21" s="165"/>
      <c r="G21" s="166"/>
      <c r="H21" s="178"/>
      <c r="I21" s="162"/>
      <c r="J21" s="178"/>
      <c r="K21" s="162"/>
      <c r="L21" s="167"/>
      <c r="M21" s="168">
        <f t="shared" si="16"/>
        <v>0</v>
      </c>
      <c r="N21" s="169" t="str">
        <f t="shared" si="17"/>
        <v/>
      </c>
      <c r="O21" s="169" t="str">
        <f t="shared" si="0"/>
        <v/>
      </c>
      <c r="P21" s="169" t="str">
        <f t="shared" si="1"/>
        <v/>
      </c>
      <c r="Q21" s="169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70" t="b">
        <f t="shared" si="8"/>
        <v>0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0"/>
        <v>0</v>
      </c>
      <c r="AE21" s="170" t="b">
        <f t="shared" si="21"/>
        <v>0</v>
      </c>
      <c r="AF21" s="170" t="b">
        <f t="shared" si="22"/>
        <v>0</v>
      </c>
      <c r="AG21" s="170" t="b">
        <f t="shared" si="23"/>
        <v>0</v>
      </c>
      <c r="AH21" s="170" t="b">
        <f t="shared" si="24"/>
        <v>0</v>
      </c>
      <c r="AI21" s="176" t="str">
        <f t="shared" si="13"/>
        <v/>
      </c>
      <c r="AJ21" s="177" t="str">
        <f t="shared" si="14"/>
        <v/>
      </c>
      <c r="AK21" s="173" t="str">
        <f t="shared" si="25"/>
        <v/>
      </c>
      <c r="AL21" s="174" t="str">
        <f t="shared" si="26"/>
        <v/>
      </c>
      <c r="AM21" s="175">
        <f t="shared" si="27"/>
        <v>0</v>
      </c>
      <c r="AN21" s="155" t="str">
        <f t="shared" si="28"/>
        <v/>
      </c>
      <c r="AO21" s="156" t="str">
        <f t="shared" si="29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/>
      <c r="C22" s="163"/>
      <c r="D22" s="144"/>
      <c r="E22" s="144"/>
      <c r="F22" s="165"/>
      <c r="G22" s="166"/>
      <c r="H22" s="162"/>
      <c r="I22" s="162"/>
      <c r="J22" s="178"/>
      <c r="K22" s="162"/>
      <c r="L22" s="167"/>
      <c r="M22" s="168">
        <f t="shared" si="16"/>
        <v>0</v>
      </c>
      <c r="N22" s="169" t="str">
        <f t="shared" si="17"/>
        <v/>
      </c>
      <c r="O22" s="169" t="str">
        <f t="shared" si="0"/>
        <v/>
      </c>
      <c r="P22" s="169" t="str">
        <f t="shared" si="1"/>
        <v/>
      </c>
      <c r="Q22" s="169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0"/>
        <v>0</v>
      </c>
      <c r="AE22" s="170" t="b">
        <f t="shared" si="21"/>
        <v>0</v>
      </c>
      <c r="AF22" s="170" t="b">
        <f t="shared" si="22"/>
        <v>0</v>
      </c>
      <c r="AG22" s="170" t="b">
        <f t="shared" si="23"/>
        <v>0</v>
      </c>
      <c r="AH22" s="170" t="b">
        <f t="shared" si="24"/>
        <v>0</v>
      </c>
      <c r="AI22" s="176" t="str">
        <f t="shared" si="13"/>
        <v/>
      </c>
      <c r="AJ22" s="177" t="str">
        <f t="shared" si="14"/>
        <v/>
      </c>
      <c r="AK22" s="173" t="str">
        <f t="shared" si="25"/>
        <v/>
      </c>
      <c r="AL22" s="174" t="str">
        <f t="shared" si="26"/>
        <v/>
      </c>
      <c r="AM22" s="175">
        <f t="shared" si="27"/>
        <v>0</v>
      </c>
      <c r="AN22" s="155" t="str">
        <f t="shared" si="28"/>
        <v/>
      </c>
      <c r="AO22" s="156" t="str">
        <f t="shared" si="29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/>
      <c r="C23" s="163"/>
      <c r="D23" s="144"/>
      <c r="E23" s="144"/>
      <c r="F23" s="165"/>
      <c r="G23" s="166"/>
      <c r="H23" s="178"/>
      <c r="I23" s="162"/>
      <c r="J23" s="178"/>
      <c r="K23" s="162"/>
      <c r="L23" s="167"/>
      <c r="M23" s="168">
        <f t="shared" si="16"/>
        <v>0</v>
      </c>
      <c r="N23" s="169" t="str">
        <f t="shared" si="17"/>
        <v/>
      </c>
      <c r="O23" s="169" t="str">
        <f t="shared" si="0"/>
        <v/>
      </c>
      <c r="P23" s="169" t="str">
        <f t="shared" si="1"/>
        <v/>
      </c>
      <c r="Q23" s="169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0"/>
        <v>0</v>
      </c>
      <c r="AE23" s="170" t="b">
        <f t="shared" si="21"/>
        <v>0</v>
      </c>
      <c r="AF23" s="170" t="b">
        <f t="shared" si="22"/>
        <v>0</v>
      </c>
      <c r="AG23" s="170" t="b">
        <f t="shared" si="23"/>
        <v>0</v>
      </c>
      <c r="AH23" s="170" t="b">
        <f t="shared" si="24"/>
        <v>0</v>
      </c>
      <c r="AI23" s="176" t="str">
        <f t="shared" si="13"/>
        <v/>
      </c>
      <c r="AJ23" s="177" t="str">
        <f t="shared" si="14"/>
        <v/>
      </c>
      <c r="AK23" s="173" t="str">
        <f t="shared" si="25"/>
        <v/>
      </c>
      <c r="AL23" s="174" t="str">
        <f t="shared" si="26"/>
        <v/>
      </c>
      <c r="AM23" s="175">
        <f t="shared" si="27"/>
        <v>0</v>
      </c>
      <c r="AN23" s="155" t="str">
        <f t="shared" si="28"/>
        <v/>
      </c>
      <c r="AO23" s="156" t="str">
        <f t="shared" si="29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/>
      <c r="C24" s="163"/>
      <c r="D24" s="143"/>
      <c r="E24" s="143"/>
      <c r="F24" s="165"/>
      <c r="G24" s="166"/>
      <c r="H24" s="178"/>
      <c r="I24" s="162"/>
      <c r="J24" s="178"/>
      <c r="K24" s="162"/>
      <c r="L24" s="167"/>
      <c r="M24" s="168">
        <f t="shared" si="16"/>
        <v>0</v>
      </c>
      <c r="N24" s="169" t="str">
        <f t="shared" si="17"/>
        <v/>
      </c>
      <c r="O24" s="169" t="str">
        <f t="shared" si="0"/>
        <v/>
      </c>
      <c r="P24" s="169" t="str">
        <f t="shared" si="1"/>
        <v/>
      </c>
      <c r="Q24" s="169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0"/>
        <v>0</v>
      </c>
      <c r="AE24" s="170" t="b">
        <f t="shared" si="21"/>
        <v>0</v>
      </c>
      <c r="AF24" s="170" t="b">
        <f t="shared" si="22"/>
        <v>0</v>
      </c>
      <c r="AG24" s="170" t="b">
        <f t="shared" si="23"/>
        <v>0</v>
      </c>
      <c r="AH24" s="170" t="b">
        <f t="shared" si="24"/>
        <v>0</v>
      </c>
      <c r="AI24" s="176" t="str">
        <f t="shared" si="13"/>
        <v/>
      </c>
      <c r="AJ24" s="177" t="str">
        <f t="shared" si="14"/>
        <v/>
      </c>
      <c r="AK24" s="173" t="str">
        <f t="shared" si="25"/>
        <v/>
      </c>
      <c r="AL24" s="174" t="str">
        <f t="shared" si="26"/>
        <v/>
      </c>
      <c r="AM24" s="175">
        <f t="shared" si="27"/>
        <v>0</v>
      </c>
      <c r="AN24" s="155" t="str">
        <f t="shared" si="28"/>
        <v/>
      </c>
      <c r="AO24" s="156" t="str">
        <f t="shared" si="29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/>
      <c r="C25" s="163"/>
      <c r="D25" s="144"/>
      <c r="E25" s="144"/>
      <c r="F25" s="165"/>
      <c r="G25" s="179"/>
      <c r="H25" s="178"/>
      <c r="I25" s="178"/>
      <c r="J25" s="178"/>
      <c r="K25" s="178"/>
      <c r="L25" s="180"/>
      <c r="M25" s="168">
        <f t="shared" si="16"/>
        <v>0</v>
      </c>
      <c r="N25" s="169" t="str">
        <f t="shared" si="17"/>
        <v/>
      </c>
      <c r="O25" s="169" t="str">
        <f t="shared" si="0"/>
        <v/>
      </c>
      <c r="P25" s="169" t="str">
        <f t="shared" si="1"/>
        <v/>
      </c>
      <c r="Q25" s="169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0"/>
        <v>0</v>
      </c>
      <c r="AE25" s="170" t="b">
        <f t="shared" si="21"/>
        <v>0</v>
      </c>
      <c r="AF25" s="170" t="b">
        <f t="shared" si="22"/>
        <v>0</v>
      </c>
      <c r="AG25" s="170" t="b">
        <f t="shared" si="23"/>
        <v>0</v>
      </c>
      <c r="AH25" s="170" t="b">
        <f t="shared" si="24"/>
        <v>0</v>
      </c>
      <c r="AI25" s="176" t="str">
        <f t="shared" si="13"/>
        <v/>
      </c>
      <c r="AJ25" s="177" t="str">
        <f t="shared" si="14"/>
        <v/>
      </c>
      <c r="AK25" s="173" t="str">
        <f t="shared" si="25"/>
        <v/>
      </c>
      <c r="AL25" s="174" t="str">
        <f t="shared" si="26"/>
        <v/>
      </c>
      <c r="AM25" s="175">
        <f t="shared" si="27"/>
        <v>0</v>
      </c>
      <c r="AN25" s="155" t="str">
        <f t="shared" si="28"/>
        <v/>
      </c>
      <c r="AO25" s="156" t="str">
        <f t="shared" si="29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/>
      <c r="AW25" s="175"/>
      <c r="AX25" s="165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6"/>
        <v>0</v>
      </c>
      <c r="N26" s="169" t="str">
        <f t="shared" si="17"/>
        <v/>
      </c>
      <c r="O26" s="169" t="str">
        <f t="shared" si="0"/>
        <v/>
      </c>
      <c r="P26" s="169" t="str">
        <f t="shared" si="1"/>
        <v/>
      </c>
      <c r="Q26" s="169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0"/>
        <v>0</v>
      </c>
      <c r="AE26" s="170" t="b">
        <f t="shared" si="21"/>
        <v>0</v>
      </c>
      <c r="AF26" s="170" t="b">
        <f t="shared" si="22"/>
        <v>0</v>
      </c>
      <c r="AG26" s="170" t="b">
        <f t="shared" si="23"/>
        <v>0</v>
      </c>
      <c r="AH26" s="170" t="b">
        <f t="shared" si="24"/>
        <v>0</v>
      </c>
      <c r="AI26" s="176" t="str">
        <f t="shared" si="13"/>
        <v/>
      </c>
      <c r="AJ26" s="177" t="str">
        <f t="shared" si="14"/>
        <v/>
      </c>
      <c r="AK26" s="173" t="str">
        <f t="shared" si="25"/>
        <v/>
      </c>
      <c r="AL26" s="174" t="str">
        <f t="shared" si="26"/>
        <v/>
      </c>
      <c r="AM26" s="175">
        <f t="shared" si="27"/>
        <v>0</v>
      </c>
      <c r="AN26" s="155" t="str">
        <f t="shared" si="28"/>
        <v/>
      </c>
      <c r="AO26" s="156" t="str">
        <f t="shared" si="29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/>
      <c r="AW26" s="175"/>
      <c r="AX26" s="165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/>
      <c r="C27" s="163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6"/>
        <v>0</v>
      </c>
      <c r="N27" s="169" t="str">
        <f t="shared" si="17"/>
        <v/>
      </c>
      <c r="O27" s="169" t="str">
        <f t="shared" si="0"/>
        <v/>
      </c>
      <c r="P27" s="169" t="str">
        <f t="shared" si="1"/>
        <v/>
      </c>
      <c r="Q27" s="169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0"/>
        <v>0</v>
      </c>
      <c r="AE27" s="170" t="b">
        <f t="shared" si="21"/>
        <v>0</v>
      </c>
      <c r="AF27" s="170" t="b">
        <f t="shared" si="22"/>
        <v>0</v>
      </c>
      <c r="AG27" s="170" t="b">
        <f t="shared" si="23"/>
        <v>0</v>
      </c>
      <c r="AH27" s="170" t="b">
        <f t="shared" si="24"/>
        <v>0</v>
      </c>
      <c r="AI27" s="176" t="str">
        <f t="shared" si="13"/>
        <v/>
      </c>
      <c r="AJ27" s="177" t="str">
        <f t="shared" si="14"/>
        <v/>
      </c>
      <c r="AK27" s="173" t="str">
        <f t="shared" si="25"/>
        <v/>
      </c>
      <c r="AL27" s="174" t="str">
        <f t="shared" si="26"/>
        <v/>
      </c>
      <c r="AM27" s="175">
        <f t="shared" si="27"/>
        <v>0</v>
      </c>
      <c r="AN27" s="155" t="str">
        <f t="shared" si="28"/>
        <v/>
      </c>
      <c r="AO27" s="156" t="str">
        <f t="shared" si="29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5">
        <f t="shared" ref="AW27:AW53" si="36">IF(AV27="",0,IF(AV27&lt;AQ27,0,IF(AV27&gt;=AQ27,1)))</f>
        <v>0</v>
      </c>
      <c r="AX27" s="165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6"/>
        <v>0</v>
      </c>
      <c r="N28" s="169" t="str">
        <f t="shared" si="17"/>
        <v/>
      </c>
      <c r="O28" s="169" t="str">
        <f t="shared" si="0"/>
        <v/>
      </c>
      <c r="P28" s="169" t="str">
        <f t="shared" si="1"/>
        <v/>
      </c>
      <c r="Q28" s="169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0"/>
        <v>0</v>
      </c>
      <c r="AE28" s="170" t="b">
        <f t="shared" si="21"/>
        <v>0</v>
      </c>
      <c r="AF28" s="170" t="b">
        <f t="shared" si="22"/>
        <v>0</v>
      </c>
      <c r="AG28" s="170" t="b">
        <f t="shared" si="23"/>
        <v>0</v>
      </c>
      <c r="AH28" s="170" t="b">
        <f t="shared" si="24"/>
        <v>0</v>
      </c>
      <c r="AI28" s="176" t="str">
        <f t="shared" si="13"/>
        <v/>
      </c>
      <c r="AJ28" s="177" t="str">
        <f t="shared" si="14"/>
        <v/>
      </c>
      <c r="AK28" s="173" t="str">
        <f t="shared" si="25"/>
        <v/>
      </c>
      <c r="AL28" s="174" t="str">
        <f t="shared" si="26"/>
        <v/>
      </c>
      <c r="AM28" s="175">
        <f t="shared" si="27"/>
        <v>0</v>
      </c>
      <c r="AN28" s="155" t="str">
        <f t="shared" si="28"/>
        <v/>
      </c>
      <c r="AO28" s="156" t="str">
        <f t="shared" si="29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6"/>
        <v>0</v>
      </c>
      <c r="N29" s="169" t="str">
        <f t="shared" si="17"/>
        <v/>
      </c>
      <c r="O29" s="169" t="str">
        <f t="shared" si="0"/>
        <v/>
      </c>
      <c r="P29" s="169" t="str">
        <f t="shared" si="1"/>
        <v/>
      </c>
      <c r="Q29" s="169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0"/>
        <v>0</v>
      </c>
      <c r="AE29" s="170" t="b">
        <f t="shared" si="21"/>
        <v>0</v>
      </c>
      <c r="AF29" s="170" t="b">
        <f t="shared" si="22"/>
        <v>0</v>
      </c>
      <c r="AG29" s="170" t="b">
        <f t="shared" si="23"/>
        <v>0</v>
      </c>
      <c r="AH29" s="170" t="b">
        <f t="shared" si="24"/>
        <v>0</v>
      </c>
      <c r="AI29" s="176" t="str">
        <f t="shared" si="13"/>
        <v/>
      </c>
      <c r="AJ29" s="177" t="str">
        <f t="shared" si="14"/>
        <v/>
      </c>
      <c r="AK29" s="173" t="str">
        <f t="shared" si="25"/>
        <v/>
      </c>
      <c r="AL29" s="174" t="str">
        <f t="shared" si="26"/>
        <v/>
      </c>
      <c r="AM29" s="175">
        <f t="shared" si="27"/>
        <v>0</v>
      </c>
      <c r="AN29" s="155" t="str">
        <f t="shared" si="28"/>
        <v/>
      </c>
      <c r="AO29" s="156" t="str">
        <f t="shared" si="29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6"/>
        <v>0</v>
      </c>
      <c r="N30" s="169" t="str">
        <f t="shared" si="17"/>
        <v/>
      </c>
      <c r="O30" s="169" t="str">
        <f t="shared" si="0"/>
        <v/>
      </c>
      <c r="P30" s="169" t="str">
        <f t="shared" si="1"/>
        <v/>
      </c>
      <c r="Q30" s="169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0"/>
        <v>0</v>
      </c>
      <c r="AE30" s="170" t="b">
        <f t="shared" si="21"/>
        <v>0</v>
      </c>
      <c r="AF30" s="170" t="b">
        <f t="shared" si="22"/>
        <v>0</v>
      </c>
      <c r="AG30" s="170" t="b">
        <f t="shared" si="23"/>
        <v>0</v>
      </c>
      <c r="AH30" s="170" t="b">
        <f t="shared" si="24"/>
        <v>0</v>
      </c>
      <c r="AI30" s="176" t="str">
        <f t="shared" si="13"/>
        <v/>
      </c>
      <c r="AJ30" s="177" t="str">
        <f t="shared" si="14"/>
        <v/>
      </c>
      <c r="AK30" s="173" t="str">
        <f t="shared" si="25"/>
        <v/>
      </c>
      <c r="AL30" s="174" t="str">
        <f t="shared" si="26"/>
        <v/>
      </c>
      <c r="AM30" s="175">
        <f t="shared" si="27"/>
        <v>0</v>
      </c>
      <c r="AN30" s="155" t="str">
        <f t="shared" si="28"/>
        <v/>
      </c>
      <c r="AO30" s="156" t="str">
        <f t="shared" si="29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/>
      <c r="C31" s="163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6"/>
        <v>0</v>
      </c>
      <c r="N31" s="169" t="str">
        <f t="shared" si="17"/>
        <v/>
      </c>
      <c r="O31" s="169" t="str">
        <f t="shared" si="0"/>
        <v/>
      </c>
      <c r="P31" s="169" t="str">
        <f t="shared" si="1"/>
        <v/>
      </c>
      <c r="Q31" s="169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0"/>
        <v>0</v>
      </c>
      <c r="AE31" s="170" t="b">
        <f t="shared" si="21"/>
        <v>0</v>
      </c>
      <c r="AF31" s="170" t="b">
        <f t="shared" si="22"/>
        <v>0</v>
      </c>
      <c r="AG31" s="170" t="b">
        <f t="shared" si="23"/>
        <v>0</v>
      </c>
      <c r="AH31" s="170" t="b">
        <f t="shared" si="24"/>
        <v>0</v>
      </c>
      <c r="AI31" s="176" t="str">
        <f t="shared" si="13"/>
        <v/>
      </c>
      <c r="AJ31" s="177" t="str">
        <f t="shared" si="14"/>
        <v/>
      </c>
      <c r="AK31" s="173" t="str">
        <f t="shared" si="25"/>
        <v/>
      </c>
      <c r="AL31" s="174" t="str">
        <f t="shared" si="26"/>
        <v/>
      </c>
      <c r="AM31" s="175">
        <f t="shared" si="27"/>
        <v>0</v>
      </c>
      <c r="AN31" s="155" t="str">
        <f t="shared" si="28"/>
        <v/>
      </c>
      <c r="AO31" s="156" t="str">
        <f t="shared" si="29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/>
      <c r="C32" s="163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6"/>
        <v>0</v>
      </c>
      <c r="N32" s="169" t="str">
        <f t="shared" si="17"/>
        <v/>
      </c>
      <c r="O32" s="169" t="str">
        <f t="shared" si="0"/>
        <v/>
      </c>
      <c r="P32" s="169" t="str">
        <f t="shared" si="1"/>
        <v/>
      </c>
      <c r="Q32" s="169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0"/>
        <v>0</v>
      </c>
      <c r="AE32" s="170" t="b">
        <f t="shared" si="21"/>
        <v>0</v>
      </c>
      <c r="AF32" s="170" t="b">
        <f t="shared" si="22"/>
        <v>0</v>
      </c>
      <c r="AG32" s="170" t="b">
        <f t="shared" si="23"/>
        <v>0</v>
      </c>
      <c r="AH32" s="170" t="b">
        <f t="shared" si="24"/>
        <v>0</v>
      </c>
      <c r="AI32" s="176" t="str">
        <f t="shared" si="13"/>
        <v/>
      </c>
      <c r="AJ32" s="177" t="str">
        <f t="shared" si="14"/>
        <v/>
      </c>
      <c r="AK32" s="173" t="str">
        <f t="shared" si="25"/>
        <v/>
      </c>
      <c r="AL32" s="174" t="str">
        <f t="shared" si="26"/>
        <v/>
      </c>
      <c r="AM32" s="175">
        <f t="shared" si="27"/>
        <v>0</v>
      </c>
      <c r="AN32" s="155" t="str">
        <f t="shared" si="28"/>
        <v/>
      </c>
      <c r="AO32" s="156" t="str">
        <f t="shared" si="29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6"/>
        <v>0</v>
      </c>
      <c r="N33" s="169" t="str">
        <f t="shared" si="17"/>
        <v/>
      </c>
      <c r="O33" s="169" t="str">
        <f t="shared" si="0"/>
        <v/>
      </c>
      <c r="P33" s="169" t="str">
        <f t="shared" si="1"/>
        <v/>
      </c>
      <c r="Q33" s="169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0"/>
        <v>0</v>
      </c>
      <c r="AE33" s="170" t="b">
        <f t="shared" si="21"/>
        <v>0</v>
      </c>
      <c r="AF33" s="170" t="b">
        <f t="shared" si="22"/>
        <v>0</v>
      </c>
      <c r="AG33" s="170" t="b">
        <f t="shared" si="23"/>
        <v>0</v>
      </c>
      <c r="AH33" s="170" t="b">
        <f t="shared" si="24"/>
        <v>0</v>
      </c>
      <c r="AI33" s="176" t="str">
        <f t="shared" si="13"/>
        <v/>
      </c>
      <c r="AJ33" s="177" t="str">
        <f t="shared" si="14"/>
        <v/>
      </c>
      <c r="AK33" s="173" t="str">
        <f t="shared" si="25"/>
        <v/>
      </c>
      <c r="AL33" s="174" t="str">
        <f t="shared" si="26"/>
        <v/>
      </c>
      <c r="AM33" s="175">
        <f t="shared" si="27"/>
        <v>0</v>
      </c>
      <c r="AN33" s="155" t="str">
        <f t="shared" si="28"/>
        <v/>
      </c>
      <c r="AO33" s="156" t="str">
        <f t="shared" si="29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6"/>
        <v>0</v>
      </c>
      <c r="N34" s="169" t="str">
        <f t="shared" si="17"/>
        <v/>
      </c>
      <c r="O34" s="169" t="str">
        <f t="shared" si="0"/>
        <v/>
      </c>
      <c r="P34" s="169" t="str">
        <f t="shared" si="1"/>
        <v/>
      </c>
      <c r="Q34" s="169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0"/>
        <v>0</v>
      </c>
      <c r="AE34" s="170" t="b">
        <f t="shared" si="21"/>
        <v>0</v>
      </c>
      <c r="AF34" s="170" t="b">
        <f t="shared" si="22"/>
        <v>0</v>
      </c>
      <c r="AG34" s="170" t="b">
        <f t="shared" si="23"/>
        <v>0</v>
      </c>
      <c r="AH34" s="170" t="b">
        <f t="shared" si="24"/>
        <v>0</v>
      </c>
      <c r="AI34" s="176" t="str">
        <f t="shared" si="13"/>
        <v/>
      </c>
      <c r="AJ34" s="177" t="str">
        <f t="shared" si="14"/>
        <v/>
      </c>
      <c r="AK34" s="173" t="str">
        <f t="shared" si="25"/>
        <v/>
      </c>
      <c r="AL34" s="174" t="str">
        <f t="shared" si="26"/>
        <v/>
      </c>
      <c r="AM34" s="175">
        <f t="shared" si="27"/>
        <v>0</v>
      </c>
      <c r="AN34" s="155" t="str">
        <f t="shared" si="28"/>
        <v/>
      </c>
      <c r="AO34" s="156" t="str">
        <f t="shared" si="29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/>
      <c r="C35" s="163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6"/>
        <v>0</v>
      </c>
      <c r="N35" s="169" t="str">
        <f t="shared" si="17"/>
        <v/>
      </c>
      <c r="O35" s="169" t="str">
        <f t="shared" si="0"/>
        <v/>
      </c>
      <c r="P35" s="169" t="str">
        <f t="shared" si="1"/>
        <v/>
      </c>
      <c r="Q35" s="169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0"/>
        <v>0</v>
      </c>
      <c r="AE35" s="170" t="b">
        <f t="shared" si="21"/>
        <v>0</v>
      </c>
      <c r="AF35" s="170" t="b">
        <f t="shared" si="22"/>
        <v>0</v>
      </c>
      <c r="AG35" s="170" t="b">
        <f t="shared" si="23"/>
        <v>0</v>
      </c>
      <c r="AH35" s="170" t="b">
        <f t="shared" si="24"/>
        <v>0</v>
      </c>
      <c r="AI35" s="176" t="str">
        <f t="shared" si="13"/>
        <v/>
      </c>
      <c r="AJ35" s="177" t="str">
        <f t="shared" si="14"/>
        <v/>
      </c>
      <c r="AK35" s="173" t="str">
        <f t="shared" si="25"/>
        <v/>
      </c>
      <c r="AL35" s="174" t="str">
        <f t="shared" si="26"/>
        <v/>
      </c>
      <c r="AM35" s="175">
        <f t="shared" si="27"/>
        <v>0</v>
      </c>
      <c r="AN35" s="155" t="str">
        <f t="shared" si="28"/>
        <v/>
      </c>
      <c r="AO35" s="156" t="str">
        <f t="shared" si="29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6"/>
        <v>0</v>
      </c>
      <c r="N36" s="169" t="str">
        <f t="shared" si="17"/>
        <v/>
      </c>
      <c r="O36" s="169" t="str">
        <f t="shared" si="0"/>
        <v/>
      </c>
      <c r="P36" s="169" t="str">
        <f t="shared" si="1"/>
        <v/>
      </c>
      <c r="Q36" s="169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0"/>
        <v>0</v>
      </c>
      <c r="AE36" s="170" t="b">
        <f t="shared" si="21"/>
        <v>0</v>
      </c>
      <c r="AF36" s="170" t="b">
        <f t="shared" si="22"/>
        <v>0</v>
      </c>
      <c r="AG36" s="170" t="b">
        <f t="shared" si="23"/>
        <v>0</v>
      </c>
      <c r="AH36" s="170" t="b">
        <f t="shared" si="24"/>
        <v>0</v>
      </c>
      <c r="AI36" s="176" t="str">
        <f t="shared" si="13"/>
        <v/>
      </c>
      <c r="AJ36" s="177" t="str">
        <f t="shared" si="14"/>
        <v/>
      </c>
      <c r="AK36" s="173" t="str">
        <f t="shared" si="25"/>
        <v/>
      </c>
      <c r="AL36" s="174" t="str">
        <f t="shared" si="26"/>
        <v/>
      </c>
      <c r="AM36" s="175">
        <f t="shared" si="27"/>
        <v>0</v>
      </c>
      <c r="AN36" s="155" t="str">
        <f t="shared" si="28"/>
        <v/>
      </c>
      <c r="AO36" s="156" t="str">
        <f t="shared" si="29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6"/>
        <v>0</v>
      </c>
      <c r="N37" s="169" t="str">
        <f t="shared" si="17"/>
        <v/>
      </c>
      <c r="O37" s="169" t="str">
        <f t="shared" si="0"/>
        <v/>
      </c>
      <c r="P37" s="169" t="str">
        <f t="shared" si="1"/>
        <v/>
      </c>
      <c r="Q37" s="169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0"/>
        <v>0</v>
      </c>
      <c r="AE37" s="170" t="b">
        <f t="shared" si="21"/>
        <v>0</v>
      </c>
      <c r="AF37" s="170" t="b">
        <f t="shared" si="22"/>
        <v>0</v>
      </c>
      <c r="AG37" s="170" t="b">
        <f t="shared" si="23"/>
        <v>0</v>
      </c>
      <c r="AH37" s="170" t="b">
        <f t="shared" si="24"/>
        <v>0</v>
      </c>
      <c r="AI37" s="176" t="str">
        <f t="shared" si="13"/>
        <v/>
      </c>
      <c r="AJ37" s="177" t="str">
        <f t="shared" si="14"/>
        <v/>
      </c>
      <c r="AK37" s="173" t="str">
        <f t="shared" si="25"/>
        <v/>
      </c>
      <c r="AL37" s="174" t="str">
        <f t="shared" si="26"/>
        <v/>
      </c>
      <c r="AM37" s="175">
        <f t="shared" si="27"/>
        <v>0</v>
      </c>
      <c r="AN37" s="155" t="str">
        <f t="shared" si="28"/>
        <v/>
      </c>
      <c r="AO37" s="156" t="str">
        <f t="shared" si="29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6"/>
        <v>0</v>
      </c>
      <c r="N38" s="169" t="str">
        <f t="shared" si="17"/>
        <v/>
      </c>
      <c r="O38" s="169" t="str">
        <f t="shared" si="0"/>
        <v/>
      </c>
      <c r="P38" s="169" t="str">
        <f t="shared" si="1"/>
        <v/>
      </c>
      <c r="Q38" s="169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0"/>
        <v>0</v>
      </c>
      <c r="AE38" s="170" t="b">
        <f t="shared" si="21"/>
        <v>0</v>
      </c>
      <c r="AF38" s="170" t="b">
        <f t="shared" si="22"/>
        <v>0</v>
      </c>
      <c r="AG38" s="170" t="b">
        <f t="shared" si="23"/>
        <v>0</v>
      </c>
      <c r="AH38" s="170" t="b">
        <f t="shared" si="24"/>
        <v>0</v>
      </c>
      <c r="AI38" s="176" t="str">
        <f t="shared" si="13"/>
        <v/>
      </c>
      <c r="AJ38" s="177" t="str">
        <f t="shared" si="14"/>
        <v/>
      </c>
      <c r="AK38" s="173" t="str">
        <f t="shared" si="25"/>
        <v/>
      </c>
      <c r="AL38" s="174" t="str">
        <f t="shared" si="26"/>
        <v/>
      </c>
      <c r="AM38" s="175">
        <f t="shared" si="27"/>
        <v>0</v>
      </c>
      <c r="AN38" s="155" t="str">
        <f t="shared" si="28"/>
        <v/>
      </c>
      <c r="AO38" s="156" t="str">
        <f t="shared" si="29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6"/>
        <v>0</v>
      </c>
      <c r="N39" s="169" t="str">
        <f t="shared" si="17"/>
        <v/>
      </c>
      <c r="O39" s="169" t="str">
        <f t="shared" si="0"/>
        <v/>
      </c>
      <c r="P39" s="169" t="str">
        <f t="shared" si="1"/>
        <v/>
      </c>
      <c r="Q39" s="169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0"/>
        <v>0</v>
      </c>
      <c r="AE39" s="170" t="b">
        <f t="shared" si="21"/>
        <v>0</v>
      </c>
      <c r="AF39" s="170" t="b">
        <f t="shared" si="22"/>
        <v>0</v>
      </c>
      <c r="AG39" s="170" t="b">
        <f t="shared" si="23"/>
        <v>0</v>
      </c>
      <c r="AH39" s="170" t="b">
        <f t="shared" si="24"/>
        <v>0</v>
      </c>
      <c r="AI39" s="176" t="str">
        <f t="shared" si="13"/>
        <v/>
      </c>
      <c r="AJ39" s="177" t="str">
        <f t="shared" si="14"/>
        <v/>
      </c>
      <c r="AK39" s="173" t="str">
        <f t="shared" si="25"/>
        <v/>
      </c>
      <c r="AL39" s="174" t="str">
        <f t="shared" si="26"/>
        <v/>
      </c>
      <c r="AM39" s="175">
        <f t="shared" si="27"/>
        <v>0</v>
      </c>
      <c r="AN39" s="155" t="str">
        <f t="shared" si="28"/>
        <v/>
      </c>
      <c r="AO39" s="156" t="str">
        <f t="shared" si="29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6"/>
        <v>0</v>
      </c>
      <c r="N40" s="169" t="str">
        <f t="shared" si="17"/>
        <v/>
      </c>
      <c r="O40" s="169" t="str">
        <f t="shared" si="0"/>
        <v/>
      </c>
      <c r="P40" s="169" t="str">
        <f t="shared" si="1"/>
        <v/>
      </c>
      <c r="Q40" s="169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0"/>
        <v>0</v>
      </c>
      <c r="AE40" s="170" t="b">
        <f t="shared" si="21"/>
        <v>0</v>
      </c>
      <c r="AF40" s="170" t="b">
        <f t="shared" si="22"/>
        <v>0</v>
      </c>
      <c r="AG40" s="170" t="b">
        <f t="shared" si="23"/>
        <v>0</v>
      </c>
      <c r="AH40" s="170" t="b">
        <f t="shared" si="24"/>
        <v>0</v>
      </c>
      <c r="AI40" s="176" t="str">
        <f t="shared" si="13"/>
        <v/>
      </c>
      <c r="AJ40" s="177" t="str">
        <f t="shared" si="14"/>
        <v/>
      </c>
      <c r="AK40" s="173" t="str">
        <f t="shared" si="25"/>
        <v/>
      </c>
      <c r="AL40" s="174" t="str">
        <f t="shared" si="26"/>
        <v/>
      </c>
      <c r="AM40" s="175">
        <f t="shared" si="27"/>
        <v>0</v>
      </c>
      <c r="AN40" s="155" t="str">
        <f t="shared" si="28"/>
        <v/>
      </c>
      <c r="AO40" s="156" t="str">
        <f t="shared" si="29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6"/>
        <v>0</v>
      </c>
      <c r="N41" s="169" t="str">
        <f t="shared" si="17"/>
        <v/>
      </c>
      <c r="O41" s="169" t="str">
        <f t="shared" si="0"/>
        <v/>
      </c>
      <c r="P41" s="169" t="str">
        <f t="shared" si="1"/>
        <v/>
      </c>
      <c r="Q41" s="169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0"/>
        <v>0</v>
      </c>
      <c r="AE41" s="170" t="b">
        <f t="shared" si="21"/>
        <v>0</v>
      </c>
      <c r="AF41" s="170" t="b">
        <f t="shared" si="22"/>
        <v>0</v>
      </c>
      <c r="AG41" s="170" t="b">
        <f t="shared" si="23"/>
        <v>0</v>
      </c>
      <c r="AH41" s="170" t="b">
        <f t="shared" si="24"/>
        <v>0</v>
      </c>
      <c r="AI41" s="176" t="str">
        <f t="shared" si="13"/>
        <v/>
      </c>
      <c r="AJ41" s="177" t="str">
        <f t="shared" si="14"/>
        <v/>
      </c>
      <c r="AK41" s="173" t="str">
        <f t="shared" si="25"/>
        <v/>
      </c>
      <c r="AL41" s="174" t="str">
        <f t="shared" si="26"/>
        <v/>
      </c>
      <c r="AM41" s="175">
        <f t="shared" si="27"/>
        <v>0</v>
      </c>
      <c r="AN41" s="155" t="str">
        <f t="shared" si="28"/>
        <v/>
      </c>
      <c r="AO41" s="156" t="str">
        <f t="shared" si="29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6"/>
        <v>0</v>
      </c>
      <c r="N42" s="169" t="str">
        <f t="shared" si="17"/>
        <v/>
      </c>
      <c r="O42" s="169" t="str">
        <f t="shared" si="0"/>
        <v/>
      </c>
      <c r="P42" s="169" t="str">
        <f t="shared" si="1"/>
        <v/>
      </c>
      <c r="Q42" s="169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0"/>
        <v>0</v>
      </c>
      <c r="AE42" s="170" t="b">
        <f t="shared" si="21"/>
        <v>0</v>
      </c>
      <c r="AF42" s="170" t="b">
        <f t="shared" si="22"/>
        <v>0</v>
      </c>
      <c r="AG42" s="170" t="b">
        <f t="shared" si="23"/>
        <v>0</v>
      </c>
      <c r="AH42" s="170" t="b">
        <f t="shared" si="24"/>
        <v>0</v>
      </c>
      <c r="AI42" s="176" t="str">
        <f t="shared" si="13"/>
        <v/>
      </c>
      <c r="AJ42" s="177" t="str">
        <f t="shared" si="14"/>
        <v/>
      </c>
      <c r="AK42" s="173" t="str">
        <f t="shared" si="25"/>
        <v/>
      </c>
      <c r="AL42" s="174" t="str">
        <f t="shared" si="26"/>
        <v/>
      </c>
      <c r="AM42" s="175">
        <f t="shared" si="27"/>
        <v>0</v>
      </c>
      <c r="AN42" s="155" t="str">
        <f t="shared" si="28"/>
        <v/>
      </c>
      <c r="AO42" s="156" t="str">
        <f t="shared" si="29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6"/>
        <v>0</v>
      </c>
      <c r="N43" s="169" t="str">
        <f t="shared" si="17"/>
        <v/>
      </c>
      <c r="O43" s="169" t="str">
        <f t="shared" si="0"/>
        <v/>
      </c>
      <c r="P43" s="169" t="str">
        <f t="shared" si="1"/>
        <v/>
      </c>
      <c r="Q43" s="169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0"/>
        <v>0</v>
      </c>
      <c r="AE43" s="170" t="b">
        <f t="shared" si="21"/>
        <v>0</v>
      </c>
      <c r="AF43" s="170" t="b">
        <f t="shared" si="22"/>
        <v>0</v>
      </c>
      <c r="AG43" s="170" t="b">
        <f t="shared" si="23"/>
        <v>0</v>
      </c>
      <c r="AH43" s="170" t="b">
        <f t="shared" si="24"/>
        <v>0</v>
      </c>
      <c r="AI43" s="176" t="str">
        <f t="shared" si="13"/>
        <v/>
      </c>
      <c r="AJ43" s="177" t="str">
        <f t="shared" si="14"/>
        <v/>
      </c>
      <c r="AK43" s="173" t="str">
        <f t="shared" si="25"/>
        <v/>
      </c>
      <c r="AL43" s="174" t="str">
        <f t="shared" si="26"/>
        <v/>
      </c>
      <c r="AM43" s="175">
        <f t="shared" si="27"/>
        <v>0</v>
      </c>
      <c r="AN43" s="155" t="str">
        <f t="shared" si="28"/>
        <v/>
      </c>
      <c r="AO43" s="156" t="str">
        <f t="shared" si="29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6"/>
        <v>0</v>
      </c>
      <c r="N44" s="169" t="str">
        <f t="shared" si="17"/>
        <v/>
      </c>
      <c r="O44" s="169" t="str">
        <f t="shared" si="0"/>
        <v/>
      </c>
      <c r="P44" s="169" t="str">
        <f t="shared" si="1"/>
        <v/>
      </c>
      <c r="Q44" s="169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0"/>
        <v>0</v>
      </c>
      <c r="AE44" s="170" t="b">
        <f t="shared" si="21"/>
        <v>0</v>
      </c>
      <c r="AF44" s="170" t="b">
        <f t="shared" si="22"/>
        <v>0</v>
      </c>
      <c r="AG44" s="170" t="b">
        <f t="shared" si="23"/>
        <v>0</v>
      </c>
      <c r="AH44" s="170" t="b">
        <f t="shared" si="24"/>
        <v>0</v>
      </c>
      <c r="AI44" s="176" t="str">
        <f t="shared" si="13"/>
        <v/>
      </c>
      <c r="AJ44" s="177" t="str">
        <f t="shared" si="14"/>
        <v/>
      </c>
      <c r="AK44" s="173" t="str">
        <f t="shared" si="25"/>
        <v/>
      </c>
      <c r="AL44" s="174" t="str">
        <f t="shared" si="26"/>
        <v/>
      </c>
      <c r="AM44" s="175">
        <f t="shared" si="27"/>
        <v>0</v>
      </c>
      <c r="AN44" s="155" t="str">
        <f t="shared" si="28"/>
        <v/>
      </c>
      <c r="AO44" s="156" t="str">
        <f t="shared" si="29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6"/>
        <v>0</v>
      </c>
      <c r="N45" s="169" t="str">
        <f t="shared" si="17"/>
        <v/>
      </c>
      <c r="O45" s="169" t="str">
        <f t="shared" si="0"/>
        <v/>
      </c>
      <c r="P45" s="169" t="str">
        <f t="shared" si="1"/>
        <v/>
      </c>
      <c r="Q45" s="169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0"/>
        <v>0</v>
      </c>
      <c r="AE45" s="170" t="b">
        <f t="shared" si="21"/>
        <v>0</v>
      </c>
      <c r="AF45" s="170" t="b">
        <f t="shared" si="22"/>
        <v>0</v>
      </c>
      <c r="AG45" s="170" t="b">
        <f t="shared" si="23"/>
        <v>0</v>
      </c>
      <c r="AH45" s="170" t="b">
        <f t="shared" si="24"/>
        <v>0</v>
      </c>
      <c r="AI45" s="176" t="str">
        <f t="shared" si="13"/>
        <v/>
      </c>
      <c r="AJ45" s="177" t="str">
        <f t="shared" si="14"/>
        <v/>
      </c>
      <c r="AK45" s="173" t="str">
        <f t="shared" si="25"/>
        <v/>
      </c>
      <c r="AL45" s="174" t="str">
        <f t="shared" si="26"/>
        <v/>
      </c>
      <c r="AM45" s="175">
        <f t="shared" si="27"/>
        <v>0</v>
      </c>
      <c r="AN45" s="155" t="str">
        <f t="shared" si="28"/>
        <v/>
      </c>
      <c r="AO45" s="156" t="str">
        <f t="shared" si="29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6"/>
        <v>0</v>
      </c>
      <c r="N46" s="169" t="str">
        <f t="shared" si="17"/>
        <v/>
      </c>
      <c r="O46" s="169" t="str">
        <f t="shared" si="0"/>
        <v/>
      </c>
      <c r="P46" s="169" t="str">
        <f t="shared" si="1"/>
        <v/>
      </c>
      <c r="Q46" s="169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0"/>
        <v>0</v>
      </c>
      <c r="AE46" s="170" t="b">
        <f t="shared" si="21"/>
        <v>0</v>
      </c>
      <c r="AF46" s="170" t="b">
        <f t="shared" si="22"/>
        <v>0</v>
      </c>
      <c r="AG46" s="170" t="b">
        <f t="shared" si="23"/>
        <v>0</v>
      </c>
      <c r="AH46" s="170" t="b">
        <f t="shared" si="24"/>
        <v>0</v>
      </c>
      <c r="AI46" s="176" t="str">
        <f t="shared" si="13"/>
        <v/>
      </c>
      <c r="AJ46" s="177" t="str">
        <f t="shared" si="14"/>
        <v/>
      </c>
      <c r="AK46" s="173" t="str">
        <f t="shared" si="25"/>
        <v/>
      </c>
      <c r="AL46" s="174" t="str">
        <f t="shared" si="26"/>
        <v/>
      </c>
      <c r="AM46" s="175">
        <f t="shared" si="27"/>
        <v>0</v>
      </c>
      <c r="AN46" s="155" t="str">
        <f t="shared" si="28"/>
        <v/>
      </c>
      <c r="AO46" s="156" t="str">
        <f t="shared" si="29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6"/>
        <v>0</v>
      </c>
      <c r="N47" s="169" t="str">
        <f t="shared" si="17"/>
        <v/>
      </c>
      <c r="O47" s="169" t="str">
        <f t="shared" si="0"/>
        <v/>
      </c>
      <c r="P47" s="169" t="str">
        <f t="shared" si="1"/>
        <v/>
      </c>
      <c r="Q47" s="169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0"/>
        <v>0</v>
      </c>
      <c r="AE47" s="170" t="b">
        <f t="shared" si="21"/>
        <v>0</v>
      </c>
      <c r="AF47" s="170" t="b">
        <f t="shared" si="22"/>
        <v>0</v>
      </c>
      <c r="AG47" s="170" t="b">
        <f t="shared" si="23"/>
        <v>0</v>
      </c>
      <c r="AH47" s="170" t="b">
        <f t="shared" si="24"/>
        <v>0</v>
      </c>
      <c r="AI47" s="176" t="str">
        <f t="shared" si="13"/>
        <v/>
      </c>
      <c r="AJ47" s="177" t="str">
        <f t="shared" si="14"/>
        <v/>
      </c>
      <c r="AK47" s="173" t="str">
        <f t="shared" si="25"/>
        <v/>
      </c>
      <c r="AL47" s="174" t="str">
        <f t="shared" si="26"/>
        <v/>
      </c>
      <c r="AM47" s="175">
        <f t="shared" si="27"/>
        <v>0</v>
      </c>
      <c r="AN47" s="155" t="str">
        <f t="shared" si="28"/>
        <v/>
      </c>
      <c r="AO47" s="156" t="str">
        <f t="shared" si="29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6"/>
        <v>0</v>
      </c>
      <c r="N48" s="169" t="str">
        <f t="shared" si="17"/>
        <v/>
      </c>
      <c r="O48" s="169" t="str">
        <f t="shared" si="0"/>
        <v/>
      </c>
      <c r="P48" s="169" t="str">
        <f t="shared" si="1"/>
        <v/>
      </c>
      <c r="Q48" s="169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0"/>
        <v>0</v>
      </c>
      <c r="AE48" s="170" t="b">
        <f t="shared" si="21"/>
        <v>0</v>
      </c>
      <c r="AF48" s="170" t="b">
        <f t="shared" si="22"/>
        <v>0</v>
      </c>
      <c r="AG48" s="170" t="b">
        <f t="shared" si="23"/>
        <v>0</v>
      </c>
      <c r="AH48" s="170" t="b">
        <f t="shared" si="24"/>
        <v>0</v>
      </c>
      <c r="AI48" s="176" t="str">
        <f t="shared" si="13"/>
        <v/>
      </c>
      <c r="AJ48" s="177" t="str">
        <f t="shared" si="14"/>
        <v/>
      </c>
      <c r="AK48" s="173" t="str">
        <f t="shared" si="25"/>
        <v/>
      </c>
      <c r="AL48" s="174" t="str">
        <f t="shared" si="26"/>
        <v/>
      </c>
      <c r="AM48" s="175">
        <f t="shared" si="27"/>
        <v>0</v>
      </c>
      <c r="AN48" s="155" t="str">
        <f t="shared" si="28"/>
        <v/>
      </c>
      <c r="AO48" s="156" t="str">
        <f t="shared" si="29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6"/>
        <v>0</v>
      </c>
      <c r="N49" s="169" t="str">
        <f t="shared" si="17"/>
        <v/>
      </c>
      <c r="O49" s="169" t="str">
        <f t="shared" si="0"/>
        <v/>
      </c>
      <c r="P49" s="169" t="str">
        <f t="shared" si="1"/>
        <v/>
      </c>
      <c r="Q49" s="169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0"/>
        <v>0</v>
      </c>
      <c r="AE49" s="170" t="b">
        <f t="shared" si="21"/>
        <v>0</v>
      </c>
      <c r="AF49" s="170" t="b">
        <f t="shared" si="22"/>
        <v>0</v>
      </c>
      <c r="AG49" s="170" t="b">
        <f t="shared" si="23"/>
        <v>0</v>
      </c>
      <c r="AH49" s="170" t="b">
        <f t="shared" si="24"/>
        <v>0</v>
      </c>
      <c r="AI49" s="176" t="str">
        <f t="shared" si="13"/>
        <v/>
      </c>
      <c r="AJ49" s="177" t="str">
        <f t="shared" si="14"/>
        <v/>
      </c>
      <c r="AK49" s="173" t="str">
        <f t="shared" si="25"/>
        <v/>
      </c>
      <c r="AL49" s="174" t="str">
        <f t="shared" si="26"/>
        <v/>
      </c>
      <c r="AM49" s="175">
        <f t="shared" si="27"/>
        <v>0</v>
      </c>
      <c r="AN49" s="155" t="str">
        <f t="shared" si="28"/>
        <v/>
      </c>
      <c r="AO49" s="156" t="str">
        <f t="shared" si="29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6"/>
        <v>0</v>
      </c>
      <c r="N50" s="169" t="str">
        <f t="shared" si="17"/>
        <v/>
      </c>
      <c r="O50" s="169" t="str">
        <f t="shared" si="0"/>
        <v/>
      </c>
      <c r="P50" s="169" t="str">
        <f t="shared" si="1"/>
        <v/>
      </c>
      <c r="Q50" s="169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0"/>
        <v>0</v>
      </c>
      <c r="AE50" s="170" t="b">
        <f t="shared" si="21"/>
        <v>0</v>
      </c>
      <c r="AF50" s="170" t="b">
        <f t="shared" si="22"/>
        <v>0</v>
      </c>
      <c r="AG50" s="170" t="b">
        <f t="shared" si="23"/>
        <v>0</v>
      </c>
      <c r="AH50" s="170" t="b">
        <f t="shared" si="24"/>
        <v>0</v>
      </c>
      <c r="AI50" s="176" t="str">
        <f t="shared" si="13"/>
        <v/>
      </c>
      <c r="AJ50" s="177" t="str">
        <f t="shared" si="14"/>
        <v/>
      </c>
      <c r="AK50" s="173" t="str">
        <f t="shared" si="25"/>
        <v/>
      </c>
      <c r="AL50" s="174" t="str">
        <f t="shared" si="26"/>
        <v/>
      </c>
      <c r="AM50" s="175">
        <f t="shared" si="27"/>
        <v>0</v>
      </c>
      <c r="AN50" s="155" t="str">
        <f t="shared" si="28"/>
        <v/>
      </c>
      <c r="AO50" s="156" t="str">
        <f t="shared" si="29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6"/>
        <v>0</v>
      </c>
      <c r="N51" s="169" t="str">
        <f t="shared" si="17"/>
        <v/>
      </c>
      <c r="O51" s="169" t="str">
        <f t="shared" si="0"/>
        <v/>
      </c>
      <c r="P51" s="169" t="str">
        <f t="shared" si="1"/>
        <v/>
      </c>
      <c r="Q51" s="169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0"/>
        <v>0</v>
      </c>
      <c r="AE51" s="170" t="b">
        <f t="shared" si="21"/>
        <v>0</v>
      </c>
      <c r="AF51" s="170" t="b">
        <f t="shared" si="22"/>
        <v>0</v>
      </c>
      <c r="AG51" s="170" t="b">
        <f t="shared" si="23"/>
        <v>0</v>
      </c>
      <c r="AH51" s="170" t="b">
        <f t="shared" si="24"/>
        <v>0</v>
      </c>
      <c r="AI51" s="176" t="str">
        <f t="shared" si="13"/>
        <v/>
      </c>
      <c r="AJ51" s="177" t="str">
        <f t="shared" si="14"/>
        <v/>
      </c>
      <c r="AK51" s="173" t="str">
        <f t="shared" si="25"/>
        <v/>
      </c>
      <c r="AL51" s="174" t="str">
        <f t="shared" si="26"/>
        <v/>
      </c>
      <c r="AM51" s="175">
        <f t="shared" si="27"/>
        <v>0</v>
      </c>
      <c r="AN51" s="155" t="str">
        <f t="shared" si="28"/>
        <v/>
      </c>
      <c r="AO51" s="156" t="str">
        <f t="shared" si="29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6"/>
        <v>0</v>
      </c>
      <c r="N52" s="169" t="str">
        <f t="shared" si="17"/>
        <v/>
      </c>
      <c r="O52" s="169" t="str">
        <f t="shared" si="0"/>
        <v/>
      </c>
      <c r="P52" s="169" t="str">
        <f t="shared" si="1"/>
        <v/>
      </c>
      <c r="Q52" s="169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0"/>
        <v>0</v>
      </c>
      <c r="AE52" s="170" t="b">
        <f t="shared" si="21"/>
        <v>0</v>
      </c>
      <c r="AF52" s="170" t="b">
        <f t="shared" si="22"/>
        <v>0</v>
      </c>
      <c r="AG52" s="170" t="b">
        <f t="shared" si="23"/>
        <v>0</v>
      </c>
      <c r="AH52" s="170" t="b">
        <f t="shared" si="24"/>
        <v>0</v>
      </c>
      <c r="AI52" s="176" t="str">
        <f t="shared" si="13"/>
        <v/>
      </c>
      <c r="AJ52" s="177" t="str">
        <f t="shared" si="14"/>
        <v/>
      </c>
      <c r="AK52" s="173" t="str">
        <f t="shared" si="25"/>
        <v/>
      </c>
      <c r="AL52" s="174" t="str">
        <f t="shared" si="26"/>
        <v/>
      </c>
      <c r="AM52" s="175">
        <f t="shared" si="27"/>
        <v>0</v>
      </c>
      <c r="AN52" s="155" t="str">
        <f t="shared" si="28"/>
        <v/>
      </c>
      <c r="AO52" s="156" t="str">
        <f t="shared" si="29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6"/>
        <v>0</v>
      </c>
      <c r="N53" s="169" t="str">
        <f t="shared" si="17"/>
        <v/>
      </c>
      <c r="O53" s="169" t="str">
        <f t="shared" si="0"/>
        <v/>
      </c>
      <c r="P53" s="169" t="str">
        <f t="shared" si="1"/>
        <v/>
      </c>
      <c r="Q53" s="169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0"/>
        <v>0</v>
      </c>
      <c r="AE53" s="170" t="b">
        <f t="shared" si="21"/>
        <v>0</v>
      </c>
      <c r="AF53" s="170" t="b">
        <f t="shared" si="22"/>
        <v>0</v>
      </c>
      <c r="AG53" s="170" t="b">
        <f t="shared" si="23"/>
        <v>0</v>
      </c>
      <c r="AH53" s="170" t="b">
        <f t="shared" si="24"/>
        <v>0</v>
      </c>
      <c r="AI53" s="184" t="str">
        <f t="shared" si="13"/>
        <v/>
      </c>
      <c r="AJ53" s="185" t="str">
        <f t="shared" si="14"/>
        <v/>
      </c>
      <c r="AK53" s="173" t="str">
        <f t="shared" si="25"/>
        <v/>
      </c>
      <c r="AL53" s="174" t="str">
        <f t="shared" si="26"/>
        <v/>
      </c>
      <c r="AM53" s="175">
        <f t="shared" si="27"/>
        <v>0</v>
      </c>
      <c r="AN53" s="155" t="str">
        <f t="shared" si="28"/>
        <v/>
      </c>
      <c r="AO53" s="156" t="str">
        <f t="shared" si="29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CCFF"/>
  </sheetPr>
  <dimension ref="A1:AZ75"/>
  <sheetViews>
    <sheetView showGridLines="0" showRowColHeaders="0" topLeftCell="A8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6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09"/>
      <c r="D18" s="164"/>
      <c r="E18" s="164"/>
      <c r="F18" s="165"/>
      <c r="G18" s="217"/>
      <c r="H18" s="216"/>
      <c r="I18" s="216"/>
      <c r="J18" s="162"/>
      <c r="K18" s="162"/>
      <c r="L18" s="215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 t="shared" ref="U18:U53" si="5">IF(C18="","",IF(J18="","",IF(J18=$C18,1,IF(J18&lt;$C18,1,IF(J18&gt;$C18,"",IF(J18="A+",1))))))</f>
        <v/>
      </c>
      <c r="V18" s="108" t="str">
        <f t="shared" ref="V18:V53" si="6">IF(C18="","",IF(K18="","",IF(K18=$C18,1,IF(K18&lt;$C18,1,IF(K18&gt;$C18,"",IF(K18="A+",1))))))</f>
        <v/>
      </c>
      <c r="W18" s="108" t="str">
        <f t="shared" ref="W18:W53" si="7">IF(C18="","",IF(L18="","",IF(L18=$C18,1,IF(L18&lt;$C18,1,IF(L18&gt;$C18,"",IF(L18="A+",1))))))</f>
        <v/>
      </c>
      <c r="X18" s="108">
        <f t="shared" ref="X18:X53" si="8">SUM(R18:W18)</f>
        <v>0</v>
      </c>
      <c r="Y18" s="170" t="b">
        <f t="shared" ref="Y18:Y53" si="9">IF($C18="A",$AJ18)</f>
        <v>0</v>
      </c>
      <c r="Z18" s="170" t="b">
        <f t="shared" ref="Z18:Z53" si="10">IF($C18="B",$AJ18)</f>
        <v>0</v>
      </c>
      <c r="AA18" s="170" t="b">
        <f t="shared" ref="AA18:AA53" si="11">IF($C18="C",$AJ18)</f>
        <v>0</v>
      </c>
      <c r="AB18" s="170" t="b">
        <f t="shared" ref="AB18:AB53" si="12">IF($C18="D",$AJ18)</f>
        <v>0</v>
      </c>
      <c r="AC18" s="170" t="b">
        <f t="shared" ref="AC18:AC53" si="13">IF($C18="E",$AJ18)</f>
        <v>0</v>
      </c>
      <c r="AD18" s="170" t="b">
        <f>IF($C18=1,$AJ18)</f>
        <v>0</v>
      </c>
      <c r="AE18" s="170" t="b">
        <f t="shared" ref="AE18:AE53" si="14">IF($C18=2,$AJ18)</f>
        <v>0</v>
      </c>
      <c r="AF18" s="170" t="b">
        <f t="shared" ref="AF18:AF53" si="15">IF($C18=3,$AJ18)</f>
        <v>0</v>
      </c>
      <c r="AG18" s="170" t="b">
        <f t="shared" ref="AG18:AG53" si="16">IF($C18=4,$AJ18)</f>
        <v>0</v>
      </c>
      <c r="AH18" s="170" t="b">
        <f t="shared" ref="AH18:AH53" si="17">IF($C18=5,$AJ18)</f>
        <v>0</v>
      </c>
      <c r="AI18" s="171" t="str">
        <f t="shared" ref="AI18:AI53" si="18">IF(C18="","",IF(C18&gt;0,COUNTA(G18:L18)))</f>
        <v/>
      </c>
      <c r="AJ18" s="172" t="str">
        <f t="shared" ref="AJ18:AJ53" si="19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 t="shared" ref="AN18:AN53" si="20">IF(E18="","",IF(E18="x",1))</f>
        <v/>
      </c>
      <c r="AO18" s="156" t="str">
        <f t="shared" ref="AO18:AO53" si="21"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/>
      <c r="AW18" s="175"/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/>
      <c r="C19" s="209"/>
      <c r="D19" s="143"/>
      <c r="E19" s="143"/>
      <c r="F19" s="165"/>
      <c r="G19" s="217"/>
      <c r="H19" s="216"/>
      <c r="I19" s="216"/>
      <c r="J19" s="178"/>
      <c r="K19" s="162"/>
      <c r="L19" s="215"/>
      <c r="M19" s="168">
        <f t="shared" ref="M19:M53" si="23">COUNTA(H19,I19,L19)</f>
        <v>0</v>
      </c>
      <c r="N19" s="169" t="str">
        <f t="shared" ref="N19:N53" si="24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25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si="5"/>
        <v/>
      </c>
      <c r="V19" s="108" t="str">
        <f t="shared" si="6"/>
        <v/>
      </c>
      <c r="W19" s="108" t="str">
        <f t="shared" si="7"/>
        <v/>
      </c>
      <c r="X19" s="108">
        <f t="shared" si="8"/>
        <v>0</v>
      </c>
      <c r="Y19" s="170" t="b">
        <f t="shared" si="9"/>
        <v>0</v>
      </c>
      <c r="Z19" s="170" t="b">
        <f t="shared" si="10"/>
        <v>0</v>
      </c>
      <c r="AA19" s="170" t="b">
        <f t="shared" si="11"/>
        <v>0</v>
      </c>
      <c r="AB19" s="170" t="b">
        <f t="shared" si="12"/>
        <v>0</v>
      </c>
      <c r="AC19" s="170" t="b">
        <f t="shared" si="13"/>
        <v>0</v>
      </c>
      <c r="AD19" s="170" t="b">
        <f t="shared" ref="AD19:AD53" si="26">IF($C19="1",$AJ19)</f>
        <v>0</v>
      </c>
      <c r="AE19" s="170" t="b">
        <f t="shared" si="14"/>
        <v>0</v>
      </c>
      <c r="AF19" s="170" t="b">
        <f t="shared" si="15"/>
        <v>0</v>
      </c>
      <c r="AG19" s="170" t="b">
        <f t="shared" si="16"/>
        <v>0</v>
      </c>
      <c r="AH19" s="170" t="b">
        <f t="shared" si="17"/>
        <v>0</v>
      </c>
      <c r="AI19" s="176" t="str">
        <f t="shared" si="18"/>
        <v/>
      </c>
      <c r="AJ19" s="177" t="str">
        <f t="shared" si="19"/>
        <v/>
      </c>
      <c r="AK19" s="173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9">IF(AL19="",0,IF(AL19&lt;AQ19,0,IF(AL19&gt;=AQ19,1)))</f>
        <v>0</v>
      </c>
      <c r="AN19" s="155" t="str">
        <f t="shared" si="20"/>
        <v/>
      </c>
      <c r="AO19" s="156" t="str">
        <f t="shared" si="21"/>
        <v/>
      </c>
      <c r="AP19" s="144"/>
      <c r="AQ19" s="174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/>
      <c r="AW19" s="175"/>
      <c r="AX19" s="165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/>
      <c r="C20" s="209"/>
      <c r="D20" s="143"/>
      <c r="E20" s="144"/>
      <c r="F20" s="165"/>
      <c r="G20" s="166"/>
      <c r="H20" s="162"/>
      <c r="I20" s="216"/>
      <c r="J20" s="178"/>
      <c r="K20" s="162"/>
      <c r="L20" s="167"/>
      <c r="M20" s="168">
        <f t="shared" si="23"/>
        <v>0</v>
      </c>
      <c r="N20" s="169" t="str">
        <f t="shared" si="24"/>
        <v/>
      </c>
      <c r="O20" s="169" t="str">
        <f t="shared" si="0"/>
        <v/>
      </c>
      <c r="P20" s="169" t="str">
        <f t="shared" si="1"/>
        <v/>
      </c>
      <c r="Q20" s="169">
        <f t="shared" si="25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5"/>
        <v/>
      </c>
      <c r="V20" s="108" t="str">
        <f t="shared" si="6"/>
        <v/>
      </c>
      <c r="W20" s="108" t="str">
        <f t="shared" si="7"/>
        <v/>
      </c>
      <c r="X20" s="108">
        <f t="shared" si="8"/>
        <v>0</v>
      </c>
      <c r="Y20" s="170" t="b">
        <f t="shared" si="9"/>
        <v>0</v>
      </c>
      <c r="Z20" s="170" t="b">
        <f t="shared" si="10"/>
        <v>0</v>
      </c>
      <c r="AA20" s="170" t="b">
        <f t="shared" si="11"/>
        <v>0</v>
      </c>
      <c r="AB20" s="170" t="b">
        <f t="shared" si="12"/>
        <v>0</v>
      </c>
      <c r="AC20" s="170" t="b">
        <f t="shared" si="13"/>
        <v>0</v>
      </c>
      <c r="AD20" s="170" t="b">
        <f t="shared" si="26"/>
        <v>0</v>
      </c>
      <c r="AE20" s="170" t="b">
        <f t="shared" si="14"/>
        <v>0</v>
      </c>
      <c r="AF20" s="170" t="b">
        <f t="shared" si="15"/>
        <v>0</v>
      </c>
      <c r="AG20" s="170" t="b">
        <f t="shared" si="16"/>
        <v>0</v>
      </c>
      <c r="AH20" s="170" t="b">
        <f t="shared" si="17"/>
        <v>0</v>
      </c>
      <c r="AI20" s="176" t="str">
        <f t="shared" si="18"/>
        <v/>
      </c>
      <c r="AJ20" s="177" t="str">
        <f t="shared" si="19"/>
        <v/>
      </c>
      <c r="AK20" s="173" t="str">
        <f t="shared" si="27"/>
        <v/>
      </c>
      <c r="AL20" s="174" t="str">
        <f t="shared" si="28"/>
        <v/>
      </c>
      <c r="AM20" s="175">
        <f t="shared" si="29"/>
        <v>0</v>
      </c>
      <c r="AN20" s="155" t="str">
        <f t="shared" si="20"/>
        <v/>
      </c>
      <c r="AO20" s="156" t="str">
        <f t="shared" si="21"/>
        <v/>
      </c>
      <c r="AP20" s="144"/>
      <c r="AQ20" s="174" t="str">
        <f t="shared" si="30"/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/>
      <c r="AW20" s="175"/>
      <c r="AX20" s="165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/>
      <c r="C21" s="209"/>
      <c r="D21" s="144"/>
      <c r="E21" s="144"/>
      <c r="F21" s="165"/>
      <c r="G21" s="217"/>
      <c r="H21" s="216"/>
      <c r="I21" s="216"/>
      <c r="J21" s="178"/>
      <c r="K21" s="162"/>
      <c r="L21" s="215"/>
      <c r="M21" s="168">
        <f t="shared" si="23"/>
        <v>0</v>
      </c>
      <c r="N21" s="169" t="str">
        <f t="shared" si="24"/>
        <v/>
      </c>
      <c r="O21" s="169" t="str">
        <f t="shared" si="0"/>
        <v/>
      </c>
      <c r="P21" s="169" t="str">
        <f t="shared" si="1"/>
        <v/>
      </c>
      <c r="Q21" s="169">
        <f t="shared" si="25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5"/>
        <v/>
      </c>
      <c r="V21" s="108" t="str">
        <f t="shared" si="6"/>
        <v/>
      </c>
      <c r="W21" s="108" t="str">
        <f t="shared" si="7"/>
        <v/>
      </c>
      <c r="X21" s="108">
        <f t="shared" si="8"/>
        <v>0</v>
      </c>
      <c r="Y21" s="170" t="b">
        <f t="shared" si="9"/>
        <v>0</v>
      </c>
      <c r="Z21" s="170" t="b">
        <f t="shared" si="10"/>
        <v>0</v>
      </c>
      <c r="AA21" s="170" t="b">
        <f t="shared" si="11"/>
        <v>0</v>
      </c>
      <c r="AB21" s="170" t="b">
        <f t="shared" si="12"/>
        <v>0</v>
      </c>
      <c r="AC21" s="170" t="b">
        <f t="shared" si="13"/>
        <v>0</v>
      </c>
      <c r="AD21" s="170" t="b">
        <f t="shared" si="26"/>
        <v>0</v>
      </c>
      <c r="AE21" s="170" t="b">
        <f t="shared" si="14"/>
        <v>0</v>
      </c>
      <c r="AF21" s="170" t="b">
        <f t="shared" si="15"/>
        <v>0</v>
      </c>
      <c r="AG21" s="170" t="b">
        <f t="shared" si="16"/>
        <v>0</v>
      </c>
      <c r="AH21" s="170" t="b">
        <f t="shared" si="17"/>
        <v>0</v>
      </c>
      <c r="AI21" s="176" t="str">
        <f t="shared" si="18"/>
        <v/>
      </c>
      <c r="AJ21" s="177" t="str">
        <f t="shared" si="19"/>
        <v/>
      </c>
      <c r="AK21" s="173" t="str">
        <f t="shared" si="27"/>
        <v/>
      </c>
      <c r="AL21" s="174" t="str">
        <f t="shared" si="28"/>
        <v/>
      </c>
      <c r="AM21" s="175">
        <f t="shared" si="29"/>
        <v>0</v>
      </c>
      <c r="AN21" s="155" t="str">
        <f t="shared" si="20"/>
        <v/>
      </c>
      <c r="AO21" s="156" t="str">
        <f t="shared" si="21"/>
        <v/>
      </c>
      <c r="AP21" s="144"/>
      <c r="AQ21" s="174" t="str">
        <f t="shared" si="30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/>
      <c r="AW21" s="175"/>
      <c r="AX21" s="165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/>
      <c r="C22" s="209"/>
      <c r="D22" s="144"/>
      <c r="E22" s="144"/>
      <c r="F22" s="165"/>
      <c r="G22" s="217"/>
      <c r="H22" s="216"/>
      <c r="I22" s="216"/>
      <c r="J22" s="178"/>
      <c r="K22" s="162"/>
      <c r="L22" s="215"/>
      <c r="M22" s="168">
        <f t="shared" si="23"/>
        <v>0</v>
      </c>
      <c r="N22" s="169" t="str">
        <f t="shared" si="24"/>
        <v/>
      </c>
      <c r="O22" s="169" t="str">
        <f t="shared" si="0"/>
        <v/>
      </c>
      <c r="P22" s="169" t="str">
        <f t="shared" si="1"/>
        <v/>
      </c>
      <c r="Q22" s="169">
        <f t="shared" si="25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5"/>
        <v/>
      </c>
      <c r="V22" s="108" t="str">
        <f t="shared" si="6"/>
        <v/>
      </c>
      <c r="W22" s="108" t="str">
        <f t="shared" si="7"/>
        <v/>
      </c>
      <c r="X22" s="108">
        <f t="shared" si="8"/>
        <v>0</v>
      </c>
      <c r="Y22" s="170" t="b">
        <f t="shared" si="9"/>
        <v>0</v>
      </c>
      <c r="Z22" s="170" t="b">
        <f t="shared" si="10"/>
        <v>0</v>
      </c>
      <c r="AA22" s="170" t="b">
        <f t="shared" si="11"/>
        <v>0</v>
      </c>
      <c r="AB22" s="170" t="b">
        <f t="shared" si="12"/>
        <v>0</v>
      </c>
      <c r="AC22" s="170" t="b">
        <f t="shared" si="13"/>
        <v>0</v>
      </c>
      <c r="AD22" s="170" t="b">
        <f t="shared" si="26"/>
        <v>0</v>
      </c>
      <c r="AE22" s="170" t="b">
        <f t="shared" si="14"/>
        <v>0</v>
      </c>
      <c r="AF22" s="170" t="b">
        <f t="shared" si="15"/>
        <v>0</v>
      </c>
      <c r="AG22" s="170" t="b">
        <f t="shared" si="16"/>
        <v>0</v>
      </c>
      <c r="AH22" s="170" t="b">
        <f t="shared" si="17"/>
        <v>0</v>
      </c>
      <c r="AI22" s="176" t="str">
        <f t="shared" si="18"/>
        <v/>
      </c>
      <c r="AJ22" s="177" t="str">
        <f t="shared" si="19"/>
        <v/>
      </c>
      <c r="AK22" s="173" t="str">
        <f t="shared" si="27"/>
        <v/>
      </c>
      <c r="AL22" s="174" t="str">
        <f t="shared" si="28"/>
        <v/>
      </c>
      <c r="AM22" s="175">
        <f t="shared" si="29"/>
        <v>0</v>
      </c>
      <c r="AN22" s="155" t="str">
        <f t="shared" si="20"/>
        <v/>
      </c>
      <c r="AO22" s="156" t="str">
        <f t="shared" si="21"/>
        <v/>
      </c>
      <c r="AP22" s="144"/>
      <c r="AQ22" s="174" t="str">
        <f t="shared" si="30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/>
      <c r="AW22" s="175"/>
      <c r="AX22" s="165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/>
      <c r="C23" s="209"/>
      <c r="D23" s="144"/>
      <c r="E23" s="144"/>
      <c r="F23" s="165"/>
      <c r="G23" s="217"/>
      <c r="H23" s="216"/>
      <c r="I23" s="216"/>
      <c r="J23" s="178"/>
      <c r="K23" s="162"/>
      <c r="L23" s="215"/>
      <c r="M23" s="168">
        <f t="shared" si="23"/>
        <v>0</v>
      </c>
      <c r="N23" s="169" t="str">
        <f t="shared" si="24"/>
        <v/>
      </c>
      <c r="O23" s="169" t="str">
        <f t="shared" si="0"/>
        <v/>
      </c>
      <c r="P23" s="169" t="str">
        <f t="shared" si="1"/>
        <v/>
      </c>
      <c r="Q23" s="169">
        <f t="shared" si="25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5"/>
        <v/>
      </c>
      <c r="V23" s="108" t="str">
        <f t="shared" si="6"/>
        <v/>
      </c>
      <c r="W23" s="108" t="str">
        <f t="shared" si="7"/>
        <v/>
      </c>
      <c r="X23" s="108">
        <f t="shared" si="8"/>
        <v>0</v>
      </c>
      <c r="Y23" s="170" t="b">
        <f t="shared" si="9"/>
        <v>0</v>
      </c>
      <c r="Z23" s="170" t="b">
        <f t="shared" si="10"/>
        <v>0</v>
      </c>
      <c r="AA23" s="170" t="b">
        <f t="shared" si="11"/>
        <v>0</v>
      </c>
      <c r="AB23" s="170" t="b">
        <f t="shared" si="12"/>
        <v>0</v>
      </c>
      <c r="AC23" s="170" t="b">
        <f t="shared" si="13"/>
        <v>0</v>
      </c>
      <c r="AD23" s="170" t="b">
        <f t="shared" si="26"/>
        <v>0</v>
      </c>
      <c r="AE23" s="170" t="b">
        <f t="shared" si="14"/>
        <v>0</v>
      </c>
      <c r="AF23" s="170" t="b">
        <f t="shared" si="15"/>
        <v>0</v>
      </c>
      <c r="AG23" s="170" t="b">
        <f t="shared" si="16"/>
        <v>0</v>
      </c>
      <c r="AH23" s="170" t="b">
        <f t="shared" si="17"/>
        <v>0</v>
      </c>
      <c r="AI23" s="176" t="str">
        <f t="shared" si="18"/>
        <v/>
      </c>
      <c r="AJ23" s="177" t="str">
        <f t="shared" si="19"/>
        <v/>
      </c>
      <c r="AK23" s="173" t="str">
        <f t="shared" si="27"/>
        <v/>
      </c>
      <c r="AL23" s="174" t="str">
        <f t="shared" si="28"/>
        <v/>
      </c>
      <c r="AM23" s="175">
        <f t="shared" si="29"/>
        <v>0</v>
      </c>
      <c r="AN23" s="155" t="str">
        <f t="shared" si="20"/>
        <v/>
      </c>
      <c r="AO23" s="156" t="str">
        <f t="shared" si="21"/>
        <v/>
      </c>
      <c r="AP23" s="144"/>
      <c r="AQ23" s="174" t="str">
        <f t="shared" si="30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/>
      <c r="AW23" s="175"/>
      <c r="AX23" s="165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/>
      <c r="C24" s="209"/>
      <c r="D24" s="143"/>
      <c r="E24" s="143"/>
      <c r="F24" s="165"/>
      <c r="G24" s="217"/>
      <c r="H24" s="216"/>
      <c r="I24" s="216"/>
      <c r="J24" s="178"/>
      <c r="K24" s="162"/>
      <c r="L24" s="215"/>
      <c r="M24" s="168">
        <f t="shared" si="23"/>
        <v>0</v>
      </c>
      <c r="N24" s="169" t="str">
        <f t="shared" si="24"/>
        <v/>
      </c>
      <c r="O24" s="169" t="str">
        <f t="shared" si="0"/>
        <v/>
      </c>
      <c r="P24" s="169" t="str">
        <f t="shared" si="1"/>
        <v/>
      </c>
      <c r="Q24" s="169">
        <f t="shared" si="25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5"/>
        <v/>
      </c>
      <c r="V24" s="108" t="str">
        <f t="shared" si="6"/>
        <v/>
      </c>
      <c r="W24" s="108" t="str">
        <f t="shared" si="7"/>
        <v/>
      </c>
      <c r="X24" s="108">
        <f t="shared" si="8"/>
        <v>0</v>
      </c>
      <c r="Y24" s="170" t="b">
        <f t="shared" si="9"/>
        <v>0</v>
      </c>
      <c r="Z24" s="170" t="b">
        <f t="shared" si="10"/>
        <v>0</v>
      </c>
      <c r="AA24" s="170" t="b">
        <f t="shared" si="11"/>
        <v>0</v>
      </c>
      <c r="AB24" s="170" t="b">
        <f t="shared" si="12"/>
        <v>0</v>
      </c>
      <c r="AC24" s="170" t="b">
        <f t="shared" si="13"/>
        <v>0</v>
      </c>
      <c r="AD24" s="170" t="b">
        <f t="shared" si="26"/>
        <v>0</v>
      </c>
      <c r="AE24" s="170" t="b">
        <f t="shared" si="14"/>
        <v>0</v>
      </c>
      <c r="AF24" s="170" t="b">
        <f t="shared" si="15"/>
        <v>0</v>
      </c>
      <c r="AG24" s="170" t="b">
        <f t="shared" si="16"/>
        <v>0</v>
      </c>
      <c r="AH24" s="170" t="b">
        <f t="shared" si="17"/>
        <v>0</v>
      </c>
      <c r="AI24" s="176" t="str">
        <f t="shared" si="18"/>
        <v/>
      </c>
      <c r="AJ24" s="177" t="str">
        <f t="shared" si="19"/>
        <v/>
      </c>
      <c r="AK24" s="173" t="str">
        <f t="shared" si="27"/>
        <v/>
      </c>
      <c r="AL24" s="174" t="str">
        <f t="shared" si="28"/>
        <v/>
      </c>
      <c r="AM24" s="175">
        <f t="shared" si="29"/>
        <v>0</v>
      </c>
      <c r="AN24" s="155" t="str">
        <f t="shared" si="20"/>
        <v/>
      </c>
      <c r="AO24" s="156" t="str">
        <f t="shared" si="21"/>
        <v/>
      </c>
      <c r="AP24" s="144"/>
      <c r="AQ24" s="174" t="str">
        <f t="shared" si="30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/>
      <c r="AW24" s="175"/>
      <c r="AX24" s="165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/>
      <c r="C25" s="209"/>
      <c r="D25" s="144"/>
      <c r="E25" s="144"/>
      <c r="F25" s="165"/>
      <c r="G25" s="217"/>
      <c r="H25" s="216"/>
      <c r="I25" s="216"/>
      <c r="J25" s="178"/>
      <c r="K25" s="162"/>
      <c r="L25" s="215"/>
      <c r="M25" s="168">
        <f t="shared" si="23"/>
        <v>0</v>
      </c>
      <c r="N25" s="169" t="str">
        <f t="shared" si="24"/>
        <v/>
      </c>
      <c r="O25" s="169" t="str">
        <f t="shared" si="0"/>
        <v/>
      </c>
      <c r="P25" s="169" t="str">
        <f t="shared" si="1"/>
        <v/>
      </c>
      <c r="Q25" s="169">
        <f t="shared" si="25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5"/>
        <v/>
      </c>
      <c r="V25" s="108" t="str">
        <f t="shared" si="6"/>
        <v/>
      </c>
      <c r="W25" s="108" t="str">
        <f t="shared" si="7"/>
        <v/>
      </c>
      <c r="X25" s="108">
        <f t="shared" si="8"/>
        <v>0</v>
      </c>
      <c r="Y25" s="170" t="b">
        <f t="shared" si="9"/>
        <v>0</v>
      </c>
      <c r="Z25" s="170" t="b">
        <f t="shared" si="10"/>
        <v>0</v>
      </c>
      <c r="AA25" s="170" t="b">
        <f t="shared" si="11"/>
        <v>0</v>
      </c>
      <c r="AB25" s="170" t="b">
        <f t="shared" si="12"/>
        <v>0</v>
      </c>
      <c r="AC25" s="170" t="b">
        <f t="shared" si="13"/>
        <v>0</v>
      </c>
      <c r="AD25" s="170" t="b">
        <f t="shared" si="26"/>
        <v>0</v>
      </c>
      <c r="AE25" s="170" t="b">
        <f t="shared" si="14"/>
        <v>0</v>
      </c>
      <c r="AF25" s="170" t="b">
        <f t="shared" si="15"/>
        <v>0</v>
      </c>
      <c r="AG25" s="170" t="b">
        <f t="shared" si="16"/>
        <v>0</v>
      </c>
      <c r="AH25" s="170" t="b">
        <f t="shared" si="17"/>
        <v>0</v>
      </c>
      <c r="AI25" s="176" t="str">
        <f t="shared" si="18"/>
        <v/>
      </c>
      <c r="AJ25" s="177" t="str">
        <f t="shared" si="19"/>
        <v/>
      </c>
      <c r="AK25" s="173" t="str">
        <f t="shared" si="27"/>
        <v/>
      </c>
      <c r="AL25" s="174" t="str">
        <f t="shared" si="28"/>
        <v/>
      </c>
      <c r="AM25" s="175">
        <f t="shared" si="29"/>
        <v>0</v>
      </c>
      <c r="AN25" s="155" t="str">
        <f t="shared" si="20"/>
        <v/>
      </c>
      <c r="AO25" s="156" t="str">
        <f t="shared" si="21"/>
        <v/>
      </c>
      <c r="AP25" s="144"/>
      <c r="AQ25" s="174" t="str">
        <f t="shared" si="30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5">
        <f t="shared" ref="AW25:AW53" si="36">IF(AV25="",0,IF(AV25&lt;AQ25,0,IF(AV25&gt;=AQ25,1)))</f>
        <v>0</v>
      </c>
      <c r="AX25" s="165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/>
      <c r="C26" s="209"/>
      <c r="D26" s="144"/>
      <c r="E26" s="144"/>
      <c r="F26" s="165"/>
      <c r="G26" s="217"/>
      <c r="H26" s="216"/>
      <c r="I26" s="216"/>
      <c r="J26" s="178"/>
      <c r="K26" s="178"/>
      <c r="L26" s="215"/>
      <c r="M26" s="168">
        <f t="shared" si="23"/>
        <v>0</v>
      </c>
      <c r="N26" s="169" t="str">
        <f t="shared" si="24"/>
        <v/>
      </c>
      <c r="O26" s="169" t="str">
        <f t="shared" si="0"/>
        <v/>
      </c>
      <c r="P26" s="169" t="str">
        <f t="shared" si="1"/>
        <v/>
      </c>
      <c r="Q26" s="169">
        <f t="shared" si="25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5"/>
        <v/>
      </c>
      <c r="V26" s="108" t="str">
        <f t="shared" si="6"/>
        <v/>
      </c>
      <c r="W26" s="108" t="str">
        <f t="shared" si="7"/>
        <v/>
      </c>
      <c r="X26" s="108">
        <f t="shared" si="8"/>
        <v>0</v>
      </c>
      <c r="Y26" s="170" t="b">
        <f t="shared" si="9"/>
        <v>0</v>
      </c>
      <c r="Z26" s="170" t="b">
        <f t="shared" si="10"/>
        <v>0</v>
      </c>
      <c r="AA26" s="170" t="b">
        <f t="shared" si="11"/>
        <v>0</v>
      </c>
      <c r="AB26" s="170" t="b">
        <f t="shared" si="12"/>
        <v>0</v>
      </c>
      <c r="AC26" s="170" t="b">
        <f t="shared" si="13"/>
        <v>0</v>
      </c>
      <c r="AD26" s="170" t="b">
        <f t="shared" si="26"/>
        <v>0</v>
      </c>
      <c r="AE26" s="170" t="b">
        <f t="shared" si="14"/>
        <v>0</v>
      </c>
      <c r="AF26" s="170" t="b">
        <f t="shared" si="15"/>
        <v>0</v>
      </c>
      <c r="AG26" s="170" t="b">
        <f t="shared" si="16"/>
        <v>0</v>
      </c>
      <c r="AH26" s="170" t="b">
        <f t="shared" si="17"/>
        <v>0</v>
      </c>
      <c r="AI26" s="176" t="str">
        <f t="shared" si="18"/>
        <v/>
      </c>
      <c r="AJ26" s="177" t="str">
        <f t="shared" si="19"/>
        <v/>
      </c>
      <c r="AK26" s="173" t="str">
        <f t="shared" si="27"/>
        <v/>
      </c>
      <c r="AL26" s="174" t="str">
        <f t="shared" si="28"/>
        <v/>
      </c>
      <c r="AM26" s="175">
        <f t="shared" si="29"/>
        <v>0</v>
      </c>
      <c r="AN26" s="155" t="str">
        <f t="shared" si="20"/>
        <v/>
      </c>
      <c r="AO26" s="156" t="str">
        <f t="shared" si="21"/>
        <v/>
      </c>
      <c r="AP26" s="144"/>
      <c r="AQ26" s="174" t="str">
        <f t="shared" si="30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 t="str">
        <f t="shared" si="35"/>
        <v/>
      </c>
      <c r="AW26" s="175">
        <f t="shared" si="36"/>
        <v>0</v>
      </c>
      <c r="AX26" s="165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217"/>
      <c r="H27" s="216"/>
      <c r="I27" s="216"/>
      <c r="J27" s="178"/>
      <c r="K27" s="162"/>
      <c r="L27" s="215"/>
      <c r="M27" s="168">
        <f t="shared" si="23"/>
        <v>0</v>
      </c>
      <c r="N27" s="169" t="str">
        <f t="shared" si="24"/>
        <v/>
      </c>
      <c r="O27" s="169" t="str">
        <f t="shared" si="0"/>
        <v/>
      </c>
      <c r="P27" s="169" t="str">
        <f t="shared" si="1"/>
        <v/>
      </c>
      <c r="Q27" s="169">
        <f t="shared" si="25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5"/>
        <v/>
      </c>
      <c r="V27" s="108" t="str">
        <f t="shared" si="6"/>
        <v/>
      </c>
      <c r="W27" s="108" t="str">
        <f t="shared" si="7"/>
        <v/>
      </c>
      <c r="X27" s="108">
        <f t="shared" si="8"/>
        <v>0</v>
      </c>
      <c r="Y27" s="170" t="b">
        <f t="shared" si="9"/>
        <v>0</v>
      </c>
      <c r="Z27" s="170" t="b">
        <f t="shared" si="10"/>
        <v>0</v>
      </c>
      <c r="AA27" s="170" t="b">
        <f t="shared" si="11"/>
        <v>0</v>
      </c>
      <c r="AB27" s="170" t="b">
        <f t="shared" si="12"/>
        <v>0</v>
      </c>
      <c r="AC27" s="170" t="b">
        <f t="shared" si="13"/>
        <v>0</v>
      </c>
      <c r="AD27" s="170" t="b">
        <f t="shared" si="26"/>
        <v>0</v>
      </c>
      <c r="AE27" s="170" t="b">
        <f t="shared" si="14"/>
        <v>0</v>
      </c>
      <c r="AF27" s="170" t="b">
        <f t="shared" si="15"/>
        <v>0</v>
      </c>
      <c r="AG27" s="170" t="b">
        <f t="shared" si="16"/>
        <v>0</v>
      </c>
      <c r="AH27" s="170" t="b">
        <f t="shared" si="17"/>
        <v>0</v>
      </c>
      <c r="AI27" s="176" t="str">
        <f t="shared" si="18"/>
        <v/>
      </c>
      <c r="AJ27" s="177" t="str">
        <f t="shared" si="19"/>
        <v/>
      </c>
      <c r="AK27" s="173" t="str">
        <f t="shared" si="27"/>
        <v/>
      </c>
      <c r="AL27" s="174" t="str">
        <f t="shared" si="28"/>
        <v/>
      </c>
      <c r="AM27" s="175">
        <f t="shared" si="29"/>
        <v>0</v>
      </c>
      <c r="AN27" s="155" t="str">
        <f t="shared" si="20"/>
        <v/>
      </c>
      <c r="AO27" s="156" t="str">
        <f t="shared" si="21"/>
        <v/>
      </c>
      <c r="AP27" s="144"/>
      <c r="AQ27" s="174" t="str">
        <f t="shared" si="30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si="35"/>
        <v/>
      </c>
      <c r="AW27" s="175">
        <f t="shared" si="36"/>
        <v>0</v>
      </c>
      <c r="AX27" s="165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/>
      <c r="C28" s="209"/>
      <c r="D28" s="144"/>
      <c r="E28" s="144"/>
      <c r="F28" s="165"/>
      <c r="G28" s="217"/>
      <c r="H28" s="216"/>
      <c r="I28" s="216"/>
      <c r="J28" s="178"/>
      <c r="K28" s="178"/>
      <c r="L28" s="215"/>
      <c r="M28" s="168">
        <f t="shared" si="23"/>
        <v>0</v>
      </c>
      <c r="N28" s="169" t="str">
        <f t="shared" si="24"/>
        <v/>
      </c>
      <c r="O28" s="169" t="str">
        <f t="shared" si="0"/>
        <v/>
      </c>
      <c r="P28" s="169" t="str">
        <f t="shared" si="1"/>
        <v/>
      </c>
      <c r="Q28" s="169">
        <f t="shared" si="25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5"/>
        <v/>
      </c>
      <c r="V28" s="108" t="str">
        <f t="shared" si="6"/>
        <v/>
      </c>
      <c r="W28" s="108" t="str">
        <f t="shared" si="7"/>
        <v/>
      </c>
      <c r="X28" s="108">
        <f t="shared" si="8"/>
        <v>0</v>
      </c>
      <c r="Y28" s="170" t="b">
        <f t="shared" si="9"/>
        <v>0</v>
      </c>
      <c r="Z28" s="170" t="b">
        <f t="shared" si="10"/>
        <v>0</v>
      </c>
      <c r="AA28" s="170" t="b">
        <f t="shared" si="11"/>
        <v>0</v>
      </c>
      <c r="AB28" s="170" t="b">
        <f t="shared" si="12"/>
        <v>0</v>
      </c>
      <c r="AC28" s="170" t="b">
        <f t="shared" si="13"/>
        <v>0</v>
      </c>
      <c r="AD28" s="170" t="b">
        <f t="shared" si="26"/>
        <v>0</v>
      </c>
      <c r="AE28" s="170" t="b">
        <f t="shared" si="14"/>
        <v>0</v>
      </c>
      <c r="AF28" s="170" t="b">
        <f t="shared" si="15"/>
        <v>0</v>
      </c>
      <c r="AG28" s="170" t="b">
        <f t="shared" si="16"/>
        <v>0</v>
      </c>
      <c r="AH28" s="170" t="b">
        <f t="shared" si="17"/>
        <v>0</v>
      </c>
      <c r="AI28" s="176" t="str">
        <f t="shared" si="18"/>
        <v/>
      </c>
      <c r="AJ28" s="177" t="str">
        <f t="shared" si="19"/>
        <v/>
      </c>
      <c r="AK28" s="173" t="str">
        <f t="shared" si="27"/>
        <v/>
      </c>
      <c r="AL28" s="174" t="str">
        <f t="shared" si="28"/>
        <v/>
      </c>
      <c r="AM28" s="175">
        <f t="shared" si="29"/>
        <v>0</v>
      </c>
      <c r="AN28" s="155" t="str">
        <f t="shared" si="20"/>
        <v/>
      </c>
      <c r="AO28" s="156" t="str">
        <f t="shared" si="21"/>
        <v/>
      </c>
      <c r="AP28" s="144"/>
      <c r="AQ28" s="174" t="str">
        <f t="shared" si="30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5"/>
        <v/>
      </c>
      <c r="AW28" s="175">
        <f t="shared" si="36"/>
        <v>0</v>
      </c>
      <c r="AX28" s="165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/>
      <c r="C29" s="209"/>
      <c r="D29" s="144"/>
      <c r="E29" s="144"/>
      <c r="F29" s="165"/>
      <c r="G29" s="217"/>
      <c r="H29" s="216"/>
      <c r="I29" s="216"/>
      <c r="J29" s="178"/>
      <c r="K29" s="178"/>
      <c r="L29" s="215"/>
      <c r="M29" s="168">
        <f t="shared" si="23"/>
        <v>0</v>
      </c>
      <c r="N29" s="169" t="str">
        <f t="shared" si="24"/>
        <v/>
      </c>
      <c r="O29" s="169" t="str">
        <f t="shared" si="0"/>
        <v/>
      </c>
      <c r="P29" s="169" t="str">
        <f t="shared" si="1"/>
        <v/>
      </c>
      <c r="Q29" s="169">
        <f t="shared" si="25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5"/>
        <v/>
      </c>
      <c r="V29" s="108" t="str">
        <f t="shared" si="6"/>
        <v/>
      </c>
      <c r="W29" s="108" t="str">
        <f t="shared" si="7"/>
        <v/>
      </c>
      <c r="X29" s="108">
        <f t="shared" si="8"/>
        <v>0</v>
      </c>
      <c r="Y29" s="170" t="b">
        <f t="shared" si="9"/>
        <v>0</v>
      </c>
      <c r="Z29" s="170" t="b">
        <f t="shared" si="10"/>
        <v>0</v>
      </c>
      <c r="AA29" s="170" t="b">
        <f t="shared" si="11"/>
        <v>0</v>
      </c>
      <c r="AB29" s="170" t="b">
        <f t="shared" si="12"/>
        <v>0</v>
      </c>
      <c r="AC29" s="170" t="b">
        <f t="shared" si="13"/>
        <v>0</v>
      </c>
      <c r="AD29" s="170" t="b">
        <f t="shared" si="26"/>
        <v>0</v>
      </c>
      <c r="AE29" s="170" t="b">
        <f t="shared" si="14"/>
        <v>0</v>
      </c>
      <c r="AF29" s="170" t="b">
        <f t="shared" si="15"/>
        <v>0</v>
      </c>
      <c r="AG29" s="170" t="b">
        <f t="shared" si="16"/>
        <v>0</v>
      </c>
      <c r="AH29" s="170" t="b">
        <f t="shared" si="17"/>
        <v>0</v>
      </c>
      <c r="AI29" s="176" t="str">
        <f t="shared" si="18"/>
        <v/>
      </c>
      <c r="AJ29" s="177" t="str">
        <f t="shared" si="19"/>
        <v/>
      </c>
      <c r="AK29" s="173" t="str">
        <f t="shared" si="27"/>
        <v/>
      </c>
      <c r="AL29" s="174" t="str">
        <f t="shared" si="28"/>
        <v/>
      </c>
      <c r="AM29" s="175">
        <f t="shared" si="29"/>
        <v>0</v>
      </c>
      <c r="AN29" s="155" t="str">
        <f t="shared" si="20"/>
        <v/>
      </c>
      <c r="AO29" s="156" t="str">
        <f t="shared" si="21"/>
        <v/>
      </c>
      <c r="AP29" s="144"/>
      <c r="AQ29" s="174" t="str">
        <f t="shared" si="30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5"/>
        <v/>
      </c>
      <c r="AW29" s="175">
        <f t="shared" si="36"/>
        <v>0</v>
      </c>
      <c r="AX29" s="165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/>
      <c r="C30" s="209"/>
      <c r="D30" s="144"/>
      <c r="E30" s="144"/>
      <c r="F30" s="165"/>
      <c r="G30" s="217"/>
      <c r="H30" s="216"/>
      <c r="I30" s="216"/>
      <c r="J30" s="178"/>
      <c r="K30" s="178"/>
      <c r="L30" s="215"/>
      <c r="M30" s="168">
        <f t="shared" si="23"/>
        <v>0</v>
      </c>
      <c r="N30" s="169" t="str">
        <f t="shared" si="24"/>
        <v/>
      </c>
      <c r="O30" s="169" t="str">
        <f t="shared" si="0"/>
        <v/>
      </c>
      <c r="P30" s="169" t="str">
        <f t="shared" si="1"/>
        <v/>
      </c>
      <c r="Q30" s="169">
        <f t="shared" si="25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5"/>
        <v/>
      </c>
      <c r="V30" s="108" t="str">
        <f t="shared" si="6"/>
        <v/>
      </c>
      <c r="W30" s="108" t="str">
        <f t="shared" si="7"/>
        <v/>
      </c>
      <c r="X30" s="108">
        <f t="shared" si="8"/>
        <v>0</v>
      </c>
      <c r="Y30" s="170" t="b">
        <f t="shared" si="9"/>
        <v>0</v>
      </c>
      <c r="Z30" s="170" t="b">
        <f t="shared" si="10"/>
        <v>0</v>
      </c>
      <c r="AA30" s="170" t="b">
        <f t="shared" si="11"/>
        <v>0</v>
      </c>
      <c r="AB30" s="170" t="b">
        <f t="shared" si="12"/>
        <v>0</v>
      </c>
      <c r="AC30" s="170" t="b">
        <f t="shared" si="13"/>
        <v>0</v>
      </c>
      <c r="AD30" s="170" t="b">
        <f t="shared" si="26"/>
        <v>0</v>
      </c>
      <c r="AE30" s="170" t="b">
        <f t="shared" si="14"/>
        <v>0</v>
      </c>
      <c r="AF30" s="170" t="b">
        <f t="shared" si="15"/>
        <v>0</v>
      </c>
      <c r="AG30" s="170" t="b">
        <f t="shared" si="16"/>
        <v>0</v>
      </c>
      <c r="AH30" s="170" t="b">
        <f t="shared" si="17"/>
        <v>0</v>
      </c>
      <c r="AI30" s="176" t="str">
        <f t="shared" si="18"/>
        <v/>
      </c>
      <c r="AJ30" s="177" t="str">
        <f t="shared" si="19"/>
        <v/>
      </c>
      <c r="AK30" s="173" t="str">
        <f t="shared" si="27"/>
        <v/>
      </c>
      <c r="AL30" s="174" t="str">
        <f t="shared" si="28"/>
        <v/>
      </c>
      <c r="AM30" s="175">
        <f t="shared" si="29"/>
        <v>0</v>
      </c>
      <c r="AN30" s="155" t="str">
        <f t="shared" si="20"/>
        <v/>
      </c>
      <c r="AO30" s="156" t="str">
        <f t="shared" si="21"/>
        <v/>
      </c>
      <c r="AP30" s="144"/>
      <c r="AQ30" s="174" t="str">
        <f t="shared" si="30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5"/>
        <v/>
      </c>
      <c r="AW30" s="175">
        <f t="shared" si="36"/>
        <v>0</v>
      </c>
      <c r="AX30" s="165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/>
      <c r="C31" s="209"/>
      <c r="D31" s="144"/>
      <c r="E31" s="144"/>
      <c r="F31" s="165"/>
      <c r="G31" s="217"/>
      <c r="H31" s="216"/>
      <c r="I31" s="216"/>
      <c r="J31" s="178"/>
      <c r="K31" s="178"/>
      <c r="L31" s="215"/>
      <c r="M31" s="168">
        <f t="shared" si="23"/>
        <v>0</v>
      </c>
      <c r="N31" s="169" t="str">
        <f t="shared" si="24"/>
        <v/>
      </c>
      <c r="O31" s="169" t="str">
        <f t="shared" si="0"/>
        <v/>
      </c>
      <c r="P31" s="169" t="str">
        <f t="shared" si="1"/>
        <v/>
      </c>
      <c r="Q31" s="169">
        <f t="shared" si="25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5"/>
        <v/>
      </c>
      <c r="V31" s="108" t="str">
        <f t="shared" si="6"/>
        <v/>
      </c>
      <c r="W31" s="108" t="str">
        <f t="shared" si="7"/>
        <v/>
      </c>
      <c r="X31" s="108">
        <f t="shared" si="8"/>
        <v>0</v>
      </c>
      <c r="Y31" s="170" t="b">
        <f t="shared" si="9"/>
        <v>0</v>
      </c>
      <c r="Z31" s="170" t="b">
        <f t="shared" si="10"/>
        <v>0</v>
      </c>
      <c r="AA31" s="170" t="b">
        <f t="shared" si="11"/>
        <v>0</v>
      </c>
      <c r="AB31" s="170" t="b">
        <f t="shared" si="12"/>
        <v>0</v>
      </c>
      <c r="AC31" s="170" t="b">
        <f t="shared" si="13"/>
        <v>0</v>
      </c>
      <c r="AD31" s="170" t="b">
        <f t="shared" si="26"/>
        <v>0</v>
      </c>
      <c r="AE31" s="170" t="b">
        <f t="shared" si="14"/>
        <v>0</v>
      </c>
      <c r="AF31" s="170" t="b">
        <f t="shared" si="15"/>
        <v>0</v>
      </c>
      <c r="AG31" s="170" t="b">
        <f t="shared" si="16"/>
        <v>0</v>
      </c>
      <c r="AH31" s="170" t="b">
        <f t="shared" si="17"/>
        <v>0</v>
      </c>
      <c r="AI31" s="176" t="str">
        <f t="shared" si="18"/>
        <v/>
      </c>
      <c r="AJ31" s="177" t="str">
        <f t="shared" si="19"/>
        <v/>
      </c>
      <c r="AK31" s="173" t="str">
        <f t="shared" si="27"/>
        <v/>
      </c>
      <c r="AL31" s="174" t="str">
        <f t="shared" si="28"/>
        <v/>
      </c>
      <c r="AM31" s="175">
        <f t="shared" si="29"/>
        <v>0</v>
      </c>
      <c r="AN31" s="155" t="str">
        <f t="shared" si="20"/>
        <v/>
      </c>
      <c r="AO31" s="156" t="str">
        <f t="shared" si="21"/>
        <v/>
      </c>
      <c r="AP31" s="144"/>
      <c r="AQ31" s="174" t="str">
        <f t="shared" si="30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5"/>
        <v/>
      </c>
      <c r="AW31" s="175">
        <f t="shared" si="36"/>
        <v>0</v>
      </c>
      <c r="AX31" s="165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/>
      <c r="C32" s="163"/>
      <c r="D32" s="144"/>
      <c r="E32" s="144"/>
      <c r="F32" s="165"/>
      <c r="G32" s="179"/>
      <c r="H32" s="178"/>
      <c r="I32" s="216"/>
      <c r="J32" s="178"/>
      <c r="K32" s="178"/>
      <c r="L32" s="180"/>
      <c r="M32" s="168">
        <f t="shared" si="23"/>
        <v>0</v>
      </c>
      <c r="N32" s="169" t="str">
        <f t="shared" si="24"/>
        <v/>
      </c>
      <c r="O32" s="169" t="str">
        <f t="shared" si="0"/>
        <v/>
      </c>
      <c r="P32" s="169" t="str">
        <f t="shared" si="1"/>
        <v/>
      </c>
      <c r="Q32" s="169">
        <f t="shared" si="25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5"/>
        <v/>
      </c>
      <c r="V32" s="108" t="str">
        <f t="shared" si="6"/>
        <v/>
      </c>
      <c r="W32" s="108" t="str">
        <f t="shared" si="7"/>
        <v/>
      </c>
      <c r="X32" s="108">
        <f t="shared" si="8"/>
        <v>0</v>
      </c>
      <c r="Y32" s="170" t="b">
        <f t="shared" si="9"/>
        <v>0</v>
      </c>
      <c r="Z32" s="170" t="b">
        <f t="shared" si="10"/>
        <v>0</v>
      </c>
      <c r="AA32" s="170" t="b">
        <f t="shared" si="11"/>
        <v>0</v>
      </c>
      <c r="AB32" s="170" t="b">
        <f t="shared" si="12"/>
        <v>0</v>
      </c>
      <c r="AC32" s="170" t="b">
        <f t="shared" si="13"/>
        <v>0</v>
      </c>
      <c r="AD32" s="170" t="b">
        <f t="shared" si="26"/>
        <v>0</v>
      </c>
      <c r="AE32" s="170" t="b">
        <f t="shared" si="14"/>
        <v>0</v>
      </c>
      <c r="AF32" s="170" t="b">
        <f t="shared" si="15"/>
        <v>0</v>
      </c>
      <c r="AG32" s="170" t="b">
        <f t="shared" si="16"/>
        <v>0</v>
      </c>
      <c r="AH32" s="170" t="b">
        <f t="shared" si="17"/>
        <v>0</v>
      </c>
      <c r="AI32" s="176" t="str">
        <f t="shared" si="18"/>
        <v/>
      </c>
      <c r="AJ32" s="177" t="str">
        <f t="shared" si="19"/>
        <v/>
      </c>
      <c r="AK32" s="173" t="str">
        <f t="shared" si="27"/>
        <v/>
      </c>
      <c r="AL32" s="174" t="str">
        <f t="shared" si="28"/>
        <v/>
      </c>
      <c r="AM32" s="175">
        <f t="shared" si="29"/>
        <v>0</v>
      </c>
      <c r="AN32" s="155" t="str">
        <f t="shared" si="20"/>
        <v/>
      </c>
      <c r="AO32" s="156" t="str">
        <f t="shared" si="21"/>
        <v/>
      </c>
      <c r="AP32" s="144"/>
      <c r="AQ32" s="174" t="str">
        <f t="shared" si="30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5"/>
        <v/>
      </c>
      <c r="AW32" s="175">
        <f t="shared" si="36"/>
        <v>0</v>
      </c>
      <c r="AX32" s="165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23"/>
        <v>0</v>
      </c>
      <c r="N33" s="169" t="str">
        <f t="shared" si="24"/>
        <v/>
      </c>
      <c r="O33" s="169" t="str">
        <f t="shared" si="0"/>
        <v/>
      </c>
      <c r="P33" s="169" t="str">
        <f t="shared" si="1"/>
        <v/>
      </c>
      <c r="Q33" s="169">
        <f t="shared" si="25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5"/>
        <v/>
      </c>
      <c r="V33" s="108" t="str">
        <f t="shared" si="6"/>
        <v/>
      </c>
      <c r="W33" s="108" t="str">
        <f t="shared" si="7"/>
        <v/>
      </c>
      <c r="X33" s="108">
        <f t="shared" si="8"/>
        <v>0</v>
      </c>
      <c r="Y33" s="170" t="b">
        <f t="shared" si="9"/>
        <v>0</v>
      </c>
      <c r="Z33" s="170" t="b">
        <f t="shared" si="10"/>
        <v>0</v>
      </c>
      <c r="AA33" s="170" t="b">
        <f t="shared" si="11"/>
        <v>0</v>
      </c>
      <c r="AB33" s="170" t="b">
        <f t="shared" si="12"/>
        <v>0</v>
      </c>
      <c r="AC33" s="170" t="b">
        <f t="shared" si="13"/>
        <v>0</v>
      </c>
      <c r="AD33" s="170" t="b">
        <f t="shared" si="26"/>
        <v>0</v>
      </c>
      <c r="AE33" s="170" t="b">
        <f t="shared" si="14"/>
        <v>0</v>
      </c>
      <c r="AF33" s="170" t="b">
        <f t="shared" si="15"/>
        <v>0</v>
      </c>
      <c r="AG33" s="170" t="b">
        <f t="shared" si="16"/>
        <v>0</v>
      </c>
      <c r="AH33" s="170" t="b">
        <f t="shared" si="17"/>
        <v>0</v>
      </c>
      <c r="AI33" s="176" t="str">
        <f t="shared" si="18"/>
        <v/>
      </c>
      <c r="AJ33" s="177" t="str">
        <f t="shared" si="19"/>
        <v/>
      </c>
      <c r="AK33" s="173" t="str">
        <f t="shared" si="27"/>
        <v/>
      </c>
      <c r="AL33" s="174" t="str">
        <f t="shared" si="28"/>
        <v/>
      </c>
      <c r="AM33" s="175">
        <f t="shared" si="29"/>
        <v>0</v>
      </c>
      <c r="AN33" s="155" t="str">
        <f t="shared" si="20"/>
        <v/>
      </c>
      <c r="AO33" s="156" t="str">
        <f t="shared" si="21"/>
        <v/>
      </c>
      <c r="AP33" s="144"/>
      <c r="AQ33" s="174" t="str">
        <f t="shared" si="30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5"/>
        <v/>
      </c>
      <c r="AW33" s="175">
        <f t="shared" si="36"/>
        <v>0</v>
      </c>
      <c r="AX33" s="165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23"/>
        <v>0</v>
      </c>
      <c r="N34" s="169" t="str">
        <f t="shared" si="24"/>
        <v/>
      </c>
      <c r="O34" s="169" t="str">
        <f t="shared" si="0"/>
        <v/>
      </c>
      <c r="P34" s="169" t="str">
        <f t="shared" si="1"/>
        <v/>
      </c>
      <c r="Q34" s="169">
        <f t="shared" si="25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5"/>
        <v/>
      </c>
      <c r="V34" s="108" t="str">
        <f t="shared" si="6"/>
        <v/>
      </c>
      <c r="W34" s="108" t="str">
        <f t="shared" si="7"/>
        <v/>
      </c>
      <c r="X34" s="108">
        <f t="shared" si="8"/>
        <v>0</v>
      </c>
      <c r="Y34" s="170" t="b">
        <f t="shared" si="9"/>
        <v>0</v>
      </c>
      <c r="Z34" s="170" t="b">
        <f t="shared" si="10"/>
        <v>0</v>
      </c>
      <c r="AA34" s="170" t="b">
        <f t="shared" si="11"/>
        <v>0</v>
      </c>
      <c r="AB34" s="170" t="b">
        <f t="shared" si="12"/>
        <v>0</v>
      </c>
      <c r="AC34" s="170" t="b">
        <f t="shared" si="13"/>
        <v>0</v>
      </c>
      <c r="AD34" s="170" t="b">
        <f t="shared" si="26"/>
        <v>0</v>
      </c>
      <c r="AE34" s="170" t="b">
        <f t="shared" si="14"/>
        <v>0</v>
      </c>
      <c r="AF34" s="170" t="b">
        <f t="shared" si="15"/>
        <v>0</v>
      </c>
      <c r="AG34" s="170" t="b">
        <f t="shared" si="16"/>
        <v>0</v>
      </c>
      <c r="AH34" s="170" t="b">
        <f t="shared" si="17"/>
        <v>0</v>
      </c>
      <c r="AI34" s="176" t="str">
        <f t="shared" si="18"/>
        <v/>
      </c>
      <c r="AJ34" s="177" t="str">
        <f t="shared" si="19"/>
        <v/>
      </c>
      <c r="AK34" s="173" t="str">
        <f t="shared" si="27"/>
        <v/>
      </c>
      <c r="AL34" s="174" t="str">
        <f t="shared" si="28"/>
        <v/>
      </c>
      <c r="AM34" s="175">
        <f t="shared" si="29"/>
        <v>0</v>
      </c>
      <c r="AN34" s="155" t="str">
        <f t="shared" si="20"/>
        <v/>
      </c>
      <c r="AO34" s="156" t="str">
        <f t="shared" si="21"/>
        <v/>
      </c>
      <c r="AP34" s="144"/>
      <c r="AQ34" s="174" t="str">
        <f t="shared" si="30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5"/>
        <v/>
      </c>
      <c r="AW34" s="175">
        <f t="shared" si="36"/>
        <v>0</v>
      </c>
      <c r="AX34" s="165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/>
      <c r="C35" s="163"/>
      <c r="D35" s="144"/>
      <c r="E35" s="144"/>
      <c r="F35" s="165"/>
      <c r="G35" s="179"/>
      <c r="H35" s="178"/>
      <c r="I35" s="178"/>
      <c r="J35" s="178"/>
      <c r="K35" s="178"/>
      <c r="L35" s="215"/>
      <c r="M35" s="168">
        <f t="shared" si="23"/>
        <v>0</v>
      </c>
      <c r="N35" s="169" t="str">
        <f t="shared" si="24"/>
        <v/>
      </c>
      <c r="O35" s="169" t="str">
        <f t="shared" si="0"/>
        <v/>
      </c>
      <c r="P35" s="169" t="str">
        <f t="shared" si="1"/>
        <v/>
      </c>
      <c r="Q35" s="169">
        <f t="shared" si="25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5"/>
        <v/>
      </c>
      <c r="V35" s="108" t="str">
        <f t="shared" si="6"/>
        <v/>
      </c>
      <c r="W35" s="108" t="str">
        <f t="shared" si="7"/>
        <v/>
      </c>
      <c r="X35" s="108">
        <f t="shared" si="8"/>
        <v>0</v>
      </c>
      <c r="Y35" s="170" t="b">
        <f t="shared" si="9"/>
        <v>0</v>
      </c>
      <c r="Z35" s="170" t="b">
        <f t="shared" si="10"/>
        <v>0</v>
      </c>
      <c r="AA35" s="170" t="b">
        <f t="shared" si="11"/>
        <v>0</v>
      </c>
      <c r="AB35" s="170" t="b">
        <f t="shared" si="12"/>
        <v>0</v>
      </c>
      <c r="AC35" s="170" t="b">
        <f t="shared" si="13"/>
        <v>0</v>
      </c>
      <c r="AD35" s="170" t="b">
        <f t="shared" si="26"/>
        <v>0</v>
      </c>
      <c r="AE35" s="170" t="b">
        <f t="shared" si="14"/>
        <v>0</v>
      </c>
      <c r="AF35" s="170" t="b">
        <f t="shared" si="15"/>
        <v>0</v>
      </c>
      <c r="AG35" s="170" t="b">
        <f t="shared" si="16"/>
        <v>0</v>
      </c>
      <c r="AH35" s="170" t="b">
        <f t="shared" si="17"/>
        <v>0</v>
      </c>
      <c r="AI35" s="176" t="str">
        <f t="shared" si="18"/>
        <v/>
      </c>
      <c r="AJ35" s="177" t="str">
        <f t="shared" si="19"/>
        <v/>
      </c>
      <c r="AK35" s="173" t="str">
        <f t="shared" si="27"/>
        <v/>
      </c>
      <c r="AL35" s="174" t="str">
        <f t="shared" si="28"/>
        <v/>
      </c>
      <c r="AM35" s="175">
        <f t="shared" si="29"/>
        <v>0</v>
      </c>
      <c r="AN35" s="155" t="str">
        <f t="shared" si="20"/>
        <v/>
      </c>
      <c r="AO35" s="156" t="str">
        <f t="shared" si="21"/>
        <v/>
      </c>
      <c r="AP35" s="144"/>
      <c r="AQ35" s="174" t="str">
        <f t="shared" si="30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5"/>
        <v/>
      </c>
      <c r="AW35" s="175">
        <f t="shared" si="36"/>
        <v>0</v>
      </c>
      <c r="AX35" s="165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23"/>
        <v>0</v>
      </c>
      <c r="N36" s="169" t="str">
        <f t="shared" si="24"/>
        <v/>
      </c>
      <c r="O36" s="169" t="str">
        <f t="shared" si="0"/>
        <v/>
      </c>
      <c r="P36" s="169" t="str">
        <f t="shared" si="1"/>
        <v/>
      </c>
      <c r="Q36" s="169">
        <f t="shared" si="25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5"/>
        <v/>
      </c>
      <c r="V36" s="108" t="str">
        <f t="shared" si="6"/>
        <v/>
      </c>
      <c r="W36" s="108" t="str">
        <f t="shared" si="7"/>
        <v/>
      </c>
      <c r="X36" s="108">
        <f t="shared" si="8"/>
        <v>0</v>
      </c>
      <c r="Y36" s="170" t="b">
        <f t="shared" si="9"/>
        <v>0</v>
      </c>
      <c r="Z36" s="170" t="b">
        <f t="shared" si="10"/>
        <v>0</v>
      </c>
      <c r="AA36" s="170" t="b">
        <f t="shared" si="11"/>
        <v>0</v>
      </c>
      <c r="AB36" s="170" t="b">
        <f t="shared" si="12"/>
        <v>0</v>
      </c>
      <c r="AC36" s="170" t="b">
        <f t="shared" si="13"/>
        <v>0</v>
      </c>
      <c r="AD36" s="170" t="b">
        <f t="shared" si="26"/>
        <v>0</v>
      </c>
      <c r="AE36" s="170" t="b">
        <f t="shared" si="14"/>
        <v>0</v>
      </c>
      <c r="AF36" s="170" t="b">
        <f t="shared" si="15"/>
        <v>0</v>
      </c>
      <c r="AG36" s="170" t="b">
        <f t="shared" si="16"/>
        <v>0</v>
      </c>
      <c r="AH36" s="170" t="b">
        <f t="shared" si="17"/>
        <v>0</v>
      </c>
      <c r="AI36" s="176" t="str">
        <f t="shared" si="18"/>
        <v/>
      </c>
      <c r="AJ36" s="177" t="str">
        <f t="shared" si="19"/>
        <v/>
      </c>
      <c r="AK36" s="173" t="str">
        <f t="shared" si="27"/>
        <v/>
      </c>
      <c r="AL36" s="174" t="str">
        <f t="shared" si="28"/>
        <v/>
      </c>
      <c r="AM36" s="175">
        <f t="shared" si="29"/>
        <v>0</v>
      </c>
      <c r="AN36" s="155" t="str">
        <f t="shared" si="20"/>
        <v/>
      </c>
      <c r="AO36" s="156" t="str">
        <f t="shared" si="21"/>
        <v/>
      </c>
      <c r="AP36" s="144"/>
      <c r="AQ36" s="174" t="str">
        <f t="shared" si="30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5"/>
        <v/>
      </c>
      <c r="AW36" s="175">
        <f t="shared" si="36"/>
        <v>0</v>
      </c>
      <c r="AX36" s="165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23"/>
        <v>0</v>
      </c>
      <c r="N37" s="169" t="str">
        <f t="shared" si="24"/>
        <v/>
      </c>
      <c r="O37" s="169" t="str">
        <f t="shared" si="0"/>
        <v/>
      </c>
      <c r="P37" s="169" t="str">
        <f t="shared" si="1"/>
        <v/>
      </c>
      <c r="Q37" s="169">
        <f t="shared" si="25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5"/>
        <v/>
      </c>
      <c r="V37" s="108" t="str">
        <f t="shared" si="6"/>
        <v/>
      </c>
      <c r="W37" s="108" t="str">
        <f t="shared" si="7"/>
        <v/>
      </c>
      <c r="X37" s="108">
        <f t="shared" si="8"/>
        <v>0</v>
      </c>
      <c r="Y37" s="170" t="b">
        <f t="shared" si="9"/>
        <v>0</v>
      </c>
      <c r="Z37" s="170" t="b">
        <f t="shared" si="10"/>
        <v>0</v>
      </c>
      <c r="AA37" s="170" t="b">
        <f t="shared" si="11"/>
        <v>0</v>
      </c>
      <c r="AB37" s="170" t="b">
        <f t="shared" si="12"/>
        <v>0</v>
      </c>
      <c r="AC37" s="170" t="b">
        <f t="shared" si="13"/>
        <v>0</v>
      </c>
      <c r="AD37" s="170" t="b">
        <f t="shared" si="26"/>
        <v>0</v>
      </c>
      <c r="AE37" s="170" t="b">
        <f t="shared" si="14"/>
        <v>0</v>
      </c>
      <c r="AF37" s="170" t="b">
        <f t="shared" si="15"/>
        <v>0</v>
      </c>
      <c r="AG37" s="170" t="b">
        <f t="shared" si="16"/>
        <v>0</v>
      </c>
      <c r="AH37" s="170" t="b">
        <f t="shared" si="17"/>
        <v>0</v>
      </c>
      <c r="AI37" s="176" t="str">
        <f t="shared" si="18"/>
        <v/>
      </c>
      <c r="AJ37" s="177" t="str">
        <f t="shared" si="19"/>
        <v/>
      </c>
      <c r="AK37" s="173" t="str">
        <f t="shared" si="27"/>
        <v/>
      </c>
      <c r="AL37" s="174" t="str">
        <f t="shared" si="28"/>
        <v/>
      </c>
      <c r="AM37" s="175">
        <f t="shared" si="29"/>
        <v>0</v>
      </c>
      <c r="AN37" s="155" t="str">
        <f t="shared" si="20"/>
        <v/>
      </c>
      <c r="AO37" s="156" t="str">
        <f t="shared" si="21"/>
        <v/>
      </c>
      <c r="AP37" s="144"/>
      <c r="AQ37" s="174" t="str">
        <f t="shared" si="30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5"/>
        <v/>
      </c>
      <c r="AW37" s="175">
        <f t="shared" si="36"/>
        <v>0</v>
      </c>
      <c r="AX37" s="165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23"/>
        <v>0</v>
      </c>
      <c r="N38" s="169" t="str">
        <f t="shared" si="24"/>
        <v/>
      </c>
      <c r="O38" s="169" t="str">
        <f t="shared" si="0"/>
        <v/>
      </c>
      <c r="P38" s="169" t="str">
        <f t="shared" si="1"/>
        <v/>
      </c>
      <c r="Q38" s="169">
        <f t="shared" si="25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5"/>
        <v/>
      </c>
      <c r="V38" s="108" t="str">
        <f t="shared" si="6"/>
        <v/>
      </c>
      <c r="W38" s="108" t="str">
        <f t="shared" si="7"/>
        <v/>
      </c>
      <c r="X38" s="108">
        <f t="shared" si="8"/>
        <v>0</v>
      </c>
      <c r="Y38" s="170" t="b">
        <f t="shared" si="9"/>
        <v>0</v>
      </c>
      <c r="Z38" s="170" t="b">
        <f t="shared" si="10"/>
        <v>0</v>
      </c>
      <c r="AA38" s="170" t="b">
        <f t="shared" si="11"/>
        <v>0</v>
      </c>
      <c r="AB38" s="170" t="b">
        <f t="shared" si="12"/>
        <v>0</v>
      </c>
      <c r="AC38" s="170" t="b">
        <f t="shared" si="13"/>
        <v>0</v>
      </c>
      <c r="AD38" s="170" t="b">
        <f t="shared" si="26"/>
        <v>0</v>
      </c>
      <c r="AE38" s="170" t="b">
        <f t="shared" si="14"/>
        <v>0</v>
      </c>
      <c r="AF38" s="170" t="b">
        <f t="shared" si="15"/>
        <v>0</v>
      </c>
      <c r="AG38" s="170" t="b">
        <f t="shared" si="16"/>
        <v>0</v>
      </c>
      <c r="AH38" s="170" t="b">
        <f t="shared" si="17"/>
        <v>0</v>
      </c>
      <c r="AI38" s="176" t="str">
        <f t="shared" si="18"/>
        <v/>
      </c>
      <c r="AJ38" s="177" t="str">
        <f t="shared" si="19"/>
        <v/>
      </c>
      <c r="AK38" s="173" t="str">
        <f t="shared" si="27"/>
        <v/>
      </c>
      <c r="AL38" s="174" t="str">
        <f t="shared" si="28"/>
        <v/>
      </c>
      <c r="AM38" s="175">
        <f t="shared" si="29"/>
        <v>0</v>
      </c>
      <c r="AN38" s="155" t="str">
        <f t="shared" si="20"/>
        <v/>
      </c>
      <c r="AO38" s="156" t="str">
        <f t="shared" si="21"/>
        <v/>
      </c>
      <c r="AP38" s="144"/>
      <c r="AQ38" s="174" t="str">
        <f t="shared" si="30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5"/>
        <v/>
      </c>
      <c r="AW38" s="175">
        <f t="shared" si="36"/>
        <v>0</v>
      </c>
      <c r="AX38" s="165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23"/>
        <v>0</v>
      </c>
      <c r="N39" s="169" t="str">
        <f t="shared" si="24"/>
        <v/>
      </c>
      <c r="O39" s="169" t="str">
        <f t="shared" si="0"/>
        <v/>
      </c>
      <c r="P39" s="169" t="str">
        <f t="shared" si="1"/>
        <v/>
      </c>
      <c r="Q39" s="169">
        <f t="shared" si="25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5"/>
        <v/>
      </c>
      <c r="V39" s="108" t="str">
        <f t="shared" si="6"/>
        <v/>
      </c>
      <c r="W39" s="108" t="str">
        <f t="shared" si="7"/>
        <v/>
      </c>
      <c r="X39" s="108">
        <f t="shared" si="8"/>
        <v>0</v>
      </c>
      <c r="Y39" s="170" t="b">
        <f t="shared" si="9"/>
        <v>0</v>
      </c>
      <c r="Z39" s="170" t="b">
        <f t="shared" si="10"/>
        <v>0</v>
      </c>
      <c r="AA39" s="170" t="b">
        <f t="shared" si="11"/>
        <v>0</v>
      </c>
      <c r="AB39" s="170" t="b">
        <f t="shared" si="12"/>
        <v>0</v>
      </c>
      <c r="AC39" s="170" t="b">
        <f t="shared" si="13"/>
        <v>0</v>
      </c>
      <c r="AD39" s="170" t="b">
        <f t="shared" si="26"/>
        <v>0</v>
      </c>
      <c r="AE39" s="170" t="b">
        <f t="shared" si="14"/>
        <v>0</v>
      </c>
      <c r="AF39" s="170" t="b">
        <f t="shared" si="15"/>
        <v>0</v>
      </c>
      <c r="AG39" s="170" t="b">
        <f t="shared" si="16"/>
        <v>0</v>
      </c>
      <c r="AH39" s="170" t="b">
        <f t="shared" si="17"/>
        <v>0</v>
      </c>
      <c r="AI39" s="176" t="str">
        <f t="shared" si="18"/>
        <v/>
      </c>
      <c r="AJ39" s="177" t="str">
        <f t="shared" si="19"/>
        <v/>
      </c>
      <c r="AK39" s="173" t="str">
        <f t="shared" si="27"/>
        <v/>
      </c>
      <c r="AL39" s="174" t="str">
        <f t="shared" si="28"/>
        <v/>
      </c>
      <c r="AM39" s="175">
        <f t="shared" si="29"/>
        <v>0</v>
      </c>
      <c r="AN39" s="155" t="str">
        <f t="shared" si="20"/>
        <v/>
      </c>
      <c r="AO39" s="156" t="str">
        <f t="shared" si="21"/>
        <v/>
      </c>
      <c r="AP39" s="144"/>
      <c r="AQ39" s="174" t="str">
        <f t="shared" si="30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5"/>
        <v/>
      </c>
      <c r="AW39" s="175">
        <f t="shared" si="36"/>
        <v>0</v>
      </c>
      <c r="AX39" s="165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23"/>
        <v>0</v>
      </c>
      <c r="N40" s="169" t="str">
        <f t="shared" si="24"/>
        <v/>
      </c>
      <c r="O40" s="169" t="str">
        <f t="shared" si="0"/>
        <v/>
      </c>
      <c r="P40" s="169" t="str">
        <f t="shared" si="1"/>
        <v/>
      </c>
      <c r="Q40" s="169">
        <f t="shared" si="25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5"/>
        <v/>
      </c>
      <c r="V40" s="108" t="str">
        <f t="shared" si="6"/>
        <v/>
      </c>
      <c r="W40" s="108" t="str">
        <f t="shared" si="7"/>
        <v/>
      </c>
      <c r="X40" s="108">
        <f t="shared" si="8"/>
        <v>0</v>
      </c>
      <c r="Y40" s="170" t="b">
        <f t="shared" si="9"/>
        <v>0</v>
      </c>
      <c r="Z40" s="170" t="b">
        <f t="shared" si="10"/>
        <v>0</v>
      </c>
      <c r="AA40" s="170" t="b">
        <f t="shared" si="11"/>
        <v>0</v>
      </c>
      <c r="AB40" s="170" t="b">
        <f t="shared" si="12"/>
        <v>0</v>
      </c>
      <c r="AC40" s="170" t="b">
        <f t="shared" si="13"/>
        <v>0</v>
      </c>
      <c r="AD40" s="170" t="b">
        <f t="shared" si="26"/>
        <v>0</v>
      </c>
      <c r="AE40" s="170" t="b">
        <f t="shared" si="14"/>
        <v>0</v>
      </c>
      <c r="AF40" s="170" t="b">
        <f t="shared" si="15"/>
        <v>0</v>
      </c>
      <c r="AG40" s="170" t="b">
        <f t="shared" si="16"/>
        <v>0</v>
      </c>
      <c r="AH40" s="170" t="b">
        <f t="shared" si="17"/>
        <v>0</v>
      </c>
      <c r="AI40" s="176" t="str">
        <f t="shared" si="18"/>
        <v/>
      </c>
      <c r="AJ40" s="177" t="str">
        <f t="shared" si="19"/>
        <v/>
      </c>
      <c r="AK40" s="173" t="str">
        <f t="shared" si="27"/>
        <v/>
      </c>
      <c r="AL40" s="174" t="str">
        <f t="shared" si="28"/>
        <v/>
      </c>
      <c r="AM40" s="175">
        <f t="shared" si="29"/>
        <v>0</v>
      </c>
      <c r="AN40" s="155" t="str">
        <f t="shared" si="20"/>
        <v/>
      </c>
      <c r="AO40" s="156" t="str">
        <f t="shared" si="21"/>
        <v/>
      </c>
      <c r="AP40" s="144"/>
      <c r="AQ40" s="174" t="str">
        <f t="shared" si="30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5"/>
        <v/>
      </c>
      <c r="AW40" s="175">
        <f t="shared" si="36"/>
        <v>0</v>
      </c>
      <c r="AX40" s="165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23"/>
        <v>0</v>
      </c>
      <c r="N41" s="169" t="str">
        <f t="shared" si="24"/>
        <v/>
      </c>
      <c r="O41" s="169" t="str">
        <f t="shared" si="0"/>
        <v/>
      </c>
      <c r="P41" s="169" t="str">
        <f t="shared" si="1"/>
        <v/>
      </c>
      <c r="Q41" s="169">
        <f t="shared" si="25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5"/>
        <v/>
      </c>
      <c r="V41" s="108" t="str">
        <f t="shared" si="6"/>
        <v/>
      </c>
      <c r="W41" s="108" t="str">
        <f t="shared" si="7"/>
        <v/>
      </c>
      <c r="X41" s="108">
        <f t="shared" si="8"/>
        <v>0</v>
      </c>
      <c r="Y41" s="170" t="b">
        <f t="shared" si="9"/>
        <v>0</v>
      </c>
      <c r="Z41" s="170" t="b">
        <f t="shared" si="10"/>
        <v>0</v>
      </c>
      <c r="AA41" s="170" t="b">
        <f t="shared" si="11"/>
        <v>0</v>
      </c>
      <c r="AB41" s="170" t="b">
        <f t="shared" si="12"/>
        <v>0</v>
      </c>
      <c r="AC41" s="170" t="b">
        <f t="shared" si="13"/>
        <v>0</v>
      </c>
      <c r="AD41" s="170" t="b">
        <f t="shared" si="26"/>
        <v>0</v>
      </c>
      <c r="AE41" s="170" t="b">
        <f t="shared" si="14"/>
        <v>0</v>
      </c>
      <c r="AF41" s="170" t="b">
        <f t="shared" si="15"/>
        <v>0</v>
      </c>
      <c r="AG41" s="170" t="b">
        <f t="shared" si="16"/>
        <v>0</v>
      </c>
      <c r="AH41" s="170" t="b">
        <f t="shared" si="17"/>
        <v>0</v>
      </c>
      <c r="AI41" s="176" t="str">
        <f t="shared" si="18"/>
        <v/>
      </c>
      <c r="AJ41" s="177" t="str">
        <f t="shared" si="19"/>
        <v/>
      </c>
      <c r="AK41" s="173" t="str">
        <f t="shared" si="27"/>
        <v/>
      </c>
      <c r="AL41" s="174" t="str">
        <f t="shared" si="28"/>
        <v/>
      </c>
      <c r="AM41" s="175">
        <f t="shared" si="29"/>
        <v>0</v>
      </c>
      <c r="AN41" s="155" t="str">
        <f t="shared" si="20"/>
        <v/>
      </c>
      <c r="AO41" s="156" t="str">
        <f t="shared" si="21"/>
        <v/>
      </c>
      <c r="AP41" s="144"/>
      <c r="AQ41" s="174" t="str">
        <f t="shared" si="30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5"/>
        <v/>
      </c>
      <c r="AW41" s="175">
        <f t="shared" si="36"/>
        <v>0</v>
      </c>
      <c r="AX41" s="165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23"/>
        <v>0</v>
      </c>
      <c r="N42" s="169" t="str">
        <f t="shared" si="24"/>
        <v/>
      </c>
      <c r="O42" s="169" t="str">
        <f t="shared" si="0"/>
        <v/>
      </c>
      <c r="P42" s="169" t="str">
        <f t="shared" si="1"/>
        <v/>
      </c>
      <c r="Q42" s="169">
        <f t="shared" si="25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5"/>
        <v/>
      </c>
      <c r="V42" s="108" t="str">
        <f t="shared" si="6"/>
        <v/>
      </c>
      <c r="W42" s="108" t="str">
        <f t="shared" si="7"/>
        <v/>
      </c>
      <c r="X42" s="108">
        <f t="shared" si="8"/>
        <v>0</v>
      </c>
      <c r="Y42" s="170" t="b">
        <f t="shared" si="9"/>
        <v>0</v>
      </c>
      <c r="Z42" s="170" t="b">
        <f t="shared" si="10"/>
        <v>0</v>
      </c>
      <c r="AA42" s="170" t="b">
        <f t="shared" si="11"/>
        <v>0</v>
      </c>
      <c r="AB42" s="170" t="b">
        <f t="shared" si="12"/>
        <v>0</v>
      </c>
      <c r="AC42" s="170" t="b">
        <f t="shared" si="13"/>
        <v>0</v>
      </c>
      <c r="AD42" s="170" t="b">
        <f t="shared" si="26"/>
        <v>0</v>
      </c>
      <c r="AE42" s="170" t="b">
        <f t="shared" si="14"/>
        <v>0</v>
      </c>
      <c r="AF42" s="170" t="b">
        <f t="shared" si="15"/>
        <v>0</v>
      </c>
      <c r="AG42" s="170" t="b">
        <f t="shared" si="16"/>
        <v>0</v>
      </c>
      <c r="AH42" s="170" t="b">
        <f t="shared" si="17"/>
        <v>0</v>
      </c>
      <c r="AI42" s="176" t="str">
        <f t="shared" si="18"/>
        <v/>
      </c>
      <c r="AJ42" s="177" t="str">
        <f t="shared" si="19"/>
        <v/>
      </c>
      <c r="AK42" s="173" t="str">
        <f t="shared" si="27"/>
        <v/>
      </c>
      <c r="AL42" s="174" t="str">
        <f t="shared" si="28"/>
        <v/>
      </c>
      <c r="AM42" s="175">
        <f t="shared" si="29"/>
        <v>0</v>
      </c>
      <c r="AN42" s="155" t="str">
        <f t="shared" si="20"/>
        <v/>
      </c>
      <c r="AO42" s="156" t="str">
        <f t="shared" si="21"/>
        <v/>
      </c>
      <c r="AP42" s="144"/>
      <c r="AQ42" s="174" t="str">
        <f t="shared" si="30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5"/>
        <v/>
      </c>
      <c r="AW42" s="175">
        <f t="shared" si="36"/>
        <v>0</v>
      </c>
      <c r="AX42" s="165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23"/>
        <v>0</v>
      </c>
      <c r="N43" s="169" t="str">
        <f t="shared" si="24"/>
        <v/>
      </c>
      <c r="O43" s="169" t="str">
        <f t="shared" si="0"/>
        <v/>
      </c>
      <c r="P43" s="169" t="str">
        <f t="shared" si="1"/>
        <v/>
      </c>
      <c r="Q43" s="169">
        <f t="shared" si="25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5"/>
        <v/>
      </c>
      <c r="V43" s="108" t="str">
        <f t="shared" si="6"/>
        <v/>
      </c>
      <c r="W43" s="108" t="str">
        <f t="shared" si="7"/>
        <v/>
      </c>
      <c r="X43" s="108">
        <f t="shared" si="8"/>
        <v>0</v>
      </c>
      <c r="Y43" s="170" t="b">
        <f t="shared" si="9"/>
        <v>0</v>
      </c>
      <c r="Z43" s="170" t="b">
        <f t="shared" si="10"/>
        <v>0</v>
      </c>
      <c r="AA43" s="170" t="b">
        <f t="shared" si="11"/>
        <v>0</v>
      </c>
      <c r="AB43" s="170" t="b">
        <f t="shared" si="12"/>
        <v>0</v>
      </c>
      <c r="AC43" s="170" t="b">
        <f t="shared" si="13"/>
        <v>0</v>
      </c>
      <c r="AD43" s="170" t="b">
        <f t="shared" si="26"/>
        <v>0</v>
      </c>
      <c r="AE43" s="170" t="b">
        <f t="shared" si="14"/>
        <v>0</v>
      </c>
      <c r="AF43" s="170" t="b">
        <f t="shared" si="15"/>
        <v>0</v>
      </c>
      <c r="AG43" s="170" t="b">
        <f t="shared" si="16"/>
        <v>0</v>
      </c>
      <c r="AH43" s="170" t="b">
        <f t="shared" si="17"/>
        <v>0</v>
      </c>
      <c r="AI43" s="176" t="str">
        <f t="shared" si="18"/>
        <v/>
      </c>
      <c r="AJ43" s="177" t="str">
        <f t="shared" si="19"/>
        <v/>
      </c>
      <c r="AK43" s="173" t="str">
        <f t="shared" si="27"/>
        <v/>
      </c>
      <c r="AL43" s="174" t="str">
        <f t="shared" si="28"/>
        <v/>
      </c>
      <c r="AM43" s="175">
        <f t="shared" si="29"/>
        <v>0</v>
      </c>
      <c r="AN43" s="155" t="str">
        <f t="shared" si="20"/>
        <v/>
      </c>
      <c r="AO43" s="156" t="str">
        <f t="shared" si="21"/>
        <v/>
      </c>
      <c r="AP43" s="144"/>
      <c r="AQ43" s="174" t="str">
        <f t="shared" si="30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5"/>
        <v/>
      </c>
      <c r="AW43" s="175">
        <f t="shared" si="36"/>
        <v>0</v>
      </c>
      <c r="AX43" s="165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23"/>
        <v>0</v>
      </c>
      <c r="N44" s="169" t="str">
        <f t="shared" si="24"/>
        <v/>
      </c>
      <c r="O44" s="169" t="str">
        <f t="shared" si="0"/>
        <v/>
      </c>
      <c r="P44" s="169" t="str">
        <f t="shared" si="1"/>
        <v/>
      </c>
      <c r="Q44" s="169">
        <f t="shared" si="25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5"/>
        <v/>
      </c>
      <c r="V44" s="108" t="str">
        <f t="shared" si="6"/>
        <v/>
      </c>
      <c r="W44" s="108" t="str">
        <f t="shared" si="7"/>
        <v/>
      </c>
      <c r="X44" s="108">
        <f t="shared" si="8"/>
        <v>0</v>
      </c>
      <c r="Y44" s="170" t="b">
        <f t="shared" si="9"/>
        <v>0</v>
      </c>
      <c r="Z44" s="170" t="b">
        <f t="shared" si="10"/>
        <v>0</v>
      </c>
      <c r="AA44" s="170" t="b">
        <f t="shared" si="11"/>
        <v>0</v>
      </c>
      <c r="AB44" s="170" t="b">
        <f t="shared" si="12"/>
        <v>0</v>
      </c>
      <c r="AC44" s="170" t="b">
        <f t="shared" si="13"/>
        <v>0</v>
      </c>
      <c r="AD44" s="170" t="b">
        <f t="shared" si="26"/>
        <v>0</v>
      </c>
      <c r="AE44" s="170" t="b">
        <f t="shared" si="14"/>
        <v>0</v>
      </c>
      <c r="AF44" s="170" t="b">
        <f t="shared" si="15"/>
        <v>0</v>
      </c>
      <c r="AG44" s="170" t="b">
        <f t="shared" si="16"/>
        <v>0</v>
      </c>
      <c r="AH44" s="170" t="b">
        <f t="shared" si="17"/>
        <v>0</v>
      </c>
      <c r="AI44" s="176" t="str">
        <f t="shared" si="18"/>
        <v/>
      </c>
      <c r="AJ44" s="177" t="str">
        <f t="shared" si="19"/>
        <v/>
      </c>
      <c r="AK44" s="173" t="str">
        <f t="shared" si="27"/>
        <v/>
      </c>
      <c r="AL44" s="174" t="str">
        <f t="shared" si="28"/>
        <v/>
      </c>
      <c r="AM44" s="175">
        <f t="shared" si="29"/>
        <v>0</v>
      </c>
      <c r="AN44" s="155" t="str">
        <f t="shared" si="20"/>
        <v/>
      </c>
      <c r="AO44" s="156" t="str">
        <f t="shared" si="21"/>
        <v/>
      </c>
      <c r="AP44" s="144"/>
      <c r="AQ44" s="174" t="str">
        <f t="shared" si="30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5"/>
        <v/>
      </c>
      <c r="AW44" s="175">
        <f t="shared" si="36"/>
        <v>0</v>
      </c>
      <c r="AX44" s="165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23"/>
        <v>0</v>
      </c>
      <c r="N45" s="169" t="str">
        <f t="shared" si="24"/>
        <v/>
      </c>
      <c r="O45" s="169" t="str">
        <f t="shared" si="0"/>
        <v/>
      </c>
      <c r="P45" s="169" t="str">
        <f t="shared" si="1"/>
        <v/>
      </c>
      <c r="Q45" s="169">
        <f t="shared" si="25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5"/>
        <v/>
      </c>
      <c r="V45" s="108" t="str">
        <f t="shared" si="6"/>
        <v/>
      </c>
      <c r="W45" s="108" t="str">
        <f t="shared" si="7"/>
        <v/>
      </c>
      <c r="X45" s="108">
        <f t="shared" si="8"/>
        <v>0</v>
      </c>
      <c r="Y45" s="170" t="b">
        <f t="shared" si="9"/>
        <v>0</v>
      </c>
      <c r="Z45" s="170" t="b">
        <f t="shared" si="10"/>
        <v>0</v>
      </c>
      <c r="AA45" s="170" t="b">
        <f t="shared" si="11"/>
        <v>0</v>
      </c>
      <c r="AB45" s="170" t="b">
        <f t="shared" si="12"/>
        <v>0</v>
      </c>
      <c r="AC45" s="170" t="b">
        <f t="shared" si="13"/>
        <v>0</v>
      </c>
      <c r="AD45" s="170" t="b">
        <f t="shared" si="26"/>
        <v>0</v>
      </c>
      <c r="AE45" s="170" t="b">
        <f t="shared" si="14"/>
        <v>0</v>
      </c>
      <c r="AF45" s="170" t="b">
        <f t="shared" si="15"/>
        <v>0</v>
      </c>
      <c r="AG45" s="170" t="b">
        <f t="shared" si="16"/>
        <v>0</v>
      </c>
      <c r="AH45" s="170" t="b">
        <f t="shared" si="17"/>
        <v>0</v>
      </c>
      <c r="AI45" s="176" t="str">
        <f t="shared" si="18"/>
        <v/>
      </c>
      <c r="AJ45" s="177" t="str">
        <f t="shared" si="19"/>
        <v/>
      </c>
      <c r="AK45" s="173" t="str">
        <f t="shared" si="27"/>
        <v/>
      </c>
      <c r="AL45" s="174" t="str">
        <f t="shared" si="28"/>
        <v/>
      </c>
      <c r="AM45" s="175">
        <f t="shared" si="29"/>
        <v>0</v>
      </c>
      <c r="AN45" s="155" t="str">
        <f t="shared" si="20"/>
        <v/>
      </c>
      <c r="AO45" s="156" t="str">
        <f t="shared" si="21"/>
        <v/>
      </c>
      <c r="AP45" s="144"/>
      <c r="AQ45" s="174" t="str">
        <f t="shared" si="30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5"/>
        <v/>
      </c>
      <c r="AW45" s="175">
        <f t="shared" si="36"/>
        <v>0</v>
      </c>
      <c r="AX45" s="165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23"/>
        <v>0</v>
      </c>
      <c r="N46" s="169" t="str">
        <f t="shared" si="24"/>
        <v/>
      </c>
      <c r="O46" s="169" t="str">
        <f t="shared" si="0"/>
        <v/>
      </c>
      <c r="P46" s="169" t="str">
        <f t="shared" si="1"/>
        <v/>
      </c>
      <c r="Q46" s="169">
        <f t="shared" si="25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5"/>
        <v/>
      </c>
      <c r="V46" s="108" t="str">
        <f t="shared" si="6"/>
        <v/>
      </c>
      <c r="W46" s="108" t="str">
        <f t="shared" si="7"/>
        <v/>
      </c>
      <c r="X46" s="108">
        <f t="shared" si="8"/>
        <v>0</v>
      </c>
      <c r="Y46" s="170" t="b">
        <f t="shared" si="9"/>
        <v>0</v>
      </c>
      <c r="Z46" s="170" t="b">
        <f t="shared" si="10"/>
        <v>0</v>
      </c>
      <c r="AA46" s="170" t="b">
        <f t="shared" si="11"/>
        <v>0</v>
      </c>
      <c r="AB46" s="170" t="b">
        <f t="shared" si="12"/>
        <v>0</v>
      </c>
      <c r="AC46" s="170" t="b">
        <f t="shared" si="13"/>
        <v>0</v>
      </c>
      <c r="AD46" s="170" t="b">
        <f t="shared" si="26"/>
        <v>0</v>
      </c>
      <c r="AE46" s="170" t="b">
        <f t="shared" si="14"/>
        <v>0</v>
      </c>
      <c r="AF46" s="170" t="b">
        <f t="shared" si="15"/>
        <v>0</v>
      </c>
      <c r="AG46" s="170" t="b">
        <f t="shared" si="16"/>
        <v>0</v>
      </c>
      <c r="AH46" s="170" t="b">
        <f t="shared" si="17"/>
        <v>0</v>
      </c>
      <c r="AI46" s="176" t="str">
        <f t="shared" si="18"/>
        <v/>
      </c>
      <c r="AJ46" s="177" t="str">
        <f t="shared" si="19"/>
        <v/>
      </c>
      <c r="AK46" s="173" t="str">
        <f t="shared" si="27"/>
        <v/>
      </c>
      <c r="AL46" s="174" t="str">
        <f t="shared" si="28"/>
        <v/>
      </c>
      <c r="AM46" s="175">
        <f t="shared" si="29"/>
        <v>0</v>
      </c>
      <c r="AN46" s="155" t="str">
        <f t="shared" si="20"/>
        <v/>
      </c>
      <c r="AO46" s="156" t="str">
        <f t="shared" si="21"/>
        <v/>
      </c>
      <c r="AP46" s="144"/>
      <c r="AQ46" s="174" t="str">
        <f t="shared" si="30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5"/>
        <v/>
      </c>
      <c r="AW46" s="175">
        <f t="shared" si="36"/>
        <v>0</v>
      </c>
      <c r="AX46" s="165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23"/>
        <v>0</v>
      </c>
      <c r="N47" s="169" t="str">
        <f t="shared" si="24"/>
        <v/>
      </c>
      <c r="O47" s="169" t="str">
        <f t="shared" si="0"/>
        <v/>
      </c>
      <c r="P47" s="169" t="str">
        <f t="shared" si="1"/>
        <v/>
      </c>
      <c r="Q47" s="169">
        <f t="shared" si="25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5"/>
        <v/>
      </c>
      <c r="V47" s="108" t="str">
        <f t="shared" si="6"/>
        <v/>
      </c>
      <c r="W47" s="108" t="str">
        <f t="shared" si="7"/>
        <v/>
      </c>
      <c r="X47" s="108">
        <f t="shared" si="8"/>
        <v>0</v>
      </c>
      <c r="Y47" s="170" t="b">
        <f t="shared" si="9"/>
        <v>0</v>
      </c>
      <c r="Z47" s="170" t="b">
        <f t="shared" si="10"/>
        <v>0</v>
      </c>
      <c r="AA47" s="170" t="b">
        <f t="shared" si="11"/>
        <v>0</v>
      </c>
      <c r="AB47" s="170" t="b">
        <f t="shared" si="12"/>
        <v>0</v>
      </c>
      <c r="AC47" s="170" t="b">
        <f t="shared" si="13"/>
        <v>0</v>
      </c>
      <c r="AD47" s="170" t="b">
        <f t="shared" si="26"/>
        <v>0</v>
      </c>
      <c r="AE47" s="170" t="b">
        <f t="shared" si="14"/>
        <v>0</v>
      </c>
      <c r="AF47" s="170" t="b">
        <f t="shared" si="15"/>
        <v>0</v>
      </c>
      <c r="AG47" s="170" t="b">
        <f t="shared" si="16"/>
        <v>0</v>
      </c>
      <c r="AH47" s="170" t="b">
        <f t="shared" si="17"/>
        <v>0</v>
      </c>
      <c r="AI47" s="176" t="str">
        <f t="shared" si="18"/>
        <v/>
      </c>
      <c r="AJ47" s="177" t="str">
        <f t="shared" si="19"/>
        <v/>
      </c>
      <c r="AK47" s="173" t="str">
        <f t="shared" si="27"/>
        <v/>
      </c>
      <c r="AL47" s="174" t="str">
        <f t="shared" si="28"/>
        <v/>
      </c>
      <c r="AM47" s="175">
        <f t="shared" si="29"/>
        <v>0</v>
      </c>
      <c r="AN47" s="155" t="str">
        <f t="shared" si="20"/>
        <v/>
      </c>
      <c r="AO47" s="156" t="str">
        <f t="shared" si="21"/>
        <v/>
      </c>
      <c r="AP47" s="144"/>
      <c r="AQ47" s="174" t="str">
        <f t="shared" si="30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5"/>
        <v/>
      </c>
      <c r="AW47" s="175">
        <f t="shared" si="36"/>
        <v>0</v>
      </c>
      <c r="AX47" s="165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23"/>
        <v>0</v>
      </c>
      <c r="N48" s="169" t="str">
        <f t="shared" si="24"/>
        <v/>
      </c>
      <c r="O48" s="169" t="str">
        <f t="shared" si="0"/>
        <v/>
      </c>
      <c r="P48" s="169" t="str">
        <f t="shared" si="1"/>
        <v/>
      </c>
      <c r="Q48" s="169">
        <f t="shared" si="25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5"/>
        <v/>
      </c>
      <c r="V48" s="108" t="str">
        <f t="shared" si="6"/>
        <v/>
      </c>
      <c r="W48" s="108" t="str">
        <f t="shared" si="7"/>
        <v/>
      </c>
      <c r="X48" s="108">
        <f t="shared" si="8"/>
        <v>0</v>
      </c>
      <c r="Y48" s="170" t="b">
        <f t="shared" si="9"/>
        <v>0</v>
      </c>
      <c r="Z48" s="170" t="b">
        <f t="shared" si="10"/>
        <v>0</v>
      </c>
      <c r="AA48" s="170" t="b">
        <f t="shared" si="11"/>
        <v>0</v>
      </c>
      <c r="AB48" s="170" t="b">
        <f t="shared" si="12"/>
        <v>0</v>
      </c>
      <c r="AC48" s="170" t="b">
        <f t="shared" si="13"/>
        <v>0</v>
      </c>
      <c r="AD48" s="170" t="b">
        <f t="shared" si="26"/>
        <v>0</v>
      </c>
      <c r="AE48" s="170" t="b">
        <f t="shared" si="14"/>
        <v>0</v>
      </c>
      <c r="AF48" s="170" t="b">
        <f t="shared" si="15"/>
        <v>0</v>
      </c>
      <c r="AG48" s="170" t="b">
        <f t="shared" si="16"/>
        <v>0</v>
      </c>
      <c r="AH48" s="170" t="b">
        <f t="shared" si="17"/>
        <v>0</v>
      </c>
      <c r="AI48" s="176" t="str">
        <f t="shared" si="18"/>
        <v/>
      </c>
      <c r="AJ48" s="177" t="str">
        <f t="shared" si="19"/>
        <v/>
      </c>
      <c r="AK48" s="173" t="str">
        <f t="shared" si="27"/>
        <v/>
      </c>
      <c r="AL48" s="174" t="str">
        <f t="shared" si="28"/>
        <v/>
      </c>
      <c r="AM48" s="175">
        <f t="shared" si="29"/>
        <v>0</v>
      </c>
      <c r="AN48" s="155" t="str">
        <f t="shared" si="20"/>
        <v/>
      </c>
      <c r="AO48" s="156" t="str">
        <f t="shared" si="21"/>
        <v/>
      </c>
      <c r="AP48" s="144"/>
      <c r="AQ48" s="174" t="str">
        <f t="shared" si="30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5"/>
        <v/>
      </c>
      <c r="AW48" s="175">
        <f t="shared" si="36"/>
        <v>0</v>
      </c>
      <c r="AX48" s="165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23"/>
        <v>0</v>
      </c>
      <c r="N49" s="169" t="str">
        <f t="shared" si="24"/>
        <v/>
      </c>
      <c r="O49" s="169" t="str">
        <f t="shared" si="0"/>
        <v/>
      </c>
      <c r="P49" s="169" t="str">
        <f t="shared" si="1"/>
        <v/>
      </c>
      <c r="Q49" s="169">
        <f t="shared" si="25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5"/>
        <v/>
      </c>
      <c r="V49" s="108" t="str">
        <f t="shared" si="6"/>
        <v/>
      </c>
      <c r="W49" s="108" t="str">
        <f t="shared" si="7"/>
        <v/>
      </c>
      <c r="X49" s="108">
        <f t="shared" si="8"/>
        <v>0</v>
      </c>
      <c r="Y49" s="170" t="b">
        <f t="shared" si="9"/>
        <v>0</v>
      </c>
      <c r="Z49" s="170" t="b">
        <f t="shared" si="10"/>
        <v>0</v>
      </c>
      <c r="AA49" s="170" t="b">
        <f t="shared" si="11"/>
        <v>0</v>
      </c>
      <c r="AB49" s="170" t="b">
        <f t="shared" si="12"/>
        <v>0</v>
      </c>
      <c r="AC49" s="170" t="b">
        <f t="shared" si="13"/>
        <v>0</v>
      </c>
      <c r="AD49" s="170" t="b">
        <f t="shared" si="26"/>
        <v>0</v>
      </c>
      <c r="AE49" s="170" t="b">
        <f t="shared" si="14"/>
        <v>0</v>
      </c>
      <c r="AF49" s="170" t="b">
        <f t="shared" si="15"/>
        <v>0</v>
      </c>
      <c r="AG49" s="170" t="b">
        <f t="shared" si="16"/>
        <v>0</v>
      </c>
      <c r="AH49" s="170" t="b">
        <f t="shared" si="17"/>
        <v>0</v>
      </c>
      <c r="AI49" s="176" t="str">
        <f t="shared" si="18"/>
        <v/>
      </c>
      <c r="AJ49" s="177" t="str">
        <f t="shared" si="19"/>
        <v/>
      </c>
      <c r="AK49" s="173" t="str">
        <f t="shared" si="27"/>
        <v/>
      </c>
      <c r="AL49" s="174" t="str">
        <f t="shared" si="28"/>
        <v/>
      </c>
      <c r="AM49" s="175">
        <f t="shared" si="29"/>
        <v>0</v>
      </c>
      <c r="AN49" s="155" t="str">
        <f t="shared" si="20"/>
        <v/>
      </c>
      <c r="AO49" s="156" t="str">
        <f t="shared" si="21"/>
        <v/>
      </c>
      <c r="AP49" s="144"/>
      <c r="AQ49" s="174" t="str">
        <f t="shared" si="30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5"/>
        <v/>
      </c>
      <c r="AW49" s="175">
        <f t="shared" si="36"/>
        <v>0</v>
      </c>
      <c r="AX49" s="165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23"/>
        <v>0</v>
      </c>
      <c r="N50" s="169" t="str">
        <f t="shared" si="24"/>
        <v/>
      </c>
      <c r="O50" s="169" t="str">
        <f t="shared" si="0"/>
        <v/>
      </c>
      <c r="P50" s="169" t="str">
        <f t="shared" si="1"/>
        <v/>
      </c>
      <c r="Q50" s="169">
        <f t="shared" si="25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5"/>
        <v/>
      </c>
      <c r="V50" s="108" t="str">
        <f t="shared" si="6"/>
        <v/>
      </c>
      <c r="W50" s="108" t="str">
        <f t="shared" si="7"/>
        <v/>
      </c>
      <c r="X50" s="108">
        <f t="shared" si="8"/>
        <v>0</v>
      </c>
      <c r="Y50" s="170" t="b">
        <f t="shared" si="9"/>
        <v>0</v>
      </c>
      <c r="Z50" s="170" t="b">
        <f t="shared" si="10"/>
        <v>0</v>
      </c>
      <c r="AA50" s="170" t="b">
        <f t="shared" si="11"/>
        <v>0</v>
      </c>
      <c r="AB50" s="170" t="b">
        <f t="shared" si="12"/>
        <v>0</v>
      </c>
      <c r="AC50" s="170" t="b">
        <f t="shared" si="13"/>
        <v>0</v>
      </c>
      <c r="AD50" s="170" t="b">
        <f t="shared" si="26"/>
        <v>0</v>
      </c>
      <c r="AE50" s="170" t="b">
        <f t="shared" si="14"/>
        <v>0</v>
      </c>
      <c r="AF50" s="170" t="b">
        <f t="shared" si="15"/>
        <v>0</v>
      </c>
      <c r="AG50" s="170" t="b">
        <f t="shared" si="16"/>
        <v>0</v>
      </c>
      <c r="AH50" s="170" t="b">
        <f t="shared" si="17"/>
        <v>0</v>
      </c>
      <c r="AI50" s="176" t="str">
        <f t="shared" si="18"/>
        <v/>
      </c>
      <c r="AJ50" s="177" t="str">
        <f t="shared" si="19"/>
        <v/>
      </c>
      <c r="AK50" s="173" t="str">
        <f t="shared" si="27"/>
        <v/>
      </c>
      <c r="AL50" s="174" t="str">
        <f t="shared" si="28"/>
        <v/>
      </c>
      <c r="AM50" s="175">
        <f t="shared" si="29"/>
        <v>0</v>
      </c>
      <c r="AN50" s="155" t="str">
        <f t="shared" si="20"/>
        <v/>
      </c>
      <c r="AO50" s="156" t="str">
        <f t="shared" si="21"/>
        <v/>
      </c>
      <c r="AP50" s="144"/>
      <c r="AQ50" s="174" t="str">
        <f t="shared" si="30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5"/>
        <v/>
      </c>
      <c r="AW50" s="175">
        <f t="shared" si="36"/>
        <v>0</v>
      </c>
      <c r="AX50" s="165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23"/>
        <v>0</v>
      </c>
      <c r="N51" s="169" t="str">
        <f t="shared" si="24"/>
        <v/>
      </c>
      <c r="O51" s="169" t="str">
        <f t="shared" si="0"/>
        <v/>
      </c>
      <c r="P51" s="169" t="str">
        <f t="shared" si="1"/>
        <v/>
      </c>
      <c r="Q51" s="169">
        <f t="shared" si="25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5"/>
        <v/>
      </c>
      <c r="V51" s="108" t="str">
        <f t="shared" si="6"/>
        <v/>
      </c>
      <c r="W51" s="108" t="str">
        <f t="shared" si="7"/>
        <v/>
      </c>
      <c r="X51" s="108">
        <f t="shared" si="8"/>
        <v>0</v>
      </c>
      <c r="Y51" s="170" t="b">
        <f t="shared" si="9"/>
        <v>0</v>
      </c>
      <c r="Z51" s="170" t="b">
        <f t="shared" si="10"/>
        <v>0</v>
      </c>
      <c r="AA51" s="170" t="b">
        <f t="shared" si="11"/>
        <v>0</v>
      </c>
      <c r="AB51" s="170" t="b">
        <f t="shared" si="12"/>
        <v>0</v>
      </c>
      <c r="AC51" s="170" t="b">
        <f t="shared" si="13"/>
        <v>0</v>
      </c>
      <c r="AD51" s="170" t="b">
        <f t="shared" si="26"/>
        <v>0</v>
      </c>
      <c r="AE51" s="170" t="b">
        <f t="shared" si="14"/>
        <v>0</v>
      </c>
      <c r="AF51" s="170" t="b">
        <f t="shared" si="15"/>
        <v>0</v>
      </c>
      <c r="AG51" s="170" t="b">
        <f t="shared" si="16"/>
        <v>0</v>
      </c>
      <c r="AH51" s="170" t="b">
        <f t="shared" si="17"/>
        <v>0</v>
      </c>
      <c r="AI51" s="176" t="str">
        <f t="shared" si="18"/>
        <v/>
      </c>
      <c r="AJ51" s="177" t="str">
        <f t="shared" si="19"/>
        <v/>
      </c>
      <c r="AK51" s="173" t="str">
        <f t="shared" si="27"/>
        <v/>
      </c>
      <c r="AL51" s="174" t="str">
        <f t="shared" si="28"/>
        <v/>
      </c>
      <c r="AM51" s="175">
        <f t="shared" si="29"/>
        <v>0</v>
      </c>
      <c r="AN51" s="155" t="str">
        <f t="shared" si="20"/>
        <v/>
      </c>
      <c r="AO51" s="156" t="str">
        <f t="shared" si="21"/>
        <v/>
      </c>
      <c r="AP51" s="144"/>
      <c r="AQ51" s="174" t="str">
        <f t="shared" si="30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5"/>
        <v/>
      </c>
      <c r="AW51" s="175">
        <f t="shared" si="36"/>
        <v>0</v>
      </c>
      <c r="AX51" s="165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23"/>
        <v>0</v>
      </c>
      <c r="N52" s="169" t="str">
        <f t="shared" si="24"/>
        <v/>
      </c>
      <c r="O52" s="169" t="str">
        <f t="shared" si="0"/>
        <v/>
      </c>
      <c r="P52" s="169" t="str">
        <f t="shared" si="1"/>
        <v/>
      </c>
      <c r="Q52" s="169">
        <f t="shared" si="25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5"/>
        <v/>
      </c>
      <c r="V52" s="108" t="str">
        <f t="shared" si="6"/>
        <v/>
      </c>
      <c r="W52" s="108" t="str">
        <f t="shared" si="7"/>
        <v/>
      </c>
      <c r="X52" s="108">
        <f t="shared" si="8"/>
        <v>0</v>
      </c>
      <c r="Y52" s="170" t="b">
        <f t="shared" si="9"/>
        <v>0</v>
      </c>
      <c r="Z52" s="170" t="b">
        <f t="shared" si="10"/>
        <v>0</v>
      </c>
      <c r="AA52" s="170" t="b">
        <f t="shared" si="11"/>
        <v>0</v>
      </c>
      <c r="AB52" s="170" t="b">
        <f t="shared" si="12"/>
        <v>0</v>
      </c>
      <c r="AC52" s="170" t="b">
        <f t="shared" si="13"/>
        <v>0</v>
      </c>
      <c r="AD52" s="170" t="b">
        <f t="shared" si="26"/>
        <v>0</v>
      </c>
      <c r="AE52" s="170" t="b">
        <f t="shared" si="14"/>
        <v>0</v>
      </c>
      <c r="AF52" s="170" t="b">
        <f t="shared" si="15"/>
        <v>0</v>
      </c>
      <c r="AG52" s="170" t="b">
        <f t="shared" si="16"/>
        <v>0</v>
      </c>
      <c r="AH52" s="170" t="b">
        <f t="shared" si="17"/>
        <v>0</v>
      </c>
      <c r="AI52" s="176" t="str">
        <f t="shared" si="18"/>
        <v/>
      </c>
      <c r="AJ52" s="177" t="str">
        <f t="shared" si="19"/>
        <v/>
      </c>
      <c r="AK52" s="173" t="str">
        <f t="shared" si="27"/>
        <v/>
      </c>
      <c r="AL52" s="174" t="str">
        <f t="shared" si="28"/>
        <v/>
      </c>
      <c r="AM52" s="175">
        <f t="shared" si="29"/>
        <v>0</v>
      </c>
      <c r="AN52" s="155" t="str">
        <f t="shared" si="20"/>
        <v/>
      </c>
      <c r="AO52" s="156" t="str">
        <f t="shared" si="21"/>
        <v/>
      </c>
      <c r="AP52" s="144"/>
      <c r="AQ52" s="174" t="str">
        <f t="shared" si="30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5"/>
        <v/>
      </c>
      <c r="AW52" s="175">
        <f t="shared" si="36"/>
        <v>0</v>
      </c>
      <c r="AX52" s="165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23"/>
        <v>0</v>
      </c>
      <c r="N53" s="169" t="str">
        <f t="shared" si="24"/>
        <v/>
      </c>
      <c r="O53" s="169" t="str">
        <f t="shared" si="0"/>
        <v/>
      </c>
      <c r="P53" s="169" t="str">
        <f t="shared" si="1"/>
        <v/>
      </c>
      <c r="Q53" s="169">
        <f t="shared" si="25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5"/>
        <v/>
      </c>
      <c r="V53" s="108" t="str">
        <f t="shared" si="6"/>
        <v/>
      </c>
      <c r="W53" s="108" t="str">
        <f t="shared" si="7"/>
        <v/>
      </c>
      <c r="X53" s="108">
        <f t="shared" si="8"/>
        <v>0</v>
      </c>
      <c r="Y53" s="170" t="b">
        <f t="shared" si="9"/>
        <v>0</v>
      </c>
      <c r="Z53" s="170" t="b">
        <f t="shared" si="10"/>
        <v>0</v>
      </c>
      <c r="AA53" s="170" t="b">
        <f t="shared" si="11"/>
        <v>0</v>
      </c>
      <c r="AB53" s="170" t="b">
        <f t="shared" si="12"/>
        <v>0</v>
      </c>
      <c r="AC53" s="170" t="b">
        <f t="shared" si="13"/>
        <v>0</v>
      </c>
      <c r="AD53" s="170" t="b">
        <f t="shared" si="26"/>
        <v>0</v>
      </c>
      <c r="AE53" s="170" t="b">
        <f t="shared" si="14"/>
        <v>0</v>
      </c>
      <c r="AF53" s="170" t="b">
        <f t="shared" si="15"/>
        <v>0</v>
      </c>
      <c r="AG53" s="170" t="b">
        <f t="shared" si="16"/>
        <v>0</v>
      </c>
      <c r="AH53" s="170" t="b">
        <f t="shared" si="17"/>
        <v>0</v>
      </c>
      <c r="AI53" s="184" t="str">
        <f t="shared" si="18"/>
        <v/>
      </c>
      <c r="AJ53" s="185" t="str">
        <f t="shared" si="19"/>
        <v/>
      </c>
      <c r="AK53" s="173" t="str">
        <f t="shared" si="27"/>
        <v/>
      </c>
      <c r="AL53" s="174" t="str">
        <f t="shared" si="28"/>
        <v/>
      </c>
      <c r="AM53" s="175">
        <f t="shared" si="29"/>
        <v>0</v>
      </c>
      <c r="AN53" s="155" t="str">
        <f t="shared" si="20"/>
        <v/>
      </c>
      <c r="AO53" s="156" t="str">
        <f t="shared" si="21"/>
        <v/>
      </c>
      <c r="AP53" s="144"/>
      <c r="AQ53" s="174" t="str">
        <f t="shared" si="30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5"/>
        <v/>
      </c>
      <c r="AW53" s="175">
        <f t="shared" si="36"/>
        <v>0</v>
      </c>
      <c r="AX53" s="165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>IF(R56=0,"",IF(R56&gt;0,R55))</f>
        <v/>
      </c>
      <c r="H54" s="187" t="str">
        <f>IF(S56=0,"",IF(S56&gt;0,S55))</f>
        <v/>
      </c>
      <c r="I54" s="187" t="str">
        <f>IF(T56=0,"",IF(T56&gt;0,T55))</f>
        <v/>
      </c>
      <c r="J54" s="187" t="str">
        <f t="shared" ref="J54:L54" si="37">IF(U56=0,"",IF(U56&gt;0,U55))</f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Z75"/>
  <sheetViews>
    <sheetView showGridLines="0" showRowColHeaders="0" zoomScale="85" zoomScaleNormal="85" workbookViewId="0">
      <selection activeCell="B18" sqref="B18:L27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10.726562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7</v>
      </c>
      <c r="D2" s="77"/>
      <c r="E2" s="13"/>
      <c r="F2" s="202"/>
      <c r="G2" s="202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21.5" x14ac:dyDescent="0.6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/>
      <c r="C18" s="209"/>
      <c r="D18" s="164"/>
      <c r="E18" s="164"/>
      <c r="F18" s="165"/>
      <c r="G18" s="166"/>
      <c r="H18" s="216"/>
      <c r="I18" s="216"/>
      <c r="J18" s="162"/>
      <c r="K18" s="162"/>
      <c r="L18" s="215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 t="str">
        <f t="shared" ref="AI18:AI53" si="13">IF(C18="","",IF(C18&gt;0,COUNTA(G18:L18)))</f>
        <v/>
      </c>
      <c r="AJ18" s="172" t="str">
        <f t="shared" ref="AJ18:AJ53" si="14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5">
        <f t="shared" ref="AW18:AW53" si="15">IF(AV18="",0,IF(AV18&lt;AQ18,0,IF(AV18&gt;=AQ18,1)))</f>
        <v>0</v>
      </c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/>
      <c r="C19" s="209"/>
      <c r="D19" s="143"/>
      <c r="E19" s="143"/>
      <c r="F19" s="165"/>
      <c r="G19" s="166"/>
      <c r="H19" s="216"/>
      <c r="I19" s="216"/>
      <c r="J19" s="162"/>
      <c r="K19" s="162"/>
      <c r="L19" s="215"/>
      <c r="M19" s="168">
        <f t="shared" ref="M19:M53" si="17">COUNTA(H19,I19,L19)</f>
        <v>0</v>
      </c>
      <c r="N19" s="169" t="str">
        <f t="shared" ref="N19:N53" si="18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9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70" t="b">
        <f t="shared" si="8"/>
        <v>0</v>
      </c>
      <c r="Z19" s="170" t="b">
        <f t="shared" si="9"/>
        <v>0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1">IF($C19="1",$AJ19)</f>
        <v>0</v>
      </c>
      <c r="AE19" s="170" t="b">
        <f t="shared" ref="AE19:AE53" si="22">IF($C19=2,$AJ19)</f>
        <v>0</v>
      </c>
      <c r="AF19" s="170" t="b">
        <f t="shared" ref="AF19:AF53" si="23">IF($C19=3,$AJ19)</f>
        <v>0</v>
      </c>
      <c r="AG19" s="170" t="b">
        <f t="shared" ref="AG19:AG53" si="24">IF($C19=4,$AJ19)</f>
        <v>0</v>
      </c>
      <c r="AH19" s="170" t="b">
        <f t="shared" ref="AH19:AH53" si="25">IF($C19=5,$AJ19)</f>
        <v>0</v>
      </c>
      <c r="AI19" s="176" t="str">
        <f t="shared" si="13"/>
        <v/>
      </c>
      <c r="AJ19" s="177" t="str">
        <f t="shared" si="14"/>
        <v/>
      </c>
      <c r="AK19" s="173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8">IF(AL19="",0,IF(AL19&lt;AQ19,0,IF(AL19&gt;=AQ19,1)))</f>
        <v>0</v>
      </c>
      <c r="AN19" s="155" t="str">
        <f t="shared" ref="AN19:AN53" si="29">IF(E19="","",IF(E19="x",1))</f>
        <v/>
      </c>
      <c r="AO19" s="156" t="str">
        <f t="shared" ref="AO19:AO53" si="30">IF(D19="","",IF(D19="X",1))</f>
        <v/>
      </c>
      <c r="AP19" s="144"/>
      <c r="AQ19" s="174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1">IF($C$2&lt;6,"",IF(M19&lt;3,"",IF(O19=1,"&lt;1F",IF(O19&gt;3,"2F",IF(O19&gt;1,"1F")))))</f>
        <v/>
      </c>
      <c r="AS19" s="213" t="str">
        <f t="shared" ref="AS19:AS53" si="32">IF($C$2&lt;6,"",IF($M19&lt;3,"",IF(P19=1,"&lt;1F",IF(P19&gt;3,"2F",IF(P19&gt;1,"1F")))))</f>
        <v/>
      </c>
      <c r="AT19" s="213" t="str">
        <f t="shared" ref="AT19:AT53" si="33">IF($C$2&lt;6,"",IF($M19&lt;3,"",IF(N19&lt;=2,"&lt;1F",IF(N19&gt;3,"1S",IF(N19&gt;2,"1F")))))</f>
        <v/>
      </c>
      <c r="AU19" s="165"/>
      <c r="AV19" s="174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5">
        <f t="shared" si="15"/>
        <v>0</v>
      </c>
      <c r="AX19" s="165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/>
      <c r="C20" s="209"/>
      <c r="D20" s="143"/>
      <c r="E20" s="144"/>
      <c r="F20" s="165"/>
      <c r="G20" s="166"/>
      <c r="H20" s="162"/>
      <c r="I20" s="216"/>
      <c r="J20" s="162"/>
      <c r="K20" s="162"/>
      <c r="L20" s="215"/>
      <c r="M20" s="168">
        <f t="shared" si="17"/>
        <v>0</v>
      </c>
      <c r="N20" s="169" t="str">
        <f t="shared" si="18"/>
        <v/>
      </c>
      <c r="O20" s="169" t="str">
        <f t="shared" si="0"/>
        <v/>
      </c>
      <c r="P20" s="169" t="str">
        <f t="shared" si="1"/>
        <v/>
      </c>
      <c r="Q20" s="169">
        <f t="shared" si="19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 t="b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1"/>
        <v>0</v>
      </c>
      <c r="AE20" s="170" t="b">
        <f t="shared" si="22"/>
        <v>0</v>
      </c>
      <c r="AF20" s="170" t="b">
        <f t="shared" si="23"/>
        <v>0</v>
      </c>
      <c r="AG20" s="170" t="b">
        <f t="shared" si="24"/>
        <v>0</v>
      </c>
      <c r="AH20" s="170" t="b">
        <f t="shared" si="25"/>
        <v>0</v>
      </c>
      <c r="AI20" s="176" t="str">
        <f t="shared" si="13"/>
        <v/>
      </c>
      <c r="AJ20" s="177" t="str">
        <f t="shared" si="14"/>
        <v/>
      </c>
      <c r="AK20" s="173" t="str">
        <f t="shared" si="26"/>
        <v/>
      </c>
      <c r="AL20" s="174" t="str">
        <f t="shared" si="27"/>
        <v/>
      </c>
      <c r="AM20" s="175">
        <f t="shared" si="28"/>
        <v>0</v>
      </c>
      <c r="AN20" s="155" t="str">
        <f t="shared" si="29"/>
        <v/>
      </c>
      <c r="AO20" s="156" t="str">
        <f t="shared" si="30"/>
        <v/>
      </c>
      <c r="AP20" s="144"/>
      <c r="AQ20" s="174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3" t="str">
        <f t="shared" si="31"/>
        <v/>
      </c>
      <c r="AS20" s="213" t="str">
        <f t="shared" si="32"/>
        <v/>
      </c>
      <c r="AT20" s="213" t="str">
        <f t="shared" si="33"/>
        <v/>
      </c>
      <c r="AU20" s="165"/>
      <c r="AV20" s="174" t="str">
        <f t="shared" si="34"/>
        <v/>
      </c>
      <c r="AW20" s="175">
        <f t="shared" si="15"/>
        <v>0</v>
      </c>
      <c r="AX20" s="165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209"/>
      <c r="D21" s="144"/>
      <c r="E21" s="144"/>
      <c r="F21" s="165"/>
      <c r="G21" s="166"/>
      <c r="H21" s="216"/>
      <c r="I21" s="216"/>
      <c r="J21" s="178"/>
      <c r="K21" s="162"/>
      <c r="L21" s="215"/>
      <c r="M21" s="168">
        <f t="shared" si="17"/>
        <v>0</v>
      </c>
      <c r="N21" s="169" t="str">
        <f t="shared" si="18"/>
        <v/>
      </c>
      <c r="O21" s="169" t="str">
        <f t="shared" si="0"/>
        <v/>
      </c>
      <c r="P21" s="169" t="str">
        <f t="shared" si="1"/>
        <v/>
      </c>
      <c r="Q21" s="169">
        <f t="shared" si="19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70" t="b">
        <f t="shared" si="8"/>
        <v>0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1"/>
        <v>0</v>
      </c>
      <c r="AE21" s="170" t="b">
        <f t="shared" si="22"/>
        <v>0</v>
      </c>
      <c r="AF21" s="170" t="b">
        <f t="shared" si="23"/>
        <v>0</v>
      </c>
      <c r="AG21" s="170" t="b">
        <f t="shared" si="24"/>
        <v>0</v>
      </c>
      <c r="AH21" s="170" t="b">
        <f t="shared" si="25"/>
        <v>0</v>
      </c>
      <c r="AI21" s="176" t="str">
        <f t="shared" si="13"/>
        <v/>
      </c>
      <c r="AJ21" s="177" t="str">
        <f t="shared" si="14"/>
        <v/>
      </c>
      <c r="AK21" s="173" t="str">
        <f t="shared" si="26"/>
        <v/>
      </c>
      <c r="AL21" s="174" t="str">
        <f t="shared" si="27"/>
        <v/>
      </c>
      <c r="AM21" s="175">
        <f t="shared" si="28"/>
        <v>0</v>
      </c>
      <c r="AN21" s="155" t="str">
        <f t="shared" si="29"/>
        <v/>
      </c>
      <c r="AO21" s="156" t="str">
        <f t="shared" si="30"/>
        <v/>
      </c>
      <c r="AP21" s="144"/>
      <c r="AQ21" s="174" t="str">
        <f t="shared" si="36"/>
        <v/>
      </c>
      <c r="AR21" s="213" t="str">
        <f t="shared" si="31"/>
        <v/>
      </c>
      <c r="AS21" s="213" t="str">
        <f t="shared" si="32"/>
        <v/>
      </c>
      <c r="AT21" s="213" t="str">
        <f t="shared" si="33"/>
        <v/>
      </c>
      <c r="AU21" s="165"/>
      <c r="AV21" s="174" t="str">
        <f t="shared" si="34"/>
        <v/>
      </c>
      <c r="AW21" s="175">
        <f t="shared" si="15"/>
        <v>0</v>
      </c>
      <c r="AX21" s="165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/>
      <c r="C22" s="209"/>
      <c r="D22" s="144"/>
      <c r="E22" s="144"/>
      <c r="F22" s="165"/>
      <c r="G22" s="166"/>
      <c r="H22" s="216"/>
      <c r="I22" s="216"/>
      <c r="J22" s="178"/>
      <c r="K22" s="162"/>
      <c r="L22" s="215"/>
      <c r="M22" s="168">
        <f t="shared" si="17"/>
        <v>0</v>
      </c>
      <c r="N22" s="169" t="str">
        <f t="shared" si="18"/>
        <v/>
      </c>
      <c r="O22" s="169" t="str">
        <f t="shared" si="0"/>
        <v/>
      </c>
      <c r="P22" s="169" t="str">
        <f t="shared" si="1"/>
        <v/>
      </c>
      <c r="Q22" s="169">
        <f t="shared" si="19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20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1"/>
        <v>0</v>
      </c>
      <c r="AE22" s="170" t="b">
        <f t="shared" si="22"/>
        <v>0</v>
      </c>
      <c r="AF22" s="170" t="b">
        <f t="shared" si="23"/>
        <v>0</v>
      </c>
      <c r="AG22" s="170" t="b">
        <f t="shared" si="24"/>
        <v>0</v>
      </c>
      <c r="AH22" s="170" t="b">
        <f t="shared" si="25"/>
        <v>0</v>
      </c>
      <c r="AI22" s="176" t="str">
        <f t="shared" si="13"/>
        <v/>
      </c>
      <c r="AJ22" s="177" t="str">
        <f t="shared" si="14"/>
        <v/>
      </c>
      <c r="AK22" s="173" t="str">
        <f t="shared" si="26"/>
        <v/>
      </c>
      <c r="AL22" s="174" t="str">
        <f t="shared" si="27"/>
        <v/>
      </c>
      <c r="AM22" s="175">
        <f t="shared" si="28"/>
        <v>0</v>
      </c>
      <c r="AN22" s="155" t="str">
        <f t="shared" si="29"/>
        <v/>
      </c>
      <c r="AO22" s="156" t="str">
        <f t="shared" si="30"/>
        <v/>
      </c>
      <c r="AP22" s="144"/>
      <c r="AQ22" s="174" t="str">
        <f t="shared" si="36"/>
        <v/>
      </c>
      <c r="AR22" s="213" t="str">
        <f t="shared" si="31"/>
        <v/>
      </c>
      <c r="AS22" s="213" t="str">
        <f t="shared" si="32"/>
        <v/>
      </c>
      <c r="AT22" s="213" t="str">
        <f t="shared" si="33"/>
        <v/>
      </c>
      <c r="AU22" s="165"/>
      <c r="AV22" s="174" t="str">
        <f t="shared" si="34"/>
        <v/>
      </c>
      <c r="AW22" s="175">
        <f t="shared" si="15"/>
        <v>0</v>
      </c>
      <c r="AX22" s="165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09"/>
      <c r="D23" s="144"/>
      <c r="E23" s="144"/>
      <c r="F23" s="165"/>
      <c r="G23" s="166"/>
      <c r="H23" s="216"/>
      <c r="I23" s="216"/>
      <c r="J23" s="162"/>
      <c r="K23" s="162"/>
      <c r="L23" s="215"/>
      <c r="M23" s="168">
        <f t="shared" si="17"/>
        <v>0</v>
      </c>
      <c r="N23" s="169" t="str">
        <f t="shared" si="18"/>
        <v/>
      </c>
      <c r="O23" s="169" t="str">
        <f t="shared" si="0"/>
        <v/>
      </c>
      <c r="P23" s="169" t="str">
        <f t="shared" si="1"/>
        <v/>
      </c>
      <c r="Q23" s="169">
        <f t="shared" si="19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20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1"/>
        <v>0</v>
      </c>
      <c r="AE23" s="170" t="b">
        <f t="shared" si="22"/>
        <v>0</v>
      </c>
      <c r="AF23" s="170" t="b">
        <f t="shared" si="23"/>
        <v>0</v>
      </c>
      <c r="AG23" s="170" t="b">
        <f t="shared" si="24"/>
        <v>0</v>
      </c>
      <c r="AH23" s="170" t="b">
        <f t="shared" si="25"/>
        <v>0</v>
      </c>
      <c r="AI23" s="176" t="str">
        <f t="shared" si="13"/>
        <v/>
      </c>
      <c r="AJ23" s="177" t="str">
        <f t="shared" si="14"/>
        <v/>
      </c>
      <c r="AK23" s="173" t="str">
        <f t="shared" si="26"/>
        <v/>
      </c>
      <c r="AL23" s="174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5">
        <f t="shared" si="28"/>
        <v>0</v>
      </c>
      <c r="AN23" s="155" t="str">
        <f t="shared" si="29"/>
        <v/>
      </c>
      <c r="AO23" s="156" t="str">
        <f t="shared" si="30"/>
        <v/>
      </c>
      <c r="AP23" s="144"/>
      <c r="AQ23" s="174" t="str">
        <f t="shared" si="36"/>
        <v/>
      </c>
      <c r="AR23" s="213" t="str">
        <f t="shared" si="31"/>
        <v/>
      </c>
      <c r="AS23" s="213" t="str">
        <f t="shared" si="32"/>
        <v/>
      </c>
      <c r="AT23" s="213" t="str">
        <f t="shared" si="33"/>
        <v/>
      </c>
      <c r="AU23" s="165"/>
      <c r="AV23" s="174" t="str">
        <f t="shared" si="34"/>
        <v/>
      </c>
      <c r="AW23" s="175">
        <f t="shared" si="15"/>
        <v>0</v>
      </c>
      <c r="AX23" s="165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209"/>
      <c r="D24" s="143"/>
      <c r="E24" s="143"/>
      <c r="F24" s="165"/>
      <c r="G24" s="166"/>
      <c r="H24" s="178"/>
      <c r="I24" s="216"/>
      <c r="J24" s="178"/>
      <c r="K24" s="162"/>
      <c r="L24" s="215"/>
      <c r="M24" s="168">
        <f t="shared" si="17"/>
        <v>0</v>
      </c>
      <c r="N24" s="169" t="str">
        <f t="shared" si="18"/>
        <v/>
      </c>
      <c r="O24" s="169" t="str">
        <f t="shared" si="0"/>
        <v/>
      </c>
      <c r="P24" s="169" t="str">
        <f t="shared" si="1"/>
        <v/>
      </c>
      <c r="Q24" s="169">
        <f t="shared" si="19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1"/>
        <v>0</v>
      </c>
      <c r="AE24" s="170" t="b">
        <f t="shared" si="22"/>
        <v>0</v>
      </c>
      <c r="AF24" s="170" t="b">
        <f t="shared" si="23"/>
        <v>0</v>
      </c>
      <c r="AG24" s="170" t="b">
        <f t="shared" si="24"/>
        <v>0</v>
      </c>
      <c r="AH24" s="170" t="b">
        <f t="shared" si="25"/>
        <v>0</v>
      </c>
      <c r="AI24" s="176" t="str">
        <f t="shared" si="13"/>
        <v/>
      </c>
      <c r="AJ24" s="177" t="str">
        <f t="shared" si="14"/>
        <v/>
      </c>
      <c r="AK24" s="173" t="str">
        <f t="shared" si="26"/>
        <v/>
      </c>
      <c r="AL24" s="174" t="str">
        <f t="shared" si="27"/>
        <v/>
      </c>
      <c r="AM24" s="175">
        <f t="shared" si="28"/>
        <v>0</v>
      </c>
      <c r="AN24" s="155" t="str">
        <f t="shared" si="29"/>
        <v/>
      </c>
      <c r="AO24" s="156" t="str">
        <f t="shared" si="30"/>
        <v/>
      </c>
      <c r="AP24" s="144"/>
      <c r="AQ24" s="174" t="str">
        <f t="shared" si="36"/>
        <v/>
      </c>
      <c r="AR24" s="213" t="str">
        <f t="shared" si="31"/>
        <v/>
      </c>
      <c r="AS24" s="213" t="str">
        <f t="shared" si="32"/>
        <v/>
      </c>
      <c r="AT24" s="213" t="str">
        <f t="shared" si="33"/>
        <v/>
      </c>
      <c r="AU24" s="165"/>
      <c r="AV24" s="174" t="str">
        <f t="shared" si="34"/>
        <v/>
      </c>
      <c r="AW24" s="175">
        <f t="shared" si="15"/>
        <v>0</v>
      </c>
      <c r="AX24" s="165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209"/>
      <c r="D25" s="144"/>
      <c r="E25" s="144"/>
      <c r="F25" s="165"/>
      <c r="G25" s="179"/>
      <c r="H25" s="216"/>
      <c r="I25" s="216"/>
      <c r="J25" s="178"/>
      <c r="K25" s="178"/>
      <c r="L25" s="215"/>
      <c r="M25" s="168">
        <f t="shared" si="17"/>
        <v>0</v>
      </c>
      <c r="N25" s="169" t="str">
        <f t="shared" si="18"/>
        <v/>
      </c>
      <c r="O25" s="169" t="str">
        <f t="shared" si="0"/>
        <v/>
      </c>
      <c r="P25" s="169" t="str">
        <f t="shared" si="1"/>
        <v/>
      </c>
      <c r="Q25" s="169">
        <f t="shared" si="19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20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1"/>
        <v>0</v>
      </c>
      <c r="AE25" s="170" t="b">
        <f t="shared" si="22"/>
        <v>0</v>
      </c>
      <c r="AF25" s="170" t="b">
        <f t="shared" si="23"/>
        <v>0</v>
      </c>
      <c r="AG25" s="170" t="b">
        <f t="shared" si="24"/>
        <v>0</v>
      </c>
      <c r="AH25" s="170" t="b">
        <f t="shared" si="25"/>
        <v>0</v>
      </c>
      <c r="AI25" s="176" t="str">
        <f t="shared" si="13"/>
        <v/>
      </c>
      <c r="AJ25" s="177" t="str">
        <f t="shared" si="14"/>
        <v/>
      </c>
      <c r="AK25" s="173" t="str">
        <f t="shared" si="26"/>
        <v/>
      </c>
      <c r="AL25" s="174" t="str">
        <f t="shared" si="27"/>
        <v/>
      </c>
      <c r="AM25" s="175">
        <f t="shared" si="28"/>
        <v>0</v>
      </c>
      <c r="AN25" s="155" t="str">
        <f t="shared" si="29"/>
        <v/>
      </c>
      <c r="AO25" s="156" t="str">
        <f t="shared" si="30"/>
        <v/>
      </c>
      <c r="AP25" s="144"/>
      <c r="AQ25" s="174" t="str">
        <f t="shared" si="36"/>
        <v/>
      </c>
      <c r="AR25" s="213" t="str">
        <f t="shared" si="31"/>
        <v/>
      </c>
      <c r="AS25" s="213" t="str">
        <f t="shared" si="32"/>
        <v/>
      </c>
      <c r="AT25" s="213" t="str">
        <f t="shared" si="33"/>
        <v/>
      </c>
      <c r="AU25" s="165"/>
      <c r="AV25" s="174" t="str">
        <f t="shared" si="34"/>
        <v/>
      </c>
      <c r="AW25" s="175">
        <f t="shared" si="15"/>
        <v>0</v>
      </c>
      <c r="AX25" s="165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163"/>
      <c r="D26" s="144"/>
      <c r="E26" s="144"/>
      <c r="F26" s="165"/>
      <c r="G26" s="179"/>
      <c r="H26" s="178"/>
      <c r="I26" s="178"/>
      <c r="J26" s="178"/>
      <c r="K26" s="178"/>
      <c r="L26" s="180"/>
      <c r="M26" s="168">
        <f t="shared" si="17"/>
        <v>0</v>
      </c>
      <c r="N26" s="169" t="str">
        <f t="shared" si="18"/>
        <v/>
      </c>
      <c r="O26" s="169" t="str">
        <f t="shared" si="0"/>
        <v/>
      </c>
      <c r="P26" s="169" t="str">
        <f t="shared" si="1"/>
        <v/>
      </c>
      <c r="Q26" s="169">
        <f t="shared" si="19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1"/>
        <v>0</v>
      </c>
      <c r="AE26" s="170" t="b">
        <f t="shared" si="22"/>
        <v>0</v>
      </c>
      <c r="AF26" s="170" t="b">
        <f t="shared" si="23"/>
        <v>0</v>
      </c>
      <c r="AG26" s="170" t="b">
        <f t="shared" si="24"/>
        <v>0</v>
      </c>
      <c r="AH26" s="170" t="b">
        <f t="shared" si="25"/>
        <v>0</v>
      </c>
      <c r="AI26" s="176" t="str">
        <f t="shared" si="13"/>
        <v/>
      </c>
      <c r="AJ26" s="177" t="str">
        <f t="shared" si="14"/>
        <v/>
      </c>
      <c r="AK26" s="173" t="str">
        <f t="shared" si="26"/>
        <v/>
      </c>
      <c r="AL26" s="174" t="str">
        <f t="shared" si="27"/>
        <v/>
      </c>
      <c r="AM26" s="175">
        <f t="shared" si="28"/>
        <v>0</v>
      </c>
      <c r="AN26" s="155" t="str">
        <f t="shared" si="29"/>
        <v/>
      </c>
      <c r="AO26" s="156" t="str">
        <f t="shared" si="30"/>
        <v/>
      </c>
      <c r="AP26" s="144"/>
      <c r="AQ26" s="174" t="str">
        <f t="shared" si="36"/>
        <v/>
      </c>
      <c r="AR26" s="213" t="str">
        <f t="shared" si="31"/>
        <v/>
      </c>
      <c r="AS26" s="213" t="str">
        <f t="shared" si="32"/>
        <v/>
      </c>
      <c r="AT26" s="213" t="str">
        <f t="shared" si="33"/>
        <v/>
      </c>
      <c r="AU26" s="165"/>
      <c r="AV26" s="174" t="str">
        <f t="shared" si="34"/>
        <v/>
      </c>
      <c r="AW26" s="175">
        <f t="shared" si="15"/>
        <v>0</v>
      </c>
      <c r="AX26" s="165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179"/>
      <c r="H27" s="178"/>
      <c r="I27" s="178"/>
      <c r="J27" s="178"/>
      <c r="K27" s="178"/>
      <c r="L27" s="180"/>
      <c r="M27" s="168">
        <f t="shared" si="17"/>
        <v>0</v>
      </c>
      <c r="N27" s="169" t="str">
        <f t="shared" si="18"/>
        <v/>
      </c>
      <c r="O27" s="169" t="str">
        <f t="shared" si="0"/>
        <v/>
      </c>
      <c r="P27" s="169" t="str">
        <f t="shared" si="1"/>
        <v/>
      </c>
      <c r="Q27" s="169">
        <f t="shared" si="19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1"/>
        <v>0</v>
      </c>
      <c r="AE27" s="170" t="b">
        <f t="shared" si="22"/>
        <v>0</v>
      </c>
      <c r="AF27" s="170" t="b">
        <f t="shared" si="23"/>
        <v>0</v>
      </c>
      <c r="AG27" s="170" t="b">
        <f t="shared" si="24"/>
        <v>0</v>
      </c>
      <c r="AH27" s="170" t="b">
        <f t="shared" si="25"/>
        <v>0</v>
      </c>
      <c r="AI27" s="176" t="str">
        <f t="shared" si="13"/>
        <v/>
      </c>
      <c r="AJ27" s="177" t="str">
        <f t="shared" si="14"/>
        <v/>
      </c>
      <c r="AK27" s="173" t="str">
        <f t="shared" si="26"/>
        <v/>
      </c>
      <c r="AL27" s="174" t="str">
        <f t="shared" si="27"/>
        <v/>
      </c>
      <c r="AM27" s="175">
        <f t="shared" si="28"/>
        <v>0</v>
      </c>
      <c r="AN27" s="155" t="str">
        <f t="shared" si="29"/>
        <v/>
      </c>
      <c r="AO27" s="156" t="str">
        <f t="shared" si="30"/>
        <v/>
      </c>
      <c r="AP27" s="144"/>
      <c r="AQ27" s="174" t="str">
        <f t="shared" si="36"/>
        <v/>
      </c>
      <c r="AR27" s="213" t="str">
        <f t="shared" si="31"/>
        <v/>
      </c>
      <c r="AS27" s="213" t="str">
        <f t="shared" si="32"/>
        <v/>
      </c>
      <c r="AT27" s="213" t="str">
        <f t="shared" si="33"/>
        <v/>
      </c>
      <c r="AU27" s="165"/>
      <c r="AV27" s="174" t="str">
        <f t="shared" si="34"/>
        <v/>
      </c>
      <c r="AW27" s="175">
        <f t="shared" si="15"/>
        <v>0</v>
      </c>
      <c r="AX27" s="165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3"/>
      <c r="D28" s="144"/>
      <c r="E28" s="144"/>
      <c r="F28" s="165"/>
      <c r="G28" s="179"/>
      <c r="H28" s="178"/>
      <c r="I28" s="178"/>
      <c r="J28" s="178"/>
      <c r="K28" s="178"/>
      <c r="L28" s="180"/>
      <c r="M28" s="168">
        <f t="shared" si="17"/>
        <v>0</v>
      </c>
      <c r="N28" s="169" t="str">
        <f t="shared" si="18"/>
        <v/>
      </c>
      <c r="O28" s="169" t="str">
        <f t="shared" si="0"/>
        <v/>
      </c>
      <c r="P28" s="169" t="str">
        <f t="shared" si="1"/>
        <v/>
      </c>
      <c r="Q28" s="169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1"/>
        <v>0</v>
      </c>
      <c r="AE28" s="170" t="b">
        <f t="shared" si="22"/>
        <v>0</v>
      </c>
      <c r="AF28" s="170" t="b">
        <f t="shared" si="23"/>
        <v>0</v>
      </c>
      <c r="AG28" s="170" t="b">
        <f t="shared" si="24"/>
        <v>0</v>
      </c>
      <c r="AH28" s="170" t="b">
        <f t="shared" si="25"/>
        <v>0</v>
      </c>
      <c r="AI28" s="176" t="str">
        <f t="shared" si="13"/>
        <v/>
      </c>
      <c r="AJ28" s="177" t="str">
        <f t="shared" si="14"/>
        <v/>
      </c>
      <c r="AK28" s="173" t="str">
        <f t="shared" si="26"/>
        <v/>
      </c>
      <c r="AL28" s="174" t="str">
        <f t="shared" si="27"/>
        <v/>
      </c>
      <c r="AM28" s="175">
        <f t="shared" si="28"/>
        <v>0</v>
      </c>
      <c r="AN28" s="155" t="str">
        <f t="shared" si="29"/>
        <v/>
      </c>
      <c r="AO28" s="156" t="str">
        <f t="shared" si="30"/>
        <v/>
      </c>
      <c r="AP28" s="144"/>
      <c r="AQ28" s="174" t="str">
        <f t="shared" si="36"/>
        <v/>
      </c>
      <c r="AR28" s="213" t="str">
        <f t="shared" si="31"/>
        <v/>
      </c>
      <c r="AS28" s="213" t="str">
        <f t="shared" si="32"/>
        <v/>
      </c>
      <c r="AT28" s="213" t="str">
        <f t="shared" si="33"/>
        <v/>
      </c>
      <c r="AU28" s="165"/>
      <c r="AV28" s="174" t="str">
        <f t="shared" si="34"/>
        <v/>
      </c>
      <c r="AW28" s="175">
        <f t="shared" si="15"/>
        <v>0</v>
      </c>
      <c r="AX28" s="165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3"/>
      <c r="D29" s="144"/>
      <c r="E29" s="144"/>
      <c r="F29" s="165"/>
      <c r="G29" s="179"/>
      <c r="H29" s="178"/>
      <c r="I29" s="178"/>
      <c r="J29" s="178"/>
      <c r="K29" s="178"/>
      <c r="L29" s="180"/>
      <c r="M29" s="168">
        <f t="shared" si="17"/>
        <v>0</v>
      </c>
      <c r="N29" s="169" t="str">
        <f t="shared" si="18"/>
        <v/>
      </c>
      <c r="O29" s="169" t="str">
        <f t="shared" si="0"/>
        <v/>
      </c>
      <c r="P29" s="169" t="str">
        <f t="shared" si="1"/>
        <v/>
      </c>
      <c r="Q29" s="169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1"/>
        <v>0</v>
      </c>
      <c r="AE29" s="170" t="b">
        <f t="shared" si="22"/>
        <v>0</v>
      </c>
      <c r="AF29" s="170" t="b">
        <f t="shared" si="23"/>
        <v>0</v>
      </c>
      <c r="AG29" s="170" t="b">
        <f t="shared" si="24"/>
        <v>0</v>
      </c>
      <c r="AH29" s="170" t="b">
        <f t="shared" si="25"/>
        <v>0</v>
      </c>
      <c r="AI29" s="176" t="str">
        <f t="shared" si="13"/>
        <v/>
      </c>
      <c r="AJ29" s="177" t="str">
        <f t="shared" si="14"/>
        <v/>
      </c>
      <c r="AK29" s="173" t="str">
        <f t="shared" si="26"/>
        <v/>
      </c>
      <c r="AL29" s="174" t="str">
        <f t="shared" si="27"/>
        <v/>
      </c>
      <c r="AM29" s="175">
        <f t="shared" si="28"/>
        <v>0</v>
      </c>
      <c r="AN29" s="155" t="str">
        <f t="shared" si="29"/>
        <v/>
      </c>
      <c r="AO29" s="156" t="str">
        <f t="shared" si="30"/>
        <v/>
      </c>
      <c r="AP29" s="144"/>
      <c r="AQ29" s="174" t="str">
        <f t="shared" si="36"/>
        <v/>
      </c>
      <c r="AR29" s="213" t="str">
        <f t="shared" si="31"/>
        <v/>
      </c>
      <c r="AS29" s="213" t="str">
        <f t="shared" si="32"/>
        <v/>
      </c>
      <c r="AT29" s="213" t="str">
        <f t="shared" si="33"/>
        <v/>
      </c>
      <c r="AU29" s="165"/>
      <c r="AV29" s="174" t="str">
        <f t="shared" si="34"/>
        <v/>
      </c>
      <c r="AW29" s="175">
        <f t="shared" si="15"/>
        <v>0</v>
      </c>
      <c r="AX29" s="165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209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7"/>
        <v>0</v>
      </c>
      <c r="N30" s="169" t="str">
        <f t="shared" si="18"/>
        <v/>
      </c>
      <c r="O30" s="169" t="str">
        <f t="shared" si="0"/>
        <v/>
      </c>
      <c r="P30" s="169" t="str">
        <f t="shared" si="1"/>
        <v/>
      </c>
      <c r="Q30" s="169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1"/>
        <v>0</v>
      </c>
      <c r="AE30" s="170" t="b">
        <f t="shared" si="22"/>
        <v>0</v>
      </c>
      <c r="AF30" s="170" t="b">
        <f t="shared" si="23"/>
        <v>0</v>
      </c>
      <c r="AG30" s="170" t="b">
        <f t="shared" si="24"/>
        <v>0</v>
      </c>
      <c r="AH30" s="170" t="b">
        <f t="shared" si="25"/>
        <v>0</v>
      </c>
      <c r="AI30" s="176" t="str">
        <f t="shared" si="13"/>
        <v/>
      </c>
      <c r="AJ30" s="177" t="str">
        <f t="shared" si="14"/>
        <v/>
      </c>
      <c r="AK30" s="173" t="str">
        <f t="shared" si="26"/>
        <v/>
      </c>
      <c r="AL30" s="174" t="str">
        <f t="shared" si="27"/>
        <v/>
      </c>
      <c r="AM30" s="175">
        <f t="shared" si="28"/>
        <v>0</v>
      </c>
      <c r="AN30" s="155" t="str">
        <f t="shared" si="29"/>
        <v/>
      </c>
      <c r="AO30" s="156" t="str">
        <f t="shared" si="30"/>
        <v/>
      </c>
      <c r="AP30" s="144"/>
      <c r="AQ30" s="174" t="str">
        <f t="shared" si="36"/>
        <v/>
      </c>
      <c r="AR30" s="213" t="str">
        <f t="shared" si="31"/>
        <v/>
      </c>
      <c r="AS30" s="213" t="str">
        <f t="shared" si="32"/>
        <v/>
      </c>
      <c r="AT30" s="213" t="str">
        <f t="shared" si="33"/>
        <v/>
      </c>
      <c r="AU30" s="165"/>
      <c r="AV30" s="174" t="str">
        <f t="shared" si="34"/>
        <v/>
      </c>
      <c r="AW30" s="175">
        <f t="shared" si="15"/>
        <v>0</v>
      </c>
      <c r="AX30" s="165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9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7"/>
        <v>0</v>
      </c>
      <c r="N31" s="169" t="str">
        <f t="shared" si="18"/>
        <v/>
      </c>
      <c r="O31" s="169" t="str">
        <f t="shared" si="0"/>
        <v/>
      </c>
      <c r="P31" s="169" t="str">
        <f t="shared" si="1"/>
        <v/>
      </c>
      <c r="Q31" s="169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1"/>
        <v>0</v>
      </c>
      <c r="AE31" s="170" t="b">
        <f t="shared" si="22"/>
        <v>0</v>
      </c>
      <c r="AF31" s="170" t="b">
        <f t="shared" si="23"/>
        <v>0</v>
      </c>
      <c r="AG31" s="170" t="b">
        <f t="shared" si="24"/>
        <v>0</v>
      </c>
      <c r="AH31" s="170" t="b">
        <f t="shared" si="25"/>
        <v>0</v>
      </c>
      <c r="AI31" s="176" t="str">
        <f t="shared" si="13"/>
        <v/>
      </c>
      <c r="AJ31" s="177" t="str">
        <f t="shared" si="14"/>
        <v/>
      </c>
      <c r="AK31" s="173" t="str">
        <f t="shared" si="26"/>
        <v/>
      </c>
      <c r="AL31" s="174" t="str">
        <f t="shared" si="27"/>
        <v/>
      </c>
      <c r="AM31" s="175">
        <f t="shared" si="28"/>
        <v>0</v>
      </c>
      <c r="AN31" s="155" t="str">
        <f t="shared" si="29"/>
        <v/>
      </c>
      <c r="AO31" s="156" t="str">
        <f t="shared" si="30"/>
        <v/>
      </c>
      <c r="AP31" s="144"/>
      <c r="AQ31" s="174" t="str">
        <f t="shared" si="36"/>
        <v/>
      </c>
      <c r="AR31" s="213" t="str">
        <f t="shared" si="31"/>
        <v/>
      </c>
      <c r="AS31" s="213" t="str">
        <f t="shared" si="32"/>
        <v/>
      </c>
      <c r="AT31" s="213" t="str">
        <f t="shared" si="33"/>
        <v/>
      </c>
      <c r="AU31" s="165"/>
      <c r="AV31" s="174" t="str">
        <f t="shared" si="34"/>
        <v/>
      </c>
      <c r="AW31" s="175">
        <f t="shared" si="15"/>
        <v>0</v>
      </c>
      <c r="AX31" s="165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9"/>
      <c r="D32" s="144"/>
      <c r="E32" s="144"/>
      <c r="F32" s="165"/>
      <c r="G32" s="179"/>
      <c r="H32" s="178"/>
      <c r="I32" s="178"/>
      <c r="J32" s="178"/>
      <c r="K32" s="178"/>
      <c r="L32" s="180"/>
      <c r="M32" s="168">
        <f t="shared" si="17"/>
        <v>0</v>
      </c>
      <c r="N32" s="169" t="str">
        <f t="shared" si="18"/>
        <v/>
      </c>
      <c r="O32" s="169" t="str">
        <f t="shared" si="0"/>
        <v/>
      </c>
      <c r="P32" s="169" t="str">
        <f t="shared" si="1"/>
        <v/>
      </c>
      <c r="Q32" s="169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1"/>
        <v>0</v>
      </c>
      <c r="AE32" s="170" t="b">
        <f t="shared" si="22"/>
        <v>0</v>
      </c>
      <c r="AF32" s="170" t="b">
        <f t="shared" si="23"/>
        <v>0</v>
      </c>
      <c r="AG32" s="170" t="b">
        <f t="shared" si="24"/>
        <v>0</v>
      </c>
      <c r="AH32" s="170" t="b">
        <f t="shared" si="25"/>
        <v>0</v>
      </c>
      <c r="AI32" s="176" t="str">
        <f t="shared" si="13"/>
        <v/>
      </c>
      <c r="AJ32" s="177" t="str">
        <f t="shared" si="14"/>
        <v/>
      </c>
      <c r="AK32" s="173" t="str">
        <f t="shared" si="26"/>
        <v/>
      </c>
      <c r="AL32" s="174" t="str">
        <f t="shared" si="27"/>
        <v/>
      </c>
      <c r="AM32" s="175">
        <f t="shared" si="28"/>
        <v>0</v>
      </c>
      <c r="AN32" s="155" t="str">
        <f t="shared" si="29"/>
        <v/>
      </c>
      <c r="AO32" s="156" t="str">
        <f t="shared" si="30"/>
        <v/>
      </c>
      <c r="AP32" s="144"/>
      <c r="AQ32" s="174" t="str">
        <f t="shared" si="36"/>
        <v/>
      </c>
      <c r="AR32" s="213" t="str">
        <f t="shared" si="31"/>
        <v/>
      </c>
      <c r="AS32" s="213" t="str">
        <f t="shared" si="32"/>
        <v/>
      </c>
      <c r="AT32" s="213" t="str">
        <f t="shared" si="33"/>
        <v/>
      </c>
      <c r="AU32" s="165"/>
      <c r="AV32" s="174" t="str">
        <f t="shared" si="34"/>
        <v/>
      </c>
      <c r="AW32" s="175">
        <f t="shared" si="15"/>
        <v>0</v>
      </c>
      <c r="AX32" s="165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209"/>
      <c r="D33" s="144"/>
      <c r="E33" s="144"/>
      <c r="F33" s="165"/>
      <c r="G33" s="179"/>
      <c r="H33" s="178"/>
      <c r="I33" s="178"/>
      <c r="J33" s="178"/>
      <c r="K33" s="178"/>
      <c r="L33" s="215"/>
      <c r="M33" s="168">
        <f t="shared" si="17"/>
        <v>0</v>
      </c>
      <c r="N33" s="169" t="str">
        <f t="shared" si="18"/>
        <v/>
      </c>
      <c r="O33" s="169" t="str">
        <f t="shared" si="0"/>
        <v/>
      </c>
      <c r="P33" s="169" t="str">
        <f t="shared" si="1"/>
        <v/>
      </c>
      <c r="Q33" s="169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1"/>
        <v>0</v>
      </c>
      <c r="AE33" s="170" t="b">
        <f t="shared" si="22"/>
        <v>0</v>
      </c>
      <c r="AF33" s="170" t="b">
        <f t="shared" si="23"/>
        <v>0</v>
      </c>
      <c r="AG33" s="170" t="b">
        <f t="shared" si="24"/>
        <v>0</v>
      </c>
      <c r="AH33" s="170" t="b">
        <f t="shared" si="25"/>
        <v>0</v>
      </c>
      <c r="AI33" s="176" t="str">
        <f t="shared" si="13"/>
        <v/>
      </c>
      <c r="AJ33" s="177" t="str">
        <f t="shared" si="14"/>
        <v/>
      </c>
      <c r="AK33" s="173" t="str">
        <f t="shared" si="26"/>
        <v/>
      </c>
      <c r="AL33" s="174" t="str">
        <f t="shared" si="27"/>
        <v/>
      </c>
      <c r="AM33" s="175">
        <f t="shared" si="28"/>
        <v>0</v>
      </c>
      <c r="AN33" s="155" t="str">
        <f t="shared" si="29"/>
        <v/>
      </c>
      <c r="AO33" s="156" t="str">
        <f t="shared" si="30"/>
        <v/>
      </c>
      <c r="AP33" s="144"/>
      <c r="AQ33" s="174" t="str">
        <f t="shared" si="36"/>
        <v/>
      </c>
      <c r="AR33" s="213" t="str">
        <f t="shared" si="31"/>
        <v/>
      </c>
      <c r="AS33" s="213" t="str">
        <f t="shared" si="32"/>
        <v/>
      </c>
      <c r="AT33" s="213" t="str">
        <f t="shared" si="33"/>
        <v/>
      </c>
      <c r="AU33" s="165"/>
      <c r="AV33" s="174" t="str">
        <f t="shared" si="34"/>
        <v/>
      </c>
      <c r="AW33" s="175">
        <f t="shared" si="15"/>
        <v>0</v>
      </c>
      <c r="AX33" s="165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209"/>
      <c r="D34" s="144"/>
      <c r="E34" s="144"/>
      <c r="F34" s="165"/>
      <c r="G34" s="179"/>
      <c r="H34" s="178"/>
      <c r="I34" s="178"/>
      <c r="J34" s="178"/>
      <c r="K34" s="178"/>
      <c r="L34" s="215"/>
      <c r="M34" s="168">
        <f t="shared" si="17"/>
        <v>0</v>
      </c>
      <c r="N34" s="169" t="str">
        <f t="shared" si="18"/>
        <v/>
      </c>
      <c r="O34" s="169" t="str">
        <f t="shared" si="0"/>
        <v/>
      </c>
      <c r="P34" s="169" t="str">
        <f t="shared" si="1"/>
        <v/>
      </c>
      <c r="Q34" s="169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1"/>
        <v>0</v>
      </c>
      <c r="AE34" s="170" t="b">
        <f t="shared" si="22"/>
        <v>0</v>
      </c>
      <c r="AF34" s="170" t="b">
        <f t="shared" si="23"/>
        <v>0</v>
      </c>
      <c r="AG34" s="170" t="b">
        <f t="shared" si="24"/>
        <v>0</v>
      </c>
      <c r="AH34" s="170" t="b">
        <f t="shared" si="25"/>
        <v>0</v>
      </c>
      <c r="AI34" s="176" t="str">
        <f t="shared" si="13"/>
        <v/>
      </c>
      <c r="AJ34" s="177" t="str">
        <f t="shared" si="14"/>
        <v/>
      </c>
      <c r="AK34" s="173" t="str">
        <f t="shared" si="26"/>
        <v/>
      </c>
      <c r="AL34" s="174" t="str">
        <f t="shared" si="27"/>
        <v/>
      </c>
      <c r="AM34" s="175">
        <f t="shared" si="28"/>
        <v>0</v>
      </c>
      <c r="AN34" s="155" t="str">
        <f t="shared" si="29"/>
        <v/>
      </c>
      <c r="AO34" s="156" t="str">
        <f t="shared" si="30"/>
        <v/>
      </c>
      <c r="AP34" s="144"/>
      <c r="AQ34" s="174" t="str">
        <f t="shared" si="36"/>
        <v/>
      </c>
      <c r="AR34" s="213" t="str">
        <f t="shared" si="31"/>
        <v/>
      </c>
      <c r="AS34" s="213" t="str">
        <f t="shared" si="32"/>
        <v/>
      </c>
      <c r="AT34" s="213" t="str">
        <f t="shared" si="33"/>
        <v/>
      </c>
      <c r="AU34" s="165"/>
      <c r="AV34" s="174" t="str">
        <f t="shared" si="34"/>
        <v/>
      </c>
      <c r="AW34" s="175">
        <f t="shared" si="15"/>
        <v>0</v>
      </c>
      <c r="AX34" s="165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7"/>
        <v>0</v>
      </c>
      <c r="N35" s="169" t="str">
        <f t="shared" si="18"/>
        <v/>
      </c>
      <c r="O35" s="169" t="str">
        <f t="shared" si="0"/>
        <v/>
      </c>
      <c r="P35" s="169" t="str">
        <f t="shared" si="1"/>
        <v/>
      </c>
      <c r="Q35" s="169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1"/>
        <v>0</v>
      </c>
      <c r="AE35" s="170" t="b">
        <f t="shared" si="22"/>
        <v>0</v>
      </c>
      <c r="AF35" s="170" t="b">
        <f t="shared" si="23"/>
        <v>0</v>
      </c>
      <c r="AG35" s="170" t="b">
        <f t="shared" si="24"/>
        <v>0</v>
      </c>
      <c r="AH35" s="170" t="b">
        <f t="shared" si="25"/>
        <v>0</v>
      </c>
      <c r="AI35" s="176" t="str">
        <f t="shared" si="13"/>
        <v/>
      </c>
      <c r="AJ35" s="177" t="str">
        <f t="shared" si="14"/>
        <v/>
      </c>
      <c r="AK35" s="173" t="str">
        <f t="shared" si="26"/>
        <v/>
      </c>
      <c r="AL35" s="174" t="str">
        <f t="shared" si="27"/>
        <v/>
      </c>
      <c r="AM35" s="175">
        <f t="shared" si="28"/>
        <v>0</v>
      </c>
      <c r="AN35" s="155" t="str">
        <f t="shared" si="29"/>
        <v/>
      </c>
      <c r="AO35" s="156" t="str">
        <f t="shared" si="30"/>
        <v/>
      </c>
      <c r="AP35" s="144"/>
      <c r="AQ35" s="174" t="str">
        <f t="shared" si="36"/>
        <v/>
      </c>
      <c r="AR35" s="213" t="str">
        <f t="shared" si="31"/>
        <v/>
      </c>
      <c r="AS35" s="213" t="str">
        <f t="shared" si="32"/>
        <v/>
      </c>
      <c r="AT35" s="213" t="str">
        <f t="shared" si="33"/>
        <v/>
      </c>
      <c r="AU35" s="165"/>
      <c r="AV35" s="174" t="str">
        <f t="shared" si="34"/>
        <v/>
      </c>
      <c r="AW35" s="175">
        <f t="shared" si="15"/>
        <v>0</v>
      </c>
      <c r="AX35" s="165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7"/>
        <v>0</v>
      </c>
      <c r="N36" s="169" t="str">
        <f t="shared" si="18"/>
        <v/>
      </c>
      <c r="O36" s="169" t="str">
        <f t="shared" si="0"/>
        <v/>
      </c>
      <c r="P36" s="169" t="str">
        <f t="shared" si="1"/>
        <v/>
      </c>
      <c r="Q36" s="169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1"/>
        <v>0</v>
      </c>
      <c r="AE36" s="170" t="b">
        <f t="shared" si="22"/>
        <v>0</v>
      </c>
      <c r="AF36" s="170" t="b">
        <f t="shared" si="23"/>
        <v>0</v>
      </c>
      <c r="AG36" s="170" t="b">
        <f t="shared" si="24"/>
        <v>0</v>
      </c>
      <c r="AH36" s="170" t="b">
        <f t="shared" si="25"/>
        <v>0</v>
      </c>
      <c r="AI36" s="176" t="str">
        <f t="shared" si="13"/>
        <v/>
      </c>
      <c r="AJ36" s="177" t="str">
        <f t="shared" si="14"/>
        <v/>
      </c>
      <c r="AK36" s="173" t="str">
        <f t="shared" si="26"/>
        <v/>
      </c>
      <c r="AL36" s="174" t="str">
        <f t="shared" si="27"/>
        <v/>
      </c>
      <c r="AM36" s="175">
        <f t="shared" si="28"/>
        <v>0</v>
      </c>
      <c r="AN36" s="155" t="str">
        <f t="shared" si="29"/>
        <v/>
      </c>
      <c r="AO36" s="156" t="str">
        <f t="shared" si="30"/>
        <v/>
      </c>
      <c r="AP36" s="144"/>
      <c r="AQ36" s="174" t="str">
        <f t="shared" si="36"/>
        <v/>
      </c>
      <c r="AR36" s="213" t="str">
        <f t="shared" si="31"/>
        <v/>
      </c>
      <c r="AS36" s="213" t="str">
        <f t="shared" si="32"/>
        <v/>
      </c>
      <c r="AT36" s="213" t="str">
        <f t="shared" si="33"/>
        <v/>
      </c>
      <c r="AU36" s="165"/>
      <c r="AV36" s="174" t="str">
        <f t="shared" si="34"/>
        <v/>
      </c>
      <c r="AW36" s="175">
        <f t="shared" si="15"/>
        <v>0</v>
      </c>
      <c r="AX36" s="165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209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7"/>
        <v>0</v>
      </c>
      <c r="N37" s="169" t="str">
        <f t="shared" si="18"/>
        <v/>
      </c>
      <c r="O37" s="169" t="str">
        <f t="shared" si="0"/>
        <v/>
      </c>
      <c r="P37" s="169" t="str">
        <f t="shared" si="1"/>
        <v/>
      </c>
      <c r="Q37" s="169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1"/>
        <v>0</v>
      </c>
      <c r="AE37" s="170" t="b">
        <f t="shared" si="22"/>
        <v>0</v>
      </c>
      <c r="AF37" s="170" t="b">
        <f t="shared" si="23"/>
        <v>0</v>
      </c>
      <c r="AG37" s="170" t="b">
        <f t="shared" si="24"/>
        <v>0</v>
      </c>
      <c r="AH37" s="170" t="b">
        <f t="shared" si="25"/>
        <v>0</v>
      </c>
      <c r="AI37" s="176" t="str">
        <f t="shared" si="13"/>
        <v/>
      </c>
      <c r="AJ37" s="177" t="str">
        <f t="shared" si="14"/>
        <v/>
      </c>
      <c r="AK37" s="173" t="str">
        <f t="shared" si="26"/>
        <v/>
      </c>
      <c r="AL37" s="174" t="str">
        <f t="shared" si="27"/>
        <v/>
      </c>
      <c r="AM37" s="175">
        <f t="shared" si="28"/>
        <v>0</v>
      </c>
      <c r="AN37" s="155" t="str">
        <f t="shared" si="29"/>
        <v/>
      </c>
      <c r="AO37" s="156" t="str">
        <f t="shared" si="30"/>
        <v/>
      </c>
      <c r="AP37" s="144"/>
      <c r="AQ37" s="174" t="str">
        <f t="shared" si="36"/>
        <v/>
      </c>
      <c r="AR37" s="213" t="str">
        <f t="shared" si="31"/>
        <v/>
      </c>
      <c r="AS37" s="213" t="str">
        <f t="shared" si="32"/>
        <v/>
      </c>
      <c r="AT37" s="213" t="str">
        <f t="shared" si="33"/>
        <v/>
      </c>
      <c r="AU37" s="165"/>
      <c r="AV37" s="174" t="str">
        <f t="shared" si="34"/>
        <v/>
      </c>
      <c r="AW37" s="175">
        <f t="shared" si="15"/>
        <v>0</v>
      </c>
      <c r="AX37" s="165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3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7"/>
        <v>0</v>
      </c>
      <c r="N38" s="169" t="str">
        <f t="shared" si="18"/>
        <v/>
      </c>
      <c r="O38" s="169" t="str">
        <f t="shared" si="0"/>
        <v/>
      </c>
      <c r="P38" s="169" t="str">
        <f t="shared" si="1"/>
        <v/>
      </c>
      <c r="Q38" s="169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1"/>
        <v>0</v>
      </c>
      <c r="AE38" s="170" t="b">
        <f t="shared" si="22"/>
        <v>0</v>
      </c>
      <c r="AF38" s="170" t="b">
        <f t="shared" si="23"/>
        <v>0</v>
      </c>
      <c r="AG38" s="170" t="b">
        <f t="shared" si="24"/>
        <v>0</v>
      </c>
      <c r="AH38" s="170" t="b">
        <f t="shared" si="25"/>
        <v>0</v>
      </c>
      <c r="AI38" s="176" t="str">
        <f t="shared" si="13"/>
        <v/>
      </c>
      <c r="AJ38" s="177" t="str">
        <f t="shared" si="14"/>
        <v/>
      </c>
      <c r="AK38" s="173" t="str">
        <f t="shared" si="26"/>
        <v/>
      </c>
      <c r="AL38" s="174" t="str">
        <f t="shared" si="27"/>
        <v/>
      </c>
      <c r="AM38" s="175">
        <f t="shared" si="28"/>
        <v>0</v>
      </c>
      <c r="AN38" s="155" t="str">
        <f t="shared" si="29"/>
        <v/>
      </c>
      <c r="AO38" s="156" t="str">
        <f t="shared" si="30"/>
        <v/>
      </c>
      <c r="AP38" s="144"/>
      <c r="AQ38" s="174" t="str">
        <f t="shared" si="36"/>
        <v/>
      </c>
      <c r="AR38" s="213" t="str">
        <f t="shared" si="31"/>
        <v/>
      </c>
      <c r="AS38" s="213" t="str">
        <f t="shared" si="32"/>
        <v/>
      </c>
      <c r="AT38" s="213" t="str">
        <f t="shared" si="33"/>
        <v/>
      </c>
      <c r="AU38" s="165"/>
      <c r="AV38" s="174" t="str">
        <f t="shared" si="34"/>
        <v/>
      </c>
      <c r="AW38" s="175">
        <f t="shared" si="15"/>
        <v>0</v>
      </c>
      <c r="AX38" s="165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09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7"/>
        <v>0</v>
      </c>
      <c r="N39" s="169" t="str">
        <f t="shared" si="18"/>
        <v/>
      </c>
      <c r="O39" s="169" t="str">
        <f t="shared" si="0"/>
        <v/>
      </c>
      <c r="P39" s="169" t="str">
        <f t="shared" si="1"/>
        <v/>
      </c>
      <c r="Q39" s="169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1"/>
        <v>0</v>
      </c>
      <c r="AE39" s="170" t="b">
        <f t="shared" si="22"/>
        <v>0</v>
      </c>
      <c r="AF39" s="170" t="b">
        <f t="shared" si="23"/>
        <v>0</v>
      </c>
      <c r="AG39" s="170" t="b">
        <f t="shared" si="24"/>
        <v>0</v>
      </c>
      <c r="AH39" s="170" t="b">
        <f t="shared" si="25"/>
        <v>0</v>
      </c>
      <c r="AI39" s="176" t="str">
        <f t="shared" si="13"/>
        <v/>
      </c>
      <c r="AJ39" s="177" t="str">
        <f t="shared" si="14"/>
        <v/>
      </c>
      <c r="AK39" s="173" t="str">
        <f t="shared" si="26"/>
        <v/>
      </c>
      <c r="AL39" s="174" t="str">
        <f t="shared" si="27"/>
        <v/>
      </c>
      <c r="AM39" s="175">
        <f t="shared" si="28"/>
        <v>0</v>
      </c>
      <c r="AN39" s="155" t="str">
        <f t="shared" si="29"/>
        <v/>
      </c>
      <c r="AO39" s="156" t="str">
        <f t="shared" si="30"/>
        <v/>
      </c>
      <c r="AP39" s="144"/>
      <c r="AQ39" s="174" t="str">
        <f t="shared" si="36"/>
        <v/>
      </c>
      <c r="AR39" s="213" t="str">
        <f t="shared" si="31"/>
        <v/>
      </c>
      <c r="AS39" s="213" t="str">
        <f t="shared" si="32"/>
        <v/>
      </c>
      <c r="AT39" s="213" t="str">
        <f t="shared" si="33"/>
        <v/>
      </c>
      <c r="AU39" s="165"/>
      <c r="AV39" s="174" t="str">
        <f t="shared" si="34"/>
        <v/>
      </c>
      <c r="AW39" s="175">
        <f t="shared" si="15"/>
        <v>0</v>
      </c>
      <c r="AX39" s="165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3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7"/>
        <v>0</v>
      </c>
      <c r="N40" s="169" t="str">
        <f t="shared" si="18"/>
        <v/>
      </c>
      <c r="O40" s="169" t="str">
        <f t="shared" si="0"/>
        <v/>
      </c>
      <c r="P40" s="169" t="str">
        <f t="shared" si="1"/>
        <v/>
      </c>
      <c r="Q40" s="169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1"/>
        <v>0</v>
      </c>
      <c r="AE40" s="170" t="b">
        <f t="shared" si="22"/>
        <v>0</v>
      </c>
      <c r="AF40" s="170" t="b">
        <f t="shared" si="23"/>
        <v>0</v>
      </c>
      <c r="AG40" s="170" t="b">
        <f t="shared" si="24"/>
        <v>0</v>
      </c>
      <c r="AH40" s="170" t="b">
        <f t="shared" si="25"/>
        <v>0</v>
      </c>
      <c r="AI40" s="176" t="str">
        <f t="shared" si="13"/>
        <v/>
      </c>
      <c r="AJ40" s="177" t="str">
        <f t="shared" si="14"/>
        <v/>
      </c>
      <c r="AK40" s="173" t="str">
        <f t="shared" si="26"/>
        <v/>
      </c>
      <c r="AL40" s="174" t="str">
        <f t="shared" si="27"/>
        <v/>
      </c>
      <c r="AM40" s="175">
        <f t="shared" si="28"/>
        <v>0</v>
      </c>
      <c r="AN40" s="155" t="str">
        <f t="shared" si="29"/>
        <v/>
      </c>
      <c r="AO40" s="156" t="str">
        <f t="shared" si="30"/>
        <v/>
      </c>
      <c r="AP40" s="144"/>
      <c r="AQ40" s="174" t="str">
        <f t="shared" si="36"/>
        <v/>
      </c>
      <c r="AR40" s="213" t="str">
        <f t="shared" si="31"/>
        <v/>
      </c>
      <c r="AS40" s="213" t="str">
        <f t="shared" si="32"/>
        <v/>
      </c>
      <c r="AT40" s="213" t="str">
        <f t="shared" si="33"/>
        <v/>
      </c>
      <c r="AU40" s="165"/>
      <c r="AV40" s="174" t="str">
        <f t="shared" si="34"/>
        <v/>
      </c>
      <c r="AW40" s="175">
        <f t="shared" si="15"/>
        <v>0</v>
      </c>
      <c r="AX40" s="165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7"/>
        <v>0</v>
      </c>
      <c r="N41" s="169" t="str">
        <f t="shared" si="18"/>
        <v/>
      </c>
      <c r="O41" s="169" t="str">
        <f t="shared" si="0"/>
        <v/>
      </c>
      <c r="P41" s="169" t="str">
        <f t="shared" si="1"/>
        <v/>
      </c>
      <c r="Q41" s="169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1"/>
        <v>0</v>
      </c>
      <c r="AE41" s="170" t="b">
        <f t="shared" si="22"/>
        <v>0</v>
      </c>
      <c r="AF41" s="170" t="b">
        <f t="shared" si="23"/>
        <v>0</v>
      </c>
      <c r="AG41" s="170" t="b">
        <f t="shared" si="24"/>
        <v>0</v>
      </c>
      <c r="AH41" s="170" t="b">
        <f t="shared" si="25"/>
        <v>0</v>
      </c>
      <c r="AI41" s="176" t="str">
        <f t="shared" si="13"/>
        <v/>
      </c>
      <c r="AJ41" s="177" t="str">
        <f t="shared" si="14"/>
        <v/>
      </c>
      <c r="AK41" s="173" t="str">
        <f t="shared" si="26"/>
        <v/>
      </c>
      <c r="AL41" s="174" t="str">
        <f t="shared" si="27"/>
        <v/>
      </c>
      <c r="AM41" s="175">
        <f t="shared" si="28"/>
        <v>0</v>
      </c>
      <c r="AN41" s="155" t="str">
        <f t="shared" si="29"/>
        <v/>
      </c>
      <c r="AO41" s="156" t="str">
        <f t="shared" si="30"/>
        <v/>
      </c>
      <c r="AP41" s="144"/>
      <c r="AQ41" s="174" t="str">
        <f t="shared" si="36"/>
        <v/>
      </c>
      <c r="AR41" s="213" t="str">
        <f t="shared" si="31"/>
        <v/>
      </c>
      <c r="AS41" s="213" t="str">
        <f t="shared" si="32"/>
        <v/>
      </c>
      <c r="AT41" s="213" t="str">
        <f t="shared" si="33"/>
        <v/>
      </c>
      <c r="AU41" s="165"/>
      <c r="AV41" s="174" t="str">
        <f t="shared" si="34"/>
        <v/>
      </c>
      <c r="AW41" s="175">
        <f t="shared" si="15"/>
        <v>0</v>
      </c>
      <c r="AX41" s="165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3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7"/>
        <v>0</v>
      </c>
      <c r="N42" s="169" t="str">
        <f t="shared" si="18"/>
        <v/>
      </c>
      <c r="O42" s="169" t="str">
        <f t="shared" si="0"/>
        <v/>
      </c>
      <c r="P42" s="169" t="str">
        <f t="shared" si="1"/>
        <v/>
      </c>
      <c r="Q42" s="169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1"/>
        <v>0</v>
      </c>
      <c r="AE42" s="170" t="b">
        <f t="shared" si="22"/>
        <v>0</v>
      </c>
      <c r="AF42" s="170" t="b">
        <f t="shared" si="23"/>
        <v>0</v>
      </c>
      <c r="AG42" s="170" t="b">
        <f t="shared" si="24"/>
        <v>0</v>
      </c>
      <c r="AH42" s="170" t="b">
        <f t="shared" si="25"/>
        <v>0</v>
      </c>
      <c r="AI42" s="176" t="str">
        <f t="shared" si="13"/>
        <v/>
      </c>
      <c r="AJ42" s="177" t="str">
        <f t="shared" si="14"/>
        <v/>
      </c>
      <c r="AK42" s="173" t="str">
        <f t="shared" si="26"/>
        <v/>
      </c>
      <c r="AL42" s="174" t="str">
        <f t="shared" si="27"/>
        <v/>
      </c>
      <c r="AM42" s="175">
        <f t="shared" si="28"/>
        <v>0</v>
      </c>
      <c r="AN42" s="155" t="str">
        <f t="shared" si="29"/>
        <v/>
      </c>
      <c r="AO42" s="156" t="str">
        <f t="shared" si="30"/>
        <v/>
      </c>
      <c r="AP42" s="144"/>
      <c r="AQ42" s="174" t="str">
        <f t="shared" si="36"/>
        <v/>
      </c>
      <c r="AR42" s="213" t="str">
        <f t="shared" si="31"/>
        <v/>
      </c>
      <c r="AS42" s="213" t="str">
        <f t="shared" si="32"/>
        <v/>
      </c>
      <c r="AT42" s="213" t="str">
        <f t="shared" si="33"/>
        <v/>
      </c>
      <c r="AU42" s="165"/>
      <c r="AV42" s="174" t="str">
        <f t="shared" si="34"/>
        <v/>
      </c>
      <c r="AW42" s="175">
        <f t="shared" si="15"/>
        <v>0</v>
      </c>
      <c r="AX42" s="165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7"/>
        <v>0</v>
      </c>
      <c r="N43" s="169" t="str">
        <f t="shared" si="18"/>
        <v/>
      </c>
      <c r="O43" s="169" t="str">
        <f t="shared" si="0"/>
        <v/>
      </c>
      <c r="P43" s="169" t="str">
        <f t="shared" si="1"/>
        <v/>
      </c>
      <c r="Q43" s="169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1"/>
        <v>0</v>
      </c>
      <c r="AE43" s="170" t="b">
        <f t="shared" si="22"/>
        <v>0</v>
      </c>
      <c r="AF43" s="170" t="b">
        <f t="shared" si="23"/>
        <v>0</v>
      </c>
      <c r="AG43" s="170" t="b">
        <f t="shared" si="24"/>
        <v>0</v>
      </c>
      <c r="AH43" s="170" t="b">
        <f t="shared" si="25"/>
        <v>0</v>
      </c>
      <c r="AI43" s="176" t="str">
        <f t="shared" si="13"/>
        <v/>
      </c>
      <c r="AJ43" s="177" t="str">
        <f t="shared" si="14"/>
        <v/>
      </c>
      <c r="AK43" s="173" t="str">
        <f t="shared" si="26"/>
        <v/>
      </c>
      <c r="AL43" s="174" t="str">
        <f t="shared" si="27"/>
        <v/>
      </c>
      <c r="AM43" s="175">
        <f t="shared" si="28"/>
        <v>0</v>
      </c>
      <c r="AN43" s="155" t="str">
        <f t="shared" si="29"/>
        <v/>
      </c>
      <c r="AO43" s="156" t="str">
        <f t="shared" si="30"/>
        <v/>
      </c>
      <c r="AP43" s="144"/>
      <c r="AQ43" s="174" t="str">
        <f t="shared" si="36"/>
        <v/>
      </c>
      <c r="AR43" s="213" t="str">
        <f t="shared" si="31"/>
        <v/>
      </c>
      <c r="AS43" s="213" t="str">
        <f t="shared" si="32"/>
        <v/>
      </c>
      <c r="AT43" s="213" t="str">
        <f t="shared" si="33"/>
        <v/>
      </c>
      <c r="AU43" s="165"/>
      <c r="AV43" s="174" t="str">
        <f t="shared" si="34"/>
        <v/>
      </c>
      <c r="AW43" s="175">
        <f t="shared" si="15"/>
        <v>0</v>
      </c>
      <c r="AX43" s="165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09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7"/>
        <v>0</v>
      </c>
      <c r="N44" s="169" t="str">
        <f t="shared" si="18"/>
        <v/>
      </c>
      <c r="O44" s="169" t="str">
        <f t="shared" si="0"/>
        <v/>
      </c>
      <c r="P44" s="169" t="str">
        <f t="shared" si="1"/>
        <v/>
      </c>
      <c r="Q44" s="169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1"/>
        <v>0</v>
      </c>
      <c r="AE44" s="170" t="b">
        <f t="shared" si="22"/>
        <v>0</v>
      </c>
      <c r="AF44" s="170" t="b">
        <f t="shared" si="23"/>
        <v>0</v>
      </c>
      <c r="AG44" s="170" t="b">
        <f t="shared" si="24"/>
        <v>0</v>
      </c>
      <c r="AH44" s="170" t="b">
        <f t="shared" si="25"/>
        <v>0</v>
      </c>
      <c r="AI44" s="176" t="str">
        <f t="shared" si="13"/>
        <v/>
      </c>
      <c r="AJ44" s="177" t="str">
        <f t="shared" si="14"/>
        <v/>
      </c>
      <c r="AK44" s="173" t="str">
        <f t="shared" si="26"/>
        <v/>
      </c>
      <c r="AL44" s="174" t="str">
        <f t="shared" si="27"/>
        <v/>
      </c>
      <c r="AM44" s="175">
        <f t="shared" si="28"/>
        <v>0</v>
      </c>
      <c r="AN44" s="155" t="str">
        <f t="shared" si="29"/>
        <v/>
      </c>
      <c r="AO44" s="156" t="str">
        <f t="shared" si="30"/>
        <v/>
      </c>
      <c r="AP44" s="144"/>
      <c r="AQ44" s="174" t="str">
        <f t="shared" si="36"/>
        <v/>
      </c>
      <c r="AR44" s="213" t="str">
        <f t="shared" si="31"/>
        <v/>
      </c>
      <c r="AS44" s="213" t="str">
        <f t="shared" si="32"/>
        <v/>
      </c>
      <c r="AT44" s="213" t="str">
        <f t="shared" si="33"/>
        <v/>
      </c>
      <c r="AU44" s="165"/>
      <c r="AV44" s="174" t="str">
        <f t="shared" si="34"/>
        <v/>
      </c>
      <c r="AW44" s="175">
        <f t="shared" si="15"/>
        <v>0</v>
      </c>
      <c r="AX44" s="165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09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7"/>
        <v>0</v>
      </c>
      <c r="N45" s="169" t="str">
        <f t="shared" si="18"/>
        <v/>
      </c>
      <c r="O45" s="169" t="str">
        <f t="shared" si="0"/>
        <v/>
      </c>
      <c r="P45" s="169" t="str">
        <f t="shared" si="1"/>
        <v/>
      </c>
      <c r="Q45" s="169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1"/>
        <v>0</v>
      </c>
      <c r="AE45" s="170" t="b">
        <f t="shared" si="22"/>
        <v>0</v>
      </c>
      <c r="AF45" s="170" t="b">
        <f t="shared" si="23"/>
        <v>0</v>
      </c>
      <c r="AG45" s="170" t="b">
        <f t="shared" si="24"/>
        <v>0</v>
      </c>
      <c r="AH45" s="170" t="b">
        <f t="shared" si="25"/>
        <v>0</v>
      </c>
      <c r="AI45" s="176" t="str">
        <f t="shared" si="13"/>
        <v/>
      </c>
      <c r="AJ45" s="177" t="str">
        <f t="shared" si="14"/>
        <v/>
      </c>
      <c r="AK45" s="173" t="str">
        <f t="shared" si="26"/>
        <v/>
      </c>
      <c r="AL45" s="174" t="str">
        <f t="shared" si="27"/>
        <v/>
      </c>
      <c r="AM45" s="175">
        <f t="shared" si="28"/>
        <v>0</v>
      </c>
      <c r="AN45" s="155" t="str">
        <f t="shared" si="29"/>
        <v/>
      </c>
      <c r="AO45" s="156" t="str">
        <f t="shared" si="30"/>
        <v/>
      </c>
      <c r="AP45" s="144"/>
      <c r="AQ45" s="174" t="str">
        <f t="shared" si="36"/>
        <v/>
      </c>
      <c r="AR45" s="213" t="str">
        <f t="shared" si="31"/>
        <v/>
      </c>
      <c r="AS45" s="213" t="str">
        <f t="shared" si="32"/>
        <v/>
      </c>
      <c r="AT45" s="213" t="str">
        <f t="shared" si="33"/>
        <v/>
      </c>
      <c r="AU45" s="165"/>
      <c r="AV45" s="174" t="str">
        <f t="shared" si="34"/>
        <v/>
      </c>
      <c r="AW45" s="175">
        <f t="shared" si="15"/>
        <v>0</v>
      </c>
      <c r="AX45" s="165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3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7"/>
        <v>0</v>
      </c>
      <c r="N46" s="169" t="str">
        <f t="shared" si="18"/>
        <v/>
      </c>
      <c r="O46" s="169" t="str">
        <f t="shared" si="0"/>
        <v/>
      </c>
      <c r="P46" s="169" t="str">
        <f t="shared" si="1"/>
        <v/>
      </c>
      <c r="Q46" s="169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1"/>
        <v>0</v>
      </c>
      <c r="AE46" s="170" t="b">
        <f t="shared" si="22"/>
        <v>0</v>
      </c>
      <c r="AF46" s="170" t="b">
        <f t="shared" si="23"/>
        <v>0</v>
      </c>
      <c r="AG46" s="170" t="b">
        <f t="shared" si="24"/>
        <v>0</v>
      </c>
      <c r="AH46" s="170" t="b">
        <f t="shared" si="25"/>
        <v>0</v>
      </c>
      <c r="AI46" s="176" t="str">
        <f t="shared" si="13"/>
        <v/>
      </c>
      <c r="AJ46" s="177" t="str">
        <f t="shared" si="14"/>
        <v/>
      </c>
      <c r="AK46" s="173" t="str">
        <f t="shared" si="26"/>
        <v/>
      </c>
      <c r="AL46" s="174" t="str">
        <f t="shared" si="27"/>
        <v/>
      </c>
      <c r="AM46" s="175">
        <f t="shared" si="28"/>
        <v>0</v>
      </c>
      <c r="AN46" s="155" t="str">
        <f t="shared" si="29"/>
        <v/>
      </c>
      <c r="AO46" s="156" t="str">
        <f t="shared" si="30"/>
        <v/>
      </c>
      <c r="AP46" s="144"/>
      <c r="AQ46" s="174" t="str">
        <f t="shared" si="36"/>
        <v/>
      </c>
      <c r="AR46" s="213" t="str">
        <f t="shared" si="31"/>
        <v/>
      </c>
      <c r="AS46" s="213" t="str">
        <f t="shared" si="32"/>
        <v/>
      </c>
      <c r="AT46" s="213" t="str">
        <f t="shared" si="33"/>
        <v/>
      </c>
      <c r="AU46" s="165"/>
      <c r="AV46" s="174" t="str">
        <f t="shared" si="34"/>
        <v/>
      </c>
      <c r="AW46" s="175">
        <f t="shared" si="15"/>
        <v>0</v>
      </c>
      <c r="AX46" s="165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3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7"/>
        <v>0</v>
      </c>
      <c r="N47" s="169" t="str">
        <f t="shared" si="18"/>
        <v/>
      </c>
      <c r="O47" s="169" t="str">
        <f t="shared" si="0"/>
        <v/>
      </c>
      <c r="P47" s="169" t="str">
        <f t="shared" si="1"/>
        <v/>
      </c>
      <c r="Q47" s="169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1"/>
        <v>0</v>
      </c>
      <c r="AE47" s="170" t="b">
        <f t="shared" si="22"/>
        <v>0</v>
      </c>
      <c r="AF47" s="170" t="b">
        <f t="shared" si="23"/>
        <v>0</v>
      </c>
      <c r="AG47" s="170" t="b">
        <f t="shared" si="24"/>
        <v>0</v>
      </c>
      <c r="AH47" s="170" t="b">
        <f t="shared" si="25"/>
        <v>0</v>
      </c>
      <c r="AI47" s="176" t="str">
        <f t="shared" si="13"/>
        <v/>
      </c>
      <c r="AJ47" s="177" t="str">
        <f t="shared" si="14"/>
        <v/>
      </c>
      <c r="AK47" s="173" t="str">
        <f t="shared" si="26"/>
        <v/>
      </c>
      <c r="AL47" s="174" t="str">
        <f t="shared" si="27"/>
        <v/>
      </c>
      <c r="AM47" s="175">
        <f t="shared" si="28"/>
        <v>0</v>
      </c>
      <c r="AN47" s="155" t="str">
        <f t="shared" si="29"/>
        <v/>
      </c>
      <c r="AO47" s="156" t="str">
        <f t="shared" si="30"/>
        <v/>
      </c>
      <c r="AP47" s="144"/>
      <c r="AQ47" s="174" t="str">
        <f t="shared" si="36"/>
        <v/>
      </c>
      <c r="AR47" s="213" t="str">
        <f t="shared" si="31"/>
        <v/>
      </c>
      <c r="AS47" s="213" t="str">
        <f t="shared" si="32"/>
        <v/>
      </c>
      <c r="AT47" s="213" t="str">
        <f t="shared" si="33"/>
        <v/>
      </c>
      <c r="AU47" s="165"/>
      <c r="AV47" s="174" t="str">
        <f t="shared" si="34"/>
        <v/>
      </c>
      <c r="AW47" s="175">
        <f t="shared" si="15"/>
        <v>0</v>
      </c>
      <c r="AX47" s="165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09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7"/>
        <v>0</v>
      </c>
      <c r="N48" s="169" t="str">
        <f t="shared" si="18"/>
        <v/>
      </c>
      <c r="O48" s="169" t="str">
        <f t="shared" si="0"/>
        <v/>
      </c>
      <c r="P48" s="169" t="str">
        <f t="shared" si="1"/>
        <v/>
      </c>
      <c r="Q48" s="169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1"/>
        <v>0</v>
      </c>
      <c r="AE48" s="170" t="b">
        <f t="shared" si="22"/>
        <v>0</v>
      </c>
      <c r="AF48" s="170" t="b">
        <f t="shared" si="23"/>
        <v>0</v>
      </c>
      <c r="AG48" s="170" t="b">
        <f t="shared" si="24"/>
        <v>0</v>
      </c>
      <c r="AH48" s="170" t="b">
        <f t="shared" si="25"/>
        <v>0</v>
      </c>
      <c r="AI48" s="176" t="str">
        <f t="shared" si="13"/>
        <v/>
      </c>
      <c r="AJ48" s="177" t="str">
        <f t="shared" si="14"/>
        <v/>
      </c>
      <c r="AK48" s="173" t="str">
        <f t="shared" si="26"/>
        <v/>
      </c>
      <c r="AL48" s="174" t="str">
        <f t="shared" si="27"/>
        <v/>
      </c>
      <c r="AM48" s="175">
        <f t="shared" si="28"/>
        <v>0</v>
      </c>
      <c r="AN48" s="155" t="str">
        <f t="shared" si="29"/>
        <v/>
      </c>
      <c r="AO48" s="156" t="str">
        <f t="shared" si="30"/>
        <v/>
      </c>
      <c r="AP48" s="144"/>
      <c r="AQ48" s="174" t="str">
        <f t="shared" si="36"/>
        <v/>
      </c>
      <c r="AR48" s="213" t="str">
        <f t="shared" si="31"/>
        <v/>
      </c>
      <c r="AS48" s="213" t="str">
        <f t="shared" si="32"/>
        <v/>
      </c>
      <c r="AT48" s="213" t="str">
        <f t="shared" si="33"/>
        <v/>
      </c>
      <c r="AU48" s="165"/>
      <c r="AV48" s="174" t="str">
        <f t="shared" si="34"/>
        <v/>
      </c>
      <c r="AW48" s="175">
        <f t="shared" si="15"/>
        <v>0</v>
      </c>
      <c r="AX48" s="165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7"/>
        <v>0</v>
      </c>
      <c r="N49" s="169" t="str">
        <f t="shared" si="18"/>
        <v/>
      </c>
      <c r="O49" s="169" t="str">
        <f t="shared" si="0"/>
        <v/>
      </c>
      <c r="P49" s="169" t="str">
        <f t="shared" si="1"/>
        <v/>
      </c>
      <c r="Q49" s="169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1"/>
        <v>0</v>
      </c>
      <c r="AE49" s="170" t="b">
        <f t="shared" si="22"/>
        <v>0</v>
      </c>
      <c r="AF49" s="170" t="b">
        <f t="shared" si="23"/>
        <v>0</v>
      </c>
      <c r="AG49" s="170" t="b">
        <f t="shared" si="24"/>
        <v>0</v>
      </c>
      <c r="AH49" s="170" t="b">
        <f t="shared" si="25"/>
        <v>0</v>
      </c>
      <c r="AI49" s="176" t="str">
        <f t="shared" si="13"/>
        <v/>
      </c>
      <c r="AJ49" s="177" t="str">
        <f t="shared" si="14"/>
        <v/>
      </c>
      <c r="AK49" s="173" t="str">
        <f t="shared" si="26"/>
        <v/>
      </c>
      <c r="AL49" s="174" t="str">
        <f t="shared" si="27"/>
        <v/>
      </c>
      <c r="AM49" s="175">
        <f t="shared" si="28"/>
        <v>0</v>
      </c>
      <c r="AN49" s="155" t="str">
        <f t="shared" si="29"/>
        <v/>
      </c>
      <c r="AO49" s="156" t="str">
        <f t="shared" si="30"/>
        <v/>
      </c>
      <c r="AP49" s="144"/>
      <c r="AQ49" s="174" t="str">
        <f t="shared" si="36"/>
        <v/>
      </c>
      <c r="AR49" s="213" t="str">
        <f t="shared" si="31"/>
        <v/>
      </c>
      <c r="AS49" s="213" t="str">
        <f t="shared" si="32"/>
        <v/>
      </c>
      <c r="AT49" s="213" t="str">
        <f t="shared" si="33"/>
        <v/>
      </c>
      <c r="AU49" s="165"/>
      <c r="AV49" s="174" t="str">
        <f t="shared" si="34"/>
        <v/>
      </c>
      <c r="AW49" s="175">
        <f t="shared" si="15"/>
        <v>0</v>
      </c>
      <c r="AX49" s="165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7"/>
        <v>0</v>
      </c>
      <c r="N50" s="169" t="str">
        <f t="shared" si="18"/>
        <v/>
      </c>
      <c r="O50" s="169" t="str">
        <f t="shared" si="0"/>
        <v/>
      </c>
      <c r="P50" s="169" t="str">
        <f t="shared" si="1"/>
        <v/>
      </c>
      <c r="Q50" s="169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1"/>
        <v>0</v>
      </c>
      <c r="AE50" s="170" t="b">
        <f t="shared" si="22"/>
        <v>0</v>
      </c>
      <c r="AF50" s="170" t="b">
        <f t="shared" si="23"/>
        <v>0</v>
      </c>
      <c r="AG50" s="170" t="b">
        <f t="shared" si="24"/>
        <v>0</v>
      </c>
      <c r="AH50" s="170" t="b">
        <f t="shared" si="25"/>
        <v>0</v>
      </c>
      <c r="AI50" s="176" t="str">
        <f t="shared" si="13"/>
        <v/>
      </c>
      <c r="AJ50" s="177" t="str">
        <f t="shared" si="14"/>
        <v/>
      </c>
      <c r="AK50" s="173" t="str">
        <f t="shared" si="26"/>
        <v/>
      </c>
      <c r="AL50" s="174" t="str">
        <f t="shared" si="27"/>
        <v/>
      </c>
      <c r="AM50" s="175">
        <f t="shared" si="28"/>
        <v>0</v>
      </c>
      <c r="AN50" s="155" t="str">
        <f t="shared" si="29"/>
        <v/>
      </c>
      <c r="AO50" s="156" t="str">
        <f t="shared" si="30"/>
        <v/>
      </c>
      <c r="AP50" s="144"/>
      <c r="AQ50" s="174" t="str">
        <f t="shared" si="36"/>
        <v/>
      </c>
      <c r="AR50" s="213" t="str">
        <f t="shared" si="31"/>
        <v/>
      </c>
      <c r="AS50" s="213" t="str">
        <f t="shared" si="32"/>
        <v/>
      </c>
      <c r="AT50" s="213" t="str">
        <f t="shared" si="33"/>
        <v/>
      </c>
      <c r="AU50" s="165"/>
      <c r="AV50" s="174" t="str">
        <f t="shared" si="34"/>
        <v/>
      </c>
      <c r="AW50" s="175">
        <f t="shared" si="15"/>
        <v>0</v>
      </c>
      <c r="AX50" s="165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3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7"/>
        <v>0</v>
      </c>
      <c r="N51" s="169" t="str">
        <f t="shared" si="18"/>
        <v/>
      </c>
      <c r="O51" s="169" t="str">
        <f t="shared" si="0"/>
        <v/>
      </c>
      <c r="P51" s="169" t="str">
        <f t="shared" si="1"/>
        <v/>
      </c>
      <c r="Q51" s="169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1"/>
        <v>0</v>
      </c>
      <c r="AE51" s="170" t="b">
        <f t="shared" si="22"/>
        <v>0</v>
      </c>
      <c r="AF51" s="170" t="b">
        <f t="shared" si="23"/>
        <v>0</v>
      </c>
      <c r="AG51" s="170" t="b">
        <f t="shared" si="24"/>
        <v>0</v>
      </c>
      <c r="AH51" s="170" t="b">
        <f t="shared" si="25"/>
        <v>0</v>
      </c>
      <c r="AI51" s="176" t="str">
        <f t="shared" si="13"/>
        <v/>
      </c>
      <c r="AJ51" s="177" t="str">
        <f t="shared" si="14"/>
        <v/>
      </c>
      <c r="AK51" s="173" t="str">
        <f t="shared" si="26"/>
        <v/>
      </c>
      <c r="AL51" s="174" t="str">
        <f t="shared" si="27"/>
        <v/>
      </c>
      <c r="AM51" s="175">
        <f t="shared" si="28"/>
        <v>0</v>
      </c>
      <c r="AN51" s="155" t="str">
        <f t="shared" si="29"/>
        <v/>
      </c>
      <c r="AO51" s="156" t="str">
        <f t="shared" si="30"/>
        <v/>
      </c>
      <c r="AP51" s="144"/>
      <c r="AQ51" s="174" t="str">
        <f t="shared" si="36"/>
        <v/>
      </c>
      <c r="AR51" s="213" t="str">
        <f t="shared" si="31"/>
        <v/>
      </c>
      <c r="AS51" s="213" t="str">
        <f t="shared" si="32"/>
        <v/>
      </c>
      <c r="AT51" s="213" t="str">
        <f t="shared" si="33"/>
        <v/>
      </c>
      <c r="AU51" s="165"/>
      <c r="AV51" s="174" t="str">
        <f t="shared" si="34"/>
        <v/>
      </c>
      <c r="AW51" s="175">
        <f t="shared" si="15"/>
        <v>0</v>
      </c>
      <c r="AX51" s="165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3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7"/>
        <v>0</v>
      </c>
      <c r="N52" s="169" t="str">
        <f t="shared" si="18"/>
        <v/>
      </c>
      <c r="O52" s="169" t="str">
        <f t="shared" si="0"/>
        <v/>
      </c>
      <c r="P52" s="169" t="str">
        <f t="shared" si="1"/>
        <v/>
      </c>
      <c r="Q52" s="169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1"/>
        <v>0</v>
      </c>
      <c r="AE52" s="170" t="b">
        <f t="shared" si="22"/>
        <v>0</v>
      </c>
      <c r="AF52" s="170" t="b">
        <f t="shared" si="23"/>
        <v>0</v>
      </c>
      <c r="AG52" s="170" t="b">
        <f t="shared" si="24"/>
        <v>0</v>
      </c>
      <c r="AH52" s="170" t="b">
        <f t="shared" si="25"/>
        <v>0</v>
      </c>
      <c r="AI52" s="176" t="str">
        <f t="shared" si="13"/>
        <v/>
      </c>
      <c r="AJ52" s="177" t="str">
        <f t="shared" si="14"/>
        <v/>
      </c>
      <c r="AK52" s="173" t="str">
        <f t="shared" si="26"/>
        <v/>
      </c>
      <c r="AL52" s="174" t="str">
        <f t="shared" si="27"/>
        <v/>
      </c>
      <c r="AM52" s="175">
        <f t="shared" si="28"/>
        <v>0</v>
      </c>
      <c r="AN52" s="155" t="str">
        <f t="shared" si="29"/>
        <v/>
      </c>
      <c r="AO52" s="156" t="str">
        <f t="shared" si="30"/>
        <v/>
      </c>
      <c r="AP52" s="144"/>
      <c r="AQ52" s="174" t="str">
        <f t="shared" si="36"/>
        <v/>
      </c>
      <c r="AR52" s="213" t="str">
        <f t="shared" si="31"/>
        <v/>
      </c>
      <c r="AS52" s="213" t="str">
        <f t="shared" si="32"/>
        <v/>
      </c>
      <c r="AT52" s="213" t="str">
        <f t="shared" si="33"/>
        <v/>
      </c>
      <c r="AU52" s="165"/>
      <c r="AV52" s="174" t="str">
        <f t="shared" si="34"/>
        <v/>
      </c>
      <c r="AW52" s="175">
        <f t="shared" si="15"/>
        <v>0</v>
      </c>
      <c r="AX52" s="165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7"/>
        <v>0</v>
      </c>
      <c r="N53" s="169" t="str">
        <f t="shared" si="18"/>
        <v/>
      </c>
      <c r="O53" s="169" t="str">
        <f t="shared" si="0"/>
        <v/>
      </c>
      <c r="P53" s="169" t="str">
        <f t="shared" si="1"/>
        <v/>
      </c>
      <c r="Q53" s="169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1"/>
        <v>0</v>
      </c>
      <c r="AE53" s="170" t="b">
        <f t="shared" si="22"/>
        <v>0</v>
      </c>
      <c r="AF53" s="170" t="b">
        <f t="shared" si="23"/>
        <v>0</v>
      </c>
      <c r="AG53" s="170" t="b">
        <f t="shared" si="24"/>
        <v>0</v>
      </c>
      <c r="AH53" s="170" t="b">
        <f t="shared" si="25"/>
        <v>0</v>
      </c>
      <c r="AI53" s="184" t="str">
        <f t="shared" si="13"/>
        <v/>
      </c>
      <c r="AJ53" s="185" t="str">
        <f t="shared" si="14"/>
        <v/>
      </c>
      <c r="AK53" s="173" t="str">
        <f t="shared" si="26"/>
        <v/>
      </c>
      <c r="AL53" s="174" t="str">
        <f t="shared" si="27"/>
        <v/>
      </c>
      <c r="AM53" s="175">
        <f t="shared" si="28"/>
        <v>0</v>
      </c>
      <c r="AN53" s="155" t="str">
        <f t="shared" si="29"/>
        <v/>
      </c>
      <c r="AO53" s="156" t="str">
        <f t="shared" si="30"/>
        <v/>
      </c>
      <c r="AP53" s="144"/>
      <c r="AQ53" s="174" t="str">
        <f t="shared" si="36"/>
        <v/>
      </c>
      <c r="AR53" s="213" t="str">
        <f t="shared" si="31"/>
        <v/>
      </c>
      <c r="AS53" s="213" t="str">
        <f t="shared" si="32"/>
        <v/>
      </c>
      <c r="AT53" s="213" t="str">
        <f t="shared" si="33"/>
        <v/>
      </c>
      <c r="AU53" s="165"/>
      <c r="AV53" s="174" t="str">
        <f t="shared" si="34"/>
        <v/>
      </c>
      <c r="AW53" s="175">
        <f t="shared" si="15"/>
        <v>0</v>
      </c>
      <c r="AX53" s="165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CCFF"/>
  </sheetPr>
  <dimension ref="A1:AZ75"/>
  <sheetViews>
    <sheetView showGridLines="0" showRowColHeaders="0" showWhiteSpace="0" zoomScale="80" zoomScaleNormal="80" workbookViewId="0">
      <selection activeCell="B18" sqref="B18:L31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8</v>
      </c>
      <c r="D2" s="77"/>
      <c r="E2" s="13"/>
      <c r="F2" s="202"/>
      <c r="G2" s="202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21">
        <v>45812</v>
      </c>
      <c r="D3" s="222"/>
      <c r="E3" s="13"/>
      <c r="F3" s="203"/>
      <c r="G3" s="203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49999999999999" customHeight="1" x14ac:dyDescent="0.25">
      <c r="B5" s="227" t="s">
        <v>98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9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30" t="s">
        <v>28</v>
      </c>
      <c r="C7" s="231"/>
      <c r="D7" s="50" t="s">
        <v>75</v>
      </c>
      <c r="H7" s="3"/>
      <c r="I7" s="3"/>
      <c r="J7" s="3"/>
    </row>
    <row r="8" spans="1:52" ht="13" x14ac:dyDescent="0.3">
      <c r="B8" s="230" t="s">
        <v>27</v>
      </c>
      <c r="C8" s="23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49999999999999" customHeight="1" x14ac:dyDescent="0.25">
      <c r="B10" s="154" t="s">
        <v>99</v>
      </c>
      <c r="C10" s="158" t="s">
        <v>97</v>
      </c>
      <c r="D10" s="158" t="s">
        <v>97</v>
      </c>
      <c r="E10" s="157" t="s">
        <v>97</v>
      </c>
      <c r="F10" s="159" t="s">
        <v>97</v>
      </c>
      <c r="G10" s="223" t="s">
        <v>85</v>
      </c>
      <c r="H10" s="224"/>
      <c r="I10" s="223" t="s">
        <v>31</v>
      </c>
      <c r="J10" s="224"/>
      <c r="K10" s="223" t="s">
        <v>32</v>
      </c>
      <c r="L10" s="224"/>
      <c r="AJ10" s="158" t="s">
        <v>97</v>
      </c>
      <c r="AK10" s="158" t="s">
        <v>97</v>
      </c>
      <c r="AL10" s="158"/>
      <c r="AM10" s="158"/>
      <c r="AN10" s="158" t="s">
        <v>97</v>
      </c>
      <c r="AO10" s="158" t="s">
        <v>97</v>
      </c>
      <c r="AP10" s="158" t="s">
        <v>97</v>
      </c>
      <c r="AQ10" s="156"/>
      <c r="AR10" s="233" t="s">
        <v>117</v>
      </c>
      <c r="AS10" s="234"/>
      <c r="AT10" s="224"/>
      <c r="AU10" s="158" t="s">
        <v>97</v>
      </c>
      <c r="AV10" s="158"/>
      <c r="AW10" s="158"/>
      <c r="AX10" s="158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1" t="s">
        <v>100</v>
      </c>
      <c r="N11" s="153" t="s">
        <v>89</v>
      </c>
      <c r="O11" s="153" t="s">
        <v>93</v>
      </c>
      <c r="P11" s="153" t="s">
        <v>89</v>
      </c>
      <c r="Q11" s="153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3"/>
      <c r="N12" s="153" t="s">
        <v>92</v>
      </c>
      <c r="O12" s="153" t="s">
        <v>90</v>
      </c>
      <c r="P12" s="153" t="s">
        <v>91</v>
      </c>
      <c r="Q12" s="153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3"/>
      <c r="N13" s="153"/>
      <c r="O13" s="153"/>
      <c r="P13" s="153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209"/>
      <c r="D18" s="164"/>
      <c r="E18" s="164"/>
      <c r="F18" s="165"/>
      <c r="G18" s="166"/>
      <c r="H18" s="216"/>
      <c r="I18" s="216"/>
      <c r="J18" s="162"/>
      <c r="K18" s="162"/>
      <c r="L18" s="215"/>
      <c r="M18" s="168">
        <f>COUNTA(H18,I18,L18)</f>
        <v>0</v>
      </c>
      <c r="N18" s="169" t="str">
        <f>IF(L18="E",1,IF(L18="D",2,IF(L18="C",3,IF(L18="B",4,IF(L18="A",5,IF(L18=5,1,IF(L18=4,2,IF(L18=3,3,IF(L18=2,4,IF(L18=1,5,IF(L18="","")))))))))))</f>
        <v/>
      </c>
      <c r="O18" s="169" t="str">
        <f t="shared" ref="O18:O53" si="0">IF(H18="E",1,IF(H18="D",2,IF(H18="C",3,IF(H18="B",4,IF(H18="A",5,IF(H18=5,1,IF(H18=4,2,IF(H18=3,3,IF(H18=2,4,IF(H18=1,5,IF(H18="","")))))))))))</f>
        <v/>
      </c>
      <c r="P18" s="169" t="str">
        <f t="shared" ref="P18:P53" si="1">IF(I18="E",1,IF(I18="D",2,IF(I18="C",3,IF(I18="B",4,IF(I18="A",5,IF(I18=5,1,IF(I18=4,2,IF(I18=3,3,IF(I18=2,4,IF(I18=1,5,IF(I18="","")))))))))))</f>
        <v/>
      </c>
      <c r="Q18" s="169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70" t="b">
        <f t="shared" ref="Y18:Y53" si="8">IF($C18="A",$AJ18)</f>
        <v>0</v>
      </c>
      <c r="Z18" s="170" t="b">
        <f t="shared" ref="Z18:Z53" si="9">IF($C18="B",$AJ18)</f>
        <v>0</v>
      </c>
      <c r="AA18" s="170" t="b">
        <f t="shared" ref="AA18:AA53" si="10">IF($C18="C",$AJ18)</f>
        <v>0</v>
      </c>
      <c r="AB18" s="170" t="b">
        <f t="shared" ref="AB18:AB53" si="11">IF($C18="D",$AJ18)</f>
        <v>0</v>
      </c>
      <c r="AC18" s="170" t="b">
        <f t="shared" ref="AC18:AC53" si="12">IF($C18="E",$AJ18)</f>
        <v>0</v>
      </c>
      <c r="AD18" s="170" t="b">
        <f>IF($C18=1,$AJ18)</f>
        <v>0</v>
      </c>
      <c r="AE18" s="170" t="b">
        <f>IF($C18=2,$AJ18)</f>
        <v>0</v>
      </c>
      <c r="AF18" s="170" t="b">
        <f>IF($C18=3,$AJ18)</f>
        <v>0</v>
      </c>
      <c r="AG18" s="170" t="b">
        <f>IF($C18=4,$AJ18)</f>
        <v>0</v>
      </c>
      <c r="AH18" s="170" t="b">
        <f>IF($C18=5,$AJ18)</f>
        <v>0</v>
      </c>
      <c r="AI18" s="171" t="str">
        <f t="shared" ref="AI18:AI53" si="13">IF(C18="","",IF(C18&gt;0,COUNTA(G18:L18)))</f>
        <v/>
      </c>
      <c r="AJ18" s="172" t="str">
        <f t="shared" ref="AJ18:AJ53" si="14">IF(AI18=0,"",IF(AI18="","",IF(AI18&gt;0,X18/AI18)))</f>
        <v/>
      </c>
      <c r="AK18" s="173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4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5">
        <f>IF(AL18="",0,IF(AL18&lt;AQ18,0,IF(AL18&gt;=AQ18,1)))</f>
        <v>0</v>
      </c>
      <c r="AN18" s="155" t="str">
        <f>IF(E18="","",IF(E18="x",1))</f>
        <v/>
      </c>
      <c r="AO18" s="156" t="str">
        <f>IF(D18="","",IF(D18="X",1))</f>
        <v/>
      </c>
      <c r="AP18" s="144"/>
      <c r="AQ18" s="174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3" t="str">
        <f>IF($C$2&lt;6,"",IF($M18&lt;3,"",IF(O18=1,"&lt;1F",IF(O18&gt;3,"2F",IF(O18&gt;1,"1F")))))</f>
        <v/>
      </c>
      <c r="AS18" s="213" t="str">
        <f>IF($C$2&lt;6,"",IF($M18&lt;3,"",IF(P18=1,"&lt;1F",IF(P18&gt;3,"2F",IF(P18&gt;1,"1F")))))</f>
        <v/>
      </c>
      <c r="AT18" s="213" t="str">
        <f>IF($C$2&lt;6,"",IF($M18&lt;3,"",IF(N18&lt;=2,"&lt;1F",IF(N18&gt;3,"1S",IF(N18&gt;2,"1F")))))</f>
        <v/>
      </c>
      <c r="AU18" s="165"/>
      <c r="AV18" s="174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5">
        <f t="shared" ref="AW18:AW53" si="15">IF(AV18="",0,IF(AV18&lt;AQ18,0,IF(AV18&gt;=AQ18,1)))</f>
        <v>0</v>
      </c>
      <c r="AX18" s="165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/>
      <c r="C19" s="209"/>
      <c r="D19" s="143"/>
      <c r="E19" s="143"/>
      <c r="F19" s="165"/>
      <c r="G19" s="166"/>
      <c r="H19" s="216"/>
      <c r="I19" s="216"/>
      <c r="J19" s="162"/>
      <c r="K19" s="162"/>
      <c r="L19" s="215"/>
      <c r="M19" s="168">
        <f t="shared" ref="M19:M53" si="17">COUNTA(H19,I19,L19)</f>
        <v>0</v>
      </c>
      <c r="N19" s="169" t="str">
        <f t="shared" ref="N19:N53" si="18">IF(L19="E",1,IF(L19="D",2,IF(L19="C",3,IF(L19="B",4,IF(L19="A",5,IF(L19=5,1,IF(L19=4,2,IF(L19=3,3,IF(L19=2,4,IF(L19=1,5,IF(L19="","")))))))))))</f>
        <v/>
      </c>
      <c r="O19" s="169" t="str">
        <f t="shared" si="0"/>
        <v/>
      </c>
      <c r="P19" s="169" t="str">
        <f t="shared" si="1"/>
        <v/>
      </c>
      <c r="Q19" s="169">
        <f t="shared" ref="Q19:Q53" si="19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70" t="b">
        <f t="shared" si="8"/>
        <v>0</v>
      </c>
      <c r="Z19" s="170" t="b">
        <f t="shared" si="9"/>
        <v>0</v>
      </c>
      <c r="AA19" s="170" t="b">
        <f t="shared" si="10"/>
        <v>0</v>
      </c>
      <c r="AB19" s="170" t="b">
        <f t="shared" si="11"/>
        <v>0</v>
      </c>
      <c r="AC19" s="170" t="b">
        <f t="shared" si="12"/>
        <v>0</v>
      </c>
      <c r="AD19" s="170" t="b">
        <f t="shared" ref="AD19:AD53" si="21">IF($C19="1",$AJ19)</f>
        <v>0</v>
      </c>
      <c r="AE19" s="170" t="b">
        <f t="shared" ref="AE19:AE53" si="22">IF($C19=2,$AJ19)</f>
        <v>0</v>
      </c>
      <c r="AF19" s="170" t="b">
        <f t="shared" ref="AF19:AF53" si="23">IF($C19=3,$AJ19)</f>
        <v>0</v>
      </c>
      <c r="AG19" s="170" t="b">
        <f t="shared" ref="AG19:AG53" si="24">IF($C19=4,$AJ19)</f>
        <v>0</v>
      </c>
      <c r="AH19" s="170" t="b">
        <f t="shared" ref="AH19:AH53" si="25">IF($C19=5,$AJ19)</f>
        <v>0</v>
      </c>
      <c r="AI19" s="176" t="str">
        <f t="shared" si="13"/>
        <v/>
      </c>
      <c r="AJ19" s="177" t="str">
        <f t="shared" si="14"/>
        <v/>
      </c>
      <c r="AK19" s="173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4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5">
        <f t="shared" ref="AM19:AM53" si="28">IF(AL19="",0,IF(AL19&lt;AQ19,0,IF(AL19&gt;=AQ19,1)))</f>
        <v>0</v>
      </c>
      <c r="AN19" s="155" t="str">
        <f t="shared" ref="AN19:AN53" si="29">IF(E19="","",IF(E19="x",1))</f>
        <v/>
      </c>
      <c r="AO19" s="156" t="str">
        <f t="shared" ref="AO19:AO53" si="30">IF(D19="","",IF(D19="X",1))</f>
        <v/>
      </c>
      <c r="AP19" s="144"/>
      <c r="AQ19" s="174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3" t="str">
        <f t="shared" ref="AR19:AR53" si="32">IF($C$2&lt;6,"",IF(M19&lt;3,"",IF(O19=1,"&lt;1F",IF(O19&gt;3,"2F",IF(O19&gt;1,"1F")))))</f>
        <v/>
      </c>
      <c r="AS19" s="213" t="str">
        <f t="shared" ref="AS19:AS53" si="33">IF($C$2&lt;6,"",IF($M19&lt;3,"",IF(P19=1,"&lt;1F",IF(P19&gt;3,"2F",IF(P19&gt;1,"1F")))))</f>
        <v/>
      </c>
      <c r="AT19" s="213" t="str">
        <f t="shared" ref="AT19:AT53" si="34">IF($C$2&lt;6,"",IF($M19&lt;3,"",IF(N19&lt;=2,"&lt;1F",IF(N19&gt;3,"1S",IF(N19&gt;2,"1F")))))</f>
        <v/>
      </c>
      <c r="AU19" s="165"/>
      <c r="AV19" s="174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5">
        <f t="shared" si="15"/>
        <v>0</v>
      </c>
      <c r="AX19" s="165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/>
      <c r="C20" s="209"/>
      <c r="D20" s="143"/>
      <c r="E20" s="144"/>
      <c r="F20" s="165"/>
      <c r="G20" s="166"/>
      <c r="H20" s="216"/>
      <c r="I20" s="216"/>
      <c r="J20" s="178"/>
      <c r="K20" s="162"/>
      <c r="L20" s="215"/>
      <c r="M20" s="168">
        <f t="shared" si="17"/>
        <v>0</v>
      </c>
      <c r="N20" s="169" t="str">
        <f t="shared" si="18"/>
        <v/>
      </c>
      <c r="O20" s="169" t="str">
        <f t="shared" si="0"/>
        <v/>
      </c>
      <c r="P20" s="169" t="str">
        <f t="shared" si="1"/>
        <v/>
      </c>
      <c r="Q20" s="169">
        <f t="shared" si="19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70" t="b">
        <f t="shared" si="8"/>
        <v>0</v>
      </c>
      <c r="Z20" s="170" t="b">
        <f t="shared" si="9"/>
        <v>0</v>
      </c>
      <c r="AA20" s="170" t="b">
        <f t="shared" si="10"/>
        <v>0</v>
      </c>
      <c r="AB20" s="170" t="b">
        <f t="shared" si="11"/>
        <v>0</v>
      </c>
      <c r="AC20" s="170" t="b">
        <f t="shared" si="12"/>
        <v>0</v>
      </c>
      <c r="AD20" s="170" t="b">
        <f t="shared" si="21"/>
        <v>0</v>
      </c>
      <c r="AE20" s="170" t="b">
        <f t="shared" si="22"/>
        <v>0</v>
      </c>
      <c r="AF20" s="170" t="b">
        <f t="shared" si="23"/>
        <v>0</v>
      </c>
      <c r="AG20" s="170" t="b">
        <f t="shared" si="24"/>
        <v>0</v>
      </c>
      <c r="AH20" s="170" t="b">
        <f t="shared" si="25"/>
        <v>0</v>
      </c>
      <c r="AI20" s="176" t="str">
        <f t="shared" si="13"/>
        <v/>
      </c>
      <c r="AJ20" s="177" t="str">
        <f t="shared" si="14"/>
        <v/>
      </c>
      <c r="AK20" s="173" t="str">
        <f t="shared" si="26"/>
        <v/>
      </c>
      <c r="AL20" s="174" t="str">
        <f t="shared" si="27"/>
        <v/>
      </c>
      <c r="AM20" s="175">
        <f t="shared" si="28"/>
        <v>0</v>
      </c>
      <c r="AN20" s="155" t="str">
        <f t="shared" si="29"/>
        <v/>
      </c>
      <c r="AO20" s="156" t="str">
        <f t="shared" si="30"/>
        <v/>
      </c>
      <c r="AP20" s="144"/>
      <c r="AQ20" s="174" t="str">
        <f t="shared" si="31"/>
        <v/>
      </c>
      <c r="AR20" s="213" t="str">
        <f t="shared" si="32"/>
        <v/>
      </c>
      <c r="AS20" s="213" t="str">
        <f t="shared" si="33"/>
        <v/>
      </c>
      <c r="AT20" s="213" t="str">
        <f t="shared" si="34"/>
        <v/>
      </c>
      <c r="AU20" s="165"/>
      <c r="AV20" s="174" t="str">
        <f t="shared" si="35"/>
        <v/>
      </c>
      <c r="AW20" s="175">
        <f t="shared" si="15"/>
        <v>0</v>
      </c>
      <c r="AX20" s="165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209"/>
      <c r="D21" s="144"/>
      <c r="E21" s="144"/>
      <c r="F21" s="165"/>
      <c r="G21" s="166"/>
      <c r="H21" s="216"/>
      <c r="I21" s="216"/>
      <c r="J21" s="178"/>
      <c r="K21" s="162"/>
      <c r="L21" s="215"/>
      <c r="M21" s="168">
        <f t="shared" si="17"/>
        <v>0</v>
      </c>
      <c r="N21" s="169" t="str">
        <f t="shared" si="18"/>
        <v/>
      </c>
      <c r="O21" s="169" t="str">
        <f t="shared" si="0"/>
        <v/>
      </c>
      <c r="P21" s="169" t="str">
        <f t="shared" si="1"/>
        <v/>
      </c>
      <c r="Q21" s="169">
        <f t="shared" si="19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70" t="b">
        <f t="shared" si="8"/>
        <v>0</v>
      </c>
      <c r="Z21" s="170" t="b">
        <f t="shared" si="9"/>
        <v>0</v>
      </c>
      <c r="AA21" s="170" t="b">
        <f t="shared" si="10"/>
        <v>0</v>
      </c>
      <c r="AB21" s="170" t="b">
        <f t="shared" si="11"/>
        <v>0</v>
      </c>
      <c r="AC21" s="170" t="b">
        <f t="shared" si="12"/>
        <v>0</v>
      </c>
      <c r="AD21" s="170" t="b">
        <f t="shared" si="21"/>
        <v>0</v>
      </c>
      <c r="AE21" s="170" t="b">
        <f t="shared" si="22"/>
        <v>0</v>
      </c>
      <c r="AF21" s="170" t="b">
        <f t="shared" si="23"/>
        <v>0</v>
      </c>
      <c r="AG21" s="170" t="b">
        <f t="shared" si="24"/>
        <v>0</v>
      </c>
      <c r="AH21" s="170" t="b">
        <f t="shared" si="25"/>
        <v>0</v>
      </c>
      <c r="AI21" s="176" t="str">
        <f t="shared" si="13"/>
        <v/>
      </c>
      <c r="AJ21" s="177" t="str">
        <f t="shared" si="14"/>
        <v/>
      </c>
      <c r="AK21" s="173" t="str">
        <f t="shared" si="26"/>
        <v/>
      </c>
      <c r="AL21" s="174" t="str">
        <f t="shared" si="27"/>
        <v/>
      </c>
      <c r="AM21" s="175">
        <f t="shared" si="28"/>
        <v>0</v>
      </c>
      <c r="AN21" s="155" t="str">
        <f t="shared" si="29"/>
        <v/>
      </c>
      <c r="AO21" s="156" t="str">
        <f t="shared" si="30"/>
        <v/>
      </c>
      <c r="AP21" s="144"/>
      <c r="AQ21" s="174" t="str">
        <f t="shared" si="31"/>
        <v/>
      </c>
      <c r="AR21" s="213" t="str">
        <f t="shared" si="32"/>
        <v/>
      </c>
      <c r="AS21" s="213" t="str">
        <f t="shared" si="33"/>
        <v/>
      </c>
      <c r="AT21" s="213" t="str">
        <f t="shared" si="34"/>
        <v/>
      </c>
      <c r="AU21" s="165"/>
      <c r="AV21" s="174" t="str">
        <f t="shared" si="35"/>
        <v/>
      </c>
      <c r="AW21" s="175">
        <f t="shared" si="15"/>
        <v>0</v>
      </c>
      <c r="AX21" s="165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/>
      <c r="C22" s="209"/>
      <c r="D22" s="144"/>
      <c r="E22" s="144"/>
      <c r="F22" s="165"/>
      <c r="G22" s="166"/>
      <c r="H22" s="216"/>
      <c r="I22" s="216"/>
      <c r="J22" s="178"/>
      <c r="K22" s="162"/>
      <c r="L22" s="215"/>
      <c r="M22" s="168">
        <f t="shared" si="17"/>
        <v>0</v>
      </c>
      <c r="N22" s="169" t="str">
        <f t="shared" si="18"/>
        <v/>
      </c>
      <c r="O22" s="169" t="str">
        <f t="shared" si="0"/>
        <v/>
      </c>
      <c r="P22" s="169" t="str">
        <f t="shared" si="1"/>
        <v/>
      </c>
      <c r="Q22" s="169">
        <f t="shared" si="19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20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70" t="b">
        <f t="shared" si="8"/>
        <v>0</v>
      </c>
      <c r="Z22" s="170" t="b">
        <f t="shared" si="9"/>
        <v>0</v>
      </c>
      <c r="AA22" s="170" t="b">
        <f t="shared" si="10"/>
        <v>0</v>
      </c>
      <c r="AB22" s="170" t="b">
        <f t="shared" si="11"/>
        <v>0</v>
      </c>
      <c r="AC22" s="170" t="b">
        <f t="shared" si="12"/>
        <v>0</v>
      </c>
      <c r="AD22" s="170" t="b">
        <f t="shared" si="21"/>
        <v>0</v>
      </c>
      <c r="AE22" s="170" t="b">
        <f t="shared" si="22"/>
        <v>0</v>
      </c>
      <c r="AF22" s="170" t="b">
        <f t="shared" si="23"/>
        <v>0</v>
      </c>
      <c r="AG22" s="170" t="b">
        <f t="shared" si="24"/>
        <v>0</v>
      </c>
      <c r="AH22" s="170" t="b">
        <f t="shared" si="25"/>
        <v>0</v>
      </c>
      <c r="AI22" s="176" t="str">
        <f t="shared" si="13"/>
        <v/>
      </c>
      <c r="AJ22" s="177" t="str">
        <f t="shared" si="14"/>
        <v/>
      </c>
      <c r="AK22" s="173" t="str">
        <f t="shared" si="26"/>
        <v/>
      </c>
      <c r="AL22" s="174" t="str">
        <f t="shared" si="27"/>
        <v/>
      </c>
      <c r="AM22" s="175">
        <f t="shared" si="28"/>
        <v>0</v>
      </c>
      <c r="AN22" s="155" t="str">
        <f t="shared" si="29"/>
        <v/>
      </c>
      <c r="AO22" s="156" t="str">
        <f t="shared" si="30"/>
        <v/>
      </c>
      <c r="AP22" s="144"/>
      <c r="AQ22" s="174" t="str">
        <f t="shared" si="31"/>
        <v/>
      </c>
      <c r="AR22" s="213" t="str">
        <f t="shared" si="32"/>
        <v/>
      </c>
      <c r="AS22" s="213" t="str">
        <f t="shared" si="33"/>
        <v/>
      </c>
      <c r="AT22" s="213" t="str">
        <f t="shared" si="34"/>
        <v/>
      </c>
      <c r="AU22" s="165"/>
      <c r="AV22" s="174" t="str">
        <f t="shared" si="35"/>
        <v/>
      </c>
      <c r="AW22" s="175">
        <f t="shared" si="15"/>
        <v>0</v>
      </c>
      <c r="AX22" s="165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09"/>
      <c r="D23" s="144"/>
      <c r="E23" s="144"/>
      <c r="F23" s="165"/>
      <c r="G23" s="166"/>
      <c r="H23" s="216"/>
      <c r="I23" s="216"/>
      <c r="J23" s="162"/>
      <c r="K23" s="162"/>
      <c r="L23" s="215"/>
      <c r="M23" s="168">
        <f t="shared" si="17"/>
        <v>0</v>
      </c>
      <c r="N23" s="169" t="str">
        <f t="shared" si="18"/>
        <v/>
      </c>
      <c r="O23" s="169" t="str">
        <f t="shared" si="0"/>
        <v/>
      </c>
      <c r="P23" s="169" t="str">
        <f t="shared" si="1"/>
        <v/>
      </c>
      <c r="Q23" s="169">
        <f t="shared" si="19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20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70" t="b">
        <f t="shared" si="8"/>
        <v>0</v>
      </c>
      <c r="Z23" s="170" t="b">
        <f t="shared" si="9"/>
        <v>0</v>
      </c>
      <c r="AA23" s="170" t="b">
        <f t="shared" si="10"/>
        <v>0</v>
      </c>
      <c r="AB23" s="170" t="b">
        <f t="shared" si="11"/>
        <v>0</v>
      </c>
      <c r="AC23" s="170" t="b">
        <f t="shared" si="12"/>
        <v>0</v>
      </c>
      <c r="AD23" s="170" t="b">
        <f t="shared" si="21"/>
        <v>0</v>
      </c>
      <c r="AE23" s="170" t="b">
        <f t="shared" si="22"/>
        <v>0</v>
      </c>
      <c r="AF23" s="170" t="b">
        <f t="shared" si="23"/>
        <v>0</v>
      </c>
      <c r="AG23" s="170" t="b">
        <f t="shared" si="24"/>
        <v>0</v>
      </c>
      <c r="AH23" s="170" t="b">
        <f t="shared" si="25"/>
        <v>0</v>
      </c>
      <c r="AI23" s="176" t="str">
        <f t="shared" si="13"/>
        <v/>
      </c>
      <c r="AJ23" s="177" t="str">
        <f t="shared" si="14"/>
        <v/>
      </c>
      <c r="AK23" s="173" t="str">
        <f t="shared" si="26"/>
        <v/>
      </c>
      <c r="AL23" s="174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5">
        <f t="shared" si="28"/>
        <v>0</v>
      </c>
      <c r="AN23" s="155" t="str">
        <f t="shared" si="29"/>
        <v/>
      </c>
      <c r="AO23" s="156" t="str">
        <f t="shared" si="30"/>
        <v/>
      </c>
      <c r="AP23" s="144"/>
      <c r="AQ23" s="174" t="str">
        <f t="shared" si="31"/>
        <v/>
      </c>
      <c r="AR23" s="213" t="str">
        <f t="shared" si="32"/>
        <v/>
      </c>
      <c r="AS23" s="213" t="str">
        <f t="shared" si="33"/>
        <v/>
      </c>
      <c r="AT23" s="213" t="str">
        <f t="shared" si="34"/>
        <v/>
      </c>
      <c r="AU23" s="165"/>
      <c r="AV23" s="174" t="str">
        <f t="shared" si="35"/>
        <v/>
      </c>
      <c r="AW23" s="175">
        <f t="shared" si="15"/>
        <v>0</v>
      </c>
      <c r="AX23" s="165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209"/>
      <c r="D24" s="143"/>
      <c r="E24" s="143"/>
      <c r="F24" s="165"/>
      <c r="G24" s="166"/>
      <c r="H24" s="216"/>
      <c r="I24" s="216"/>
      <c r="J24" s="178"/>
      <c r="K24" s="162"/>
      <c r="L24" s="215"/>
      <c r="M24" s="168">
        <f t="shared" si="17"/>
        <v>0</v>
      </c>
      <c r="N24" s="169" t="str">
        <f t="shared" si="18"/>
        <v/>
      </c>
      <c r="O24" s="169" t="str">
        <f t="shared" si="0"/>
        <v/>
      </c>
      <c r="P24" s="169" t="str">
        <f t="shared" si="1"/>
        <v/>
      </c>
      <c r="Q24" s="169">
        <f t="shared" si="19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70" t="b">
        <f t="shared" si="8"/>
        <v>0</v>
      </c>
      <c r="Z24" s="170" t="b">
        <f t="shared" si="9"/>
        <v>0</v>
      </c>
      <c r="AA24" s="170" t="b">
        <f t="shared" si="10"/>
        <v>0</v>
      </c>
      <c r="AB24" s="170" t="b">
        <f t="shared" si="11"/>
        <v>0</v>
      </c>
      <c r="AC24" s="170" t="b">
        <f t="shared" si="12"/>
        <v>0</v>
      </c>
      <c r="AD24" s="170" t="b">
        <f t="shared" si="21"/>
        <v>0</v>
      </c>
      <c r="AE24" s="170" t="b">
        <f t="shared" si="22"/>
        <v>0</v>
      </c>
      <c r="AF24" s="170" t="b">
        <f t="shared" si="23"/>
        <v>0</v>
      </c>
      <c r="AG24" s="170" t="b">
        <f t="shared" si="24"/>
        <v>0</v>
      </c>
      <c r="AH24" s="170" t="b">
        <f t="shared" si="25"/>
        <v>0</v>
      </c>
      <c r="AI24" s="176" t="str">
        <f t="shared" si="13"/>
        <v/>
      </c>
      <c r="AJ24" s="177" t="str">
        <f t="shared" si="14"/>
        <v/>
      </c>
      <c r="AK24" s="173" t="str">
        <f t="shared" si="26"/>
        <v/>
      </c>
      <c r="AL24" s="174" t="str">
        <f t="shared" si="27"/>
        <v/>
      </c>
      <c r="AM24" s="175">
        <f t="shared" si="28"/>
        <v>0</v>
      </c>
      <c r="AN24" s="155" t="str">
        <f t="shared" si="29"/>
        <v/>
      </c>
      <c r="AO24" s="156" t="str">
        <f t="shared" si="30"/>
        <v/>
      </c>
      <c r="AP24" s="144"/>
      <c r="AQ24" s="174" t="str">
        <f t="shared" si="31"/>
        <v/>
      </c>
      <c r="AR24" s="213" t="str">
        <f t="shared" si="32"/>
        <v/>
      </c>
      <c r="AS24" s="213" t="str">
        <f t="shared" si="33"/>
        <v/>
      </c>
      <c r="AT24" s="213" t="str">
        <f t="shared" si="34"/>
        <v/>
      </c>
      <c r="AU24" s="165"/>
      <c r="AV24" s="174" t="str">
        <f t="shared" si="35"/>
        <v/>
      </c>
      <c r="AW24" s="175">
        <f t="shared" si="15"/>
        <v>0</v>
      </c>
      <c r="AX24" s="165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209"/>
      <c r="D25" s="144"/>
      <c r="E25" s="144"/>
      <c r="F25" s="165"/>
      <c r="G25" s="179"/>
      <c r="H25" s="216"/>
      <c r="I25" s="216"/>
      <c r="J25" s="178"/>
      <c r="K25" s="178"/>
      <c r="L25" s="215"/>
      <c r="M25" s="168">
        <f t="shared" si="17"/>
        <v>0</v>
      </c>
      <c r="N25" s="169" t="str">
        <f t="shared" si="18"/>
        <v/>
      </c>
      <c r="O25" s="169" t="str">
        <f t="shared" si="0"/>
        <v/>
      </c>
      <c r="P25" s="169" t="str">
        <f t="shared" si="1"/>
        <v/>
      </c>
      <c r="Q25" s="169">
        <f t="shared" si="19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20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70" t="b">
        <f t="shared" si="8"/>
        <v>0</v>
      </c>
      <c r="Z25" s="170" t="b">
        <f t="shared" si="9"/>
        <v>0</v>
      </c>
      <c r="AA25" s="170" t="b">
        <f t="shared" si="10"/>
        <v>0</v>
      </c>
      <c r="AB25" s="170" t="b">
        <f t="shared" si="11"/>
        <v>0</v>
      </c>
      <c r="AC25" s="170" t="b">
        <f t="shared" si="12"/>
        <v>0</v>
      </c>
      <c r="AD25" s="170" t="b">
        <f t="shared" si="21"/>
        <v>0</v>
      </c>
      <c r="AE25" s="170" t="b">
        <f t="shared" si="22"/>
        <v>0</v>
      </c>
      <c r="AF25" s="170" t="b">
        <f t="shared" si="23"/>
        <v>0</v>
      </c>
      <c r="AG25" s="170" t="b">
        <f t="shared" si="24"/>
        <v>0</v>
      </c>
      <c r="AH25" s="170" t="b">
        <f t="shared" si="25"/>
        <v>0</v>
      </c>
      <c r="AI25" s="176" t="str">
        <f t="shared" si="13"/>
        <v/>
      </c>
      <c r="AJ25" s="177" t="str">
        <f t="shared" si="14"/>
        <v/>
      </c>
      <c r="AK25" s="173" t="str">
        <f t="shared" si="26"/>
        <v/>
      </c>
      <c r="AL25" s="174" t="str">
        <f t="shared" si="27"/>
        <v/>
      </c>
      <c r="AM25" s="175">
        <f t="shared" si="28"/>
        <v>0</v>
      </c>
      <c r="AN25" s="155" t="str">
        <f t="shared" si="29"/>
        <v/>
      </c>
      <c r="AO25" s="156" t="str">
        <f t="shared" si="30"/>
        <v/>
      </c>
      <c r="AP25" s="144"/>
      <c r="AQ25" s="174" t="str">
        <f t="shared" si="31"/>
        <v/>
      </c>
      <c r="AR25" s="213" t="str">
        <f t="shared" si="32"/>
        <v/>
      </c>
      <c r="AS25" s="213" t="str">
        <f t="shared" si="33"/>
        <v/>
      </c>
      <c r="AT25" s="213" t="str">
        <f t="shared" si="34"/>
        <v/>
      </c>
      <c r="AU25" s="165"/>
      <c r="AV25" s="174" t="str">
        <f t="shared" si="35"/>
        <v/>
      </c>
      <c r="AW25" s="175">
        <f t="shared" si="15"/>
        <v>0</v>
      </c>
      <c r="AX25" s="165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209"/>
      <c r="D26" s="144"/>
      <c r="E26" s="144"/>
      <c r="F26" s="165"/>
      <c r="G26" s="179"/>
      <c r="H26" s="216"/>
      <c r="I26" s="216"/>
      <c r="J26" s="178"/>
      <c r="K26" s="178"/>
      <c r="L26" s="215"/>
      <c r="M26" s="168">
        <f t="shared" si="17"/>
        <v>0</v>
      </c>
      <c r="N26" s="169" t="str">
        <f t="shared" si="18"/>
        <v/>
      </c>
      <c r="O26" s="169" t="str">
        <f t="shared" si="0"/>
        <v/>
      </c>
      <c r="P26" s="169" t="str">
        <f t="shared" si="1"/>
        <v/>
      </c>
      <c r="Q26" s="169">
        <f t="shared" si="19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70" t="b">
        <f t="shared" si="8"/>
        <v>0</v>
      </c>
      <c r="Z26" s="170" t="b">
        <f t="shared" si="9"/>
        <v>0</v>
      </c>
      <c r="AA26" s="170" t="b">
        <f t="shared" si="10"/>
        <v>0</v>
      </c>
      <c r="AB26" s="170" t="b">
        <f t="shared" si="11"/>
        <v>0</v>
      </c>
      <c r="AC26" s="170" t="b">
        <f t="shared" si="12"/>
        <v>0</v>
      </c>
      <c r="AD26" s="170" t="b">
        <f t="shared" si="21"/>
        <v>0</v>
      </c>
      <c r="AE26" s="170" t="b">
        <f t="shared" si="22"/>
        <v>0</v>
      </c>
      <c r="AF26" s="170" t="b">
        <f t="shared" si="23"/>
        <v>0</v>
      </c>
      <c r="AG26" s="170" t="b">
        <f t="shared" si="24"/>
        <v>0</v>
      </c>
      <c r="AH26" s="170" t="b">
        <f t="shared" si="25"/>
        <v>0</v>
      </c>
      <c r="AI26" s="176" t="str">
        <f t="shared" si="13"/>
        <v/>
      </c>
      <c r="AJ26" s="177" t="str">
        <f t="shared" si="14"/>
        <v/>
      </c>
      <c r="AK26" s="173" t="str">
        <f t="shared" si="26"/>
        <v/>
      </c>
      <c r="AL26" s="174" t="str">
        <f t="shared" si="27"/>
        <v/>
      </c>
      <c r="AM26" s="175">
        <f t="shared" si="28"/>
        <v>0</v>
      </c>
      <c r="AN26" s="155" t="str">
        <f t="shared" si="29"/>
        <v/>
      </c>
      <c r="AO26" s="156" t="str">
        <f t="shared" si="30"/>
        <v/>
      </c>
      <c r="AP26" s="144"/>
      <c r="AQ26" s="174" t="str">
        <f t="shared" si="31"/>
        <v/>
      </c>
      <c r="AR26" s="213" t="str">
        <f t="shared" si="32"/>
        <v/>
      </c>
      <c r="AS26" s="213" t="str">
        <f t="shared" si="33"/>
        <v/>
      </c>
      <c r="AT26" s="213" t="str">
        <f t="shared" si="34"/>
        <v/>
      </c>
      <c r="AU26" s="165"/>
      <c r="AV26" s="174" t="str">
        <f t="shared" si="35"/>
        <v/>
      </c>
      <c r="AW26" s="175">
        <f t="shared" si="15"/>
        <v>0</v>
      </c>
      <c r="AX26" s="165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09"/>
      <c r="D27" s="144"/>
      <c r="E27" s="144"/>
      <c r="F27" s="165"/>
      <c r="G27" s="179"/>
      <c r="H27" s="216"/>
      <c r="I27" s="216"/>
      <c r="J27" s="178"/>
      <c r="K27" s="178"/>
      <c r="L27" s="215"/>
      <c r="M27" s="168">
        <f t="shared" si="17"/>
        <v>0</v>
      </c>
      <c r="N27" s="169" t="str">
        <f t="shared" si="18"/>
        <v/>
      </c>
      <c r="O27" s="169" t="str">
        <f t="shared" si="0"/>
        <v/>
      </c>
      <c r="P27" s="169" t="str">
        <f t="shared" si="1"/>
        <v/>
      </c>
      <c r="Q27" s="169">
        <f t="shared" si="19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70" t="b">
        <f t="shared" si="8"/>
        <v>0</v>
      </c>
      <c r="Z27" s="170" t="b">
        <f t="shared" si="9"/>
        <v>0</v>
      </c>
      <c r="AA27" s="170" t="b">
        <f t="shared" si="10"/>
        <v>0</v>
      </c>
      <c r="AB27" s="170" t="b">
        <f t="shared" si="11"/>
        <v>0</v>
      </c>
      <c r="AC27" s="170" t="b">
        <f t="shared" si="12"/>
        <v>0</v>
      </c>
      <c r="AD27" s="170" t="b">
        <f t="shared" si="21"/>
        <v>0</v>
      </c>
      <c r="AE27" s="170" t="b">
        <f t="shared" si="22"/>
        <v>0</v>
      </c>
      <c r="AF27" s="170" t="b">
        <f t="shared" si="23"/>
        <v>0</v>
      </c>
      <c r="AG27" s="170" t="b">
        <f t="shared" si="24"/>
        <v>0</v>
      </c>
      <c r="AH27" s="170" t="b">
        <f t="shared" si="25"/>
        <v>0</v>
      </c>
      <c r="AI27" s="176" t="str">
        <f t="shared" si="13"/>
        <v/>
      </c>
      <c r="AJ27" s="177" t="str">
        <f t="shared" si="14"/>
        <v/>
      </c>
      <c r="AK27" s="173" t="str">
        <f t="shared" si="26"/>
        <v/>
      </c>
      <c r="AL27" s="174" t="str">
        <f t="shared" si="27"/>
        <v/>
      </c>
      <c r="AM27" s="175">
        <f t="shared" si="28"/>
        <v>0</v>
      </c>
      <c r="AN27" s="155" t="str">
        <f t="shared" si="29"/>
        <v/>
      </c>
      <c r="AO27" s="156" t="str">
        <f t="shared" si="30"/>
        <v/>
      </c>
      <c r="AP27" s="144"/>
      <c r="AQ27" s="174" t="str">
        <f t="shared" si="31"/>
        <v/>
      </c>
      <c r="AR27" s="213" t="str">
        <f t="shared" si="32"/>
        <v/>
      </c>
      <c r="AS27" s="213" t="str">
        <f t="shared" si="33"/>
        <v/>
      </c>
      <c r="AT27" s="213" t="str">
        <f t="shared" si="34"/>
        <v/>
      </c>
      <c r="AU27" s="165"/>
      <c r="AV27" s="174" t="str">
        <f t="shared" si="35"/>
        <v/>
      </c>
      <c r="AW27" s="175">
        <f t="shared" si="15"/>
        <v>0</v>
      </c>
      <c r="AX27" s="165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209"/>
      <c r="D28" s="144"/>
      <c r="E28" s="144"/>
      <c r="F28" s="165"/>
      <c r="G28" s="179"/>
      <c r="H28" s="216"/>
      <c r="I28" s="216"/>
      <c r="J28" s="178"/>
      <c r="K28" s="178"/>
      <c r="L28" s="215"/>
      <c r="M28" s="168">
        <f t="shared" si="17"/>
        <v>0</v>
      </c>
      <c r="N28" s="169" t="str">
        <f t="shared" si="18"/>
        <v/>
      </c>
      <c r="O28" s="169" t="str">
        <f t="shared" si="0"/>
        <v/>
      </c>
      <c r="P28" s="169" t="str">
        <f t="shared" si="1"/>
        <v/>
      </c>
      <c r="Q28" s="169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70" t="b">
        <f t="shared" si="8"/>
        <v>0</v>
      </c>
      <c r="Z28" s="170" t="b">
        <f t="shared" si="9"/>
        <v>0</v>
      </c>
      <c r="AA28" s="170" t="b">
        <f t="shared" si="10"/>
        <v>0</v>
      </c>
      <c r="AB28" s="170" t="b">
        <f t="shared" si="11"/>
        <v>0</v>
      </c>
      <c r="AC28" s="170" t="b">
        <f t="shared" si="12"/>
        <v>0</v>
      </c>
      <c r="AD28" s="170" t="b">
        <f t="shared" si="21"/>
        <v>0</v>
      </c>
      <c r="AE28" s="170" t="b">
        <f t="shared" si="22"/>
        <v>0</v>
      </c>
      <c r="AF28" s="170" t="b">
        <f t="shared" si="23"/>
        <v>0</v>
      </c>
      <c r="AG28" s="170" t="b">
        <f t="shared" si="24"/>
        <v>0</v>
      </c>
      <c r="AH28" s="170" t="b">
        <f t="shared" si="25"/>
        <v>0</v>
      </c>
      <c r="AI28" s="176" t="str">
        <f t="shared" si="13"/>
        <v/>
      </c>
      <c r="AJ28" s="177" t="str">
        <f t="shared" si="14"/>
        <v/>
      </c>
      <c r="AK28" s="173" t="str">
        <f t="shared" si="26"/>
        <v/>
      </c>
      <c r="AL28" s="174" t="str">
        <f t="shared" si="27"/>
        <v/>
      </c>
      <c r="AM28" s="175">
        <f t="shared" si="28"/>
        <v>0</v>
      </c>
      <c r="AN28" s="155" t="str">
        <f t="shared" si="29"/>
        <v/>
      </c>
      <c r="AO28" s="156" t="str">
        <f t="shared" si="30"/>
        <v/>
      </c>
      <c r="AP28" s="144"/>
      <c r="AQ28" s="174" t="str">
        <f t="shared" si="31"/>
        <v/>
      </c>
      <c r="AR28" s="213" t="str">
        <f t="shared" si="32"/>
        <v/>
      </c>
      <c r="AS28" s="213" t="str">
        <f t="shared" si="33"/>
        <v/>
      </c>
      <c r="AT28" s="213" t="str">
        <f t="shared" si="34"/>
        <v/>
      </c>
      <c r="AU28" s="165"/>
      <c r="AV28" s="174" t="str">
        <f t="shared" si="35"/>
        <v/>
      </c>
      <c r="AW28" s="175">
        <f t="shared" si="15"/>
        <v>0</v>
      </c>
      <c r="AX28" s="165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3"/>
      <c r="D29" s="144"/>
      <c r="E29" s="144"/>
      <c r="F29" s="165"/>
      <c r="G29" s="179"/>
      <c r="H29" s="178"/>
      <c r="I29" s="178"/>
      <c r="J29" s="178"/>
      <c r="K29" s="178"/>
      <c r="L29" s="215"/>
      <c r="M29" s="168">
        <f t="shared" si="17"/>
        <v>0</v>
      </c>
      <c r="N29" s="169" t="str">
        <f t="shared" si="18"/>
        <v/>
      </c>
      <c r="O29" s="169" t="str">
        <f t="shared" si="0"/>
        <v/>
      </c>
      <c r="P29" s="169" t="str">
        <f t="shared" si="1"/>
        <v/>
      </c>
      <c r="Q29" s="169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70" t="b">
        <f t="shared" si="8"/>
        <v>0</v>
      </c>
      <c r="Z29" s="170" t="b">
        <f t="shared" si="9"/>
        <v>0</v>
      </c>
      <c r="AA29" s="170" t="b">
        <f t="shared" si="10"/>
        <v>0</v>
      </c>
      <c r="AB29" s="170" t="b">
        <f t="shared" si="11"/>
        <v>0</v>
      </c>
      <c r="AC29" s="170" t="b">
        <f t="shared" si="12"/>
        <v>0</v>
      </c>
      <c r="AD29" s="170" t="b">
        <f t="shared" si="21"/>
        <v>0</v>
      </c>
      <c r="AE29" s="170" t="b">
        <f t="shared" si="22"/>
        <v>0</v>
      </c>
      <c r="AF29" s="170" t="b">
        <f t="shared" si="23"/>
        <v>0</v>
      </c>
      <c r="AG29" s="170" t="b">
        <f t="shared" si="24"/>
        <v>0</v>
      </c>
      <c r="AH29" s="170" t="b">
        <f t="shared" si="25"/>
        <v>0</v>
      </c>
      <c r="AI29" s="176" t="str">
        <f t="shared" si="13"/>
        <v/>
      </c>
      <c r="AJ29" s="177" t="str">
        <f t="shared" si="14"/>
        <v/>
      </c>
      <c r="AK29" s="173" t="str">
        <f t="shared" si="26"/>
        <v/>
      </c>
      <c r="AL29" s="174" t="str">
        <f t="shared" si="27"/>
        <v/>
      </c>
      <c r="AM29" s="175">
        <f t="shared" si="28"/>
        <v>0</v>
      </c>
      <c r="AN29" s="155" t="str">
        <f t="shared" si="29"/>
        <v/>
      </c>
      <c r="AO29" s="156" t="str">
        <f t="shared" si="30"/>
        <v/>
      </c>
      <c r="AP29" s="144"/>
      <c r="AQ29" s="174" t="str">
        <f t="shared" si="31"/>
        <v/>
      </c>
      <c r="AR29" s="213" t="str">
        <f t="shared" si="32"/>
        <v/>
      </c>
      <c r="AS29" s="213" t="str">
        <f t="shared" si="33"/>
        <v/>
      </c>
      <c r="AT29" s="213" t="str">
        <f t="shared" si="34"/>
        <v/>
      </c>
      <c r="AU29" s="165"/>
      <c r="AV29" s="174" t="str">
        <f t="shared" si="35"/>
        <v/>
      </c>
      <c r="AW29" s="175">
        <f t="shared" si="15"/>
        <v>0</v>
      </c>
      <c r="AX29" s="165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163"/>
      <c r="D30" s="144"/>
      <c r="E30" s="144"/>
      <c r="F30" s="165"/>
      <c r="G30" s="179"/>
      <c r="H30" s="178"/>
      <c r="I30" s="178"/>
      <c r="J30" s="178"/>
      <c r="K30" s="178"/>
      <c r="L30" s="180"/>
      <c r="M30" s="168">
        <f t="shared" si="17"/>
        <v>0</v>
      </c>
      <c r="N30" s="169" t="str">
        <f t="shared" si="18"/>
        <v/>
      </c>
      <c r="O30" s="169" t="str">
        <f t="shared" si="0"/>
        <v/>
      </c>
      <c r="P30" s="169" t="str">
        <f t="shared" si="1"/>
        <v/>
      </c>
      <c r="Q30" s="169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70" t="b">
        <f t="shared" si="8"/>
        <v>0</v>
      </c>
      <c r="Z30" s="170" t="b">
        <f t="shared" si="9"/>
        <v>0</v>
      </c>
      <c r="AA30" s="170" t="b">
        <f t="shared" si="10"/>
        <v>0</v>
      </c>
      <c r="AB30" s="170" t="b">
        <f t="shared" si="11"/>
        <v>0</v>
      </c>
      <c r="AC30" s="170" t="b">
        <f t="shared" si="12"/>
        <v>0</v>
      </c>
      <c r="AD30" s="170" t="b">
        <f t="shared" si="21"/>
        <v>0</v>
      </c>
      <c r="AE30" s="170" t="b">
        <f t="shared" si="22"/>
        <v>0</v>
      </c>
      <c r="AF30" s="170" t="b">
        <f t="shared" si="23"/>
        <v>0</v>
      </c>
      <c r="AG30" s="170" t="b">
        <f t="shared" si="24"/>
        <v>0</v>
      </c>
      <c r="AH30" s="170" t="b">
        <f t="shared" si="25"/>
        <v>0</v>
      </c>
      <c r="AI30" s="176" t="str">
        <f t="shared" si="13"/>
        <v/>
      </c>
      <c r="AJ30" s="177" t="str">
        <f t="shared" si="14"/>
        <v/>
      </c>
      <c r="AK30" s="173" t="str">
        <f t="shared" si="26"/>
        <v/>
      </c>
      <c r="AL30" s="174" t="str">
        <f t="shared" si="27"/>
        <v/>
      </c>
      <c r="AM30" s="175">
        <f t="shared" si="28"/>
        <v>0</v>
      </c>
      <c r="AN30" s="155" t="str">
        <f t="shared" si="29"/>
        <v/>
      </c>
      <c r="AO30" s="156" t="str">
        <f t="shared" si="30"/>
        <v/>
      </c>
      <c r="AP30" s="144"/>
      <c r="AQ30" s="174" t="str">
        <f t="shared" si="31"/>
        <v/>
      </c>
      <c r="AR30" s="213" t="str">
        <f t="shared" si="32"/>
        <v/>
      </c>
      <c r="AS30" s="213" t="str">
        <f t="shared" si="33"/>
        <v/>
      </c>
      <c r="AT30" s="213" t="str">
        <f t="shared" si="34"/>
        <v/>
      </c>
      <c r="AU30" s="165"/>
      <c r="AV30" s="174" t="str">
        <f t="shared" si="35"/>
        <v/>
      </c>
      <c r="AW30" s="175">
        <f t="shared" si="15"/>
        <v>0</v>
      </c>
      <c r="AX30" s="165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9"/>
      <c r="D31" s="144"/>
      <c r="E31" s="144"/>
      <c r="F31" s="165"/>
      <c r="G31" s="179"/>
      <c r="H31" s="178"/>
      <c r="I31" s="178"/>
      <c r="J31" s="178"/>
      <c r="K31" s="178"/>
      <c r="L31" s="180"/>
      <c r="M31" s="168">
        <f t="shared" si="17"/>
        <v>0</v>
      </c>
      <c r="N31" s="169" t="str">
        <f t="shared" si="18"/>
        <v/>
      </c>
      <c r="O31" s="169" t="str">
        <f t="shared" si="0"/>
        <v/>
      </c>
      <c r="P31" s="169" t="str">
        <f t="shared" si="1"/>
        <v/>
      </c>
      <c r="Q31" s="169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70" t="b">
        <f t="shared" si="8"/>
        <v>0</v>
      </c>
      <c r="Z31" s="170" t="b">
        <f t="shared" si="9"/>
        <v>0</v>
      </c>
      <c r="AA31" s="170" t="b">
        <f t="shared" si="10"/>
        <v>0</v>
      </c>
      <c r="AB31" s="170" t="b">
        <f t="shared" si="11"/>
        <v>0</v>
      </c>
      <c r="AC31" s="170" t="b">
        <f t="shared" si="12"/>
        <v>0</v>
      </c>
      <c r="AD31" s="170" t="b">
        <f t="shared" si="21"/>
        <v>0</v>
      </c>
      <c r="AE31" s="170" t="b">
        <f t="shared" si="22"/>
        <v>0</v>
      </c>
      <c r="AF31" s="170" t="b">
        <f t="shared" si="23"/>
        <v>0</v>
      </c>
      <c r="AG31" s="170" t="b">
        <f t="shared" si="24"/>
        <v>0</v>
      </c>
      <c r="AH31" s="170" t="b">
        <f t="shared" si="25"/>
        <v>0</v>
      </c>
      <c r="AI31" s="176" t="str">
        <f t="shared" si="13"/>
        <v/>
      </c>
      <c r="AJ31" s="177" t="str">
        <f t="shared" si="14"/>
        <v/>
      </c>
      <c r="AK31" s="173" t="str">
        <f t="shared" si="26"/>
        <v/>
      </c>
      <c r="AL31" s="174" t="str">
        <f t="shared" si="27"/>
        <v/>
      </c>
      <c r="AM31" s="175">
        <f t="shared" si="28"/>
        <v>0</v>
      </c>
      <c r="AN31" s="155" t="str">
        <f t="shared" si="29"/>
        <v/>
      </c>
      <c r="AO31" s="156" t="str">
        <f t="shared" si="30"/>
        <v/>
      </c>
      <c r="AP31" s="144"/>
      <c r="AQ31" s="174" t="str">
        <f t="shared" si="31"/>
        <v/>
      </c>
      <c r="AR31" s="213" t="str">
        <f t="shared" si="32"/>
        <v/>
      </c>
      <c r="AS31" s="213" t="str">
        <f t="shared" si="33"/>
        <v/>
      </c>
      <c r="AT31" s="213" t="str">
        <f t="shared" si="34"/>
        <v/>
      </c>
      <c r="AU31" s="165"/>
      <c r="AV31" s="174" t="str">
        <f t="shared" si="35"/>
        <v/>
      </c>
      <c r="AW31" s="175">
        <f t="shared" si="15"/>
        <v>0</v>
      </c>
      <c r="AX31" s="165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9"/>
      <c r="D32" s="144"/>
      <c r="E32" s="144"/>
      <c r="F32" s="165"/>
      <c r="G32" s="179"/>
      <c r="H32" s="178"/>
      <c r="I32" s="178"/>
      <c r="J32" s="178"/>
      <c r="K32" s="178"/>
      <c r="L32" s="215"/>
      <c r="M32" s="168">
        <f t="shared" si="17"/>
        <v>0</v>
      </c>
      <c r="N32" s="169" t="str">
        <f t="shared" si="18"/>
        <v/>
      </c>
      <c r="O32" s="169" t="str">
        <f t="shared" si="0"/>
        <v/>
      </c>
      <c r="P32" s="169" t="str">
        <f t="shared" si="1"/>
        <v/>
      </c>
      <c r="Q32" s="169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70" t="b">
        <f t="shared" si="8"/>
        <v>0</v>
      </c>
      <c r="Z32" s="170" t="b">
        <f t="shared" si="9"/>
        <v>0</v>
      </c>
      <c r="AA32" s="170" t="b">
        <f t="shared" si="10"/>
        <v>0</v>
      </c>
      <c r="AB32" s="170" t="b">
        <f t="shared" si="11"/>
        <v>0</v>
      </c>
      <c r="AC32" s="170" t="b">
        <f t="shared" si="12"/>
        <v>0</v>
      </c>
      <c r="AD32" s="170" t="b">
        <f t="shared" si="21"/>
        <v>0</v>
      </c>
      <c r="AE32" s="170" t="b">
        <f t="shared" si="22"/>
        <v>0</v>
      </c>
      <c r="AF32" s="170" t="b">
        <f t="shared" si="23"/>
        <v>0</v>
      </c>
      <c r="AG32" s="170" t="b">
        <f t="shared" si="24"/>
        <v>0</v>
      </c>
      <c r="AH32" s="170" t="b">
        <f t="shared" si="25"/>
        <v>0</v>
      </c>
      <c r="AI32" s="176" t="str">
        <f t="shared" si="13"/>
        <v/>
      </c>
      <c r="AJ32" s="177" t="str">
        <f t="shared" si="14"/>
        <v/>
      </c>
      <c r="AK32" s="173" t="str">
        <f t="shared" si="26"/>
        <v/>
      </c>
      <c r="AL32" s="174" t="str">
        <f t="shared" si="27"/>
        <v/>
      </c>
      <c r="AM32" s="175">
        <f t="shared" si="28"/>
        <v>0</v>
      </c>
      <c r="AN32" s="155" t="str">
        <f t="shared" si="29"/>
        <v/>
      </c>
      <c r="AO32" s="156" t="str">
        <f t="shared" si="30"/>
        <v/>
      </c>
      <c r="AP32" s="144"/>
      <c r="AQ32" s="174" t="str">
        <f t="shared" si="31"/>
        <v/>
      </c>
      <c r="AR32" s="213" t="str">
        <f t="shared" si="32"/>
        <v/>
      </c>
      <c r="AS32" s="213" t="str">
        <f t="shared" si="33"/>
        <v/>
      </c>
      <c r="AT32" s="213" t="str">
        <f t="shared" si="34"/>
        <v/>
      </c>
      <c r="AU32" s="165"/>
      <c r="AV32" s="174" t="str">
        <f t="shared" si="35"/>
        <v/>
      </c>
      <c r="AW32" s="175">
        <f t="shared" si="15"/>
        <v>0</v>
      </c>
      <c r="AX32" s="165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163"/>
      <c r="D33" s="144"/>
      <c r="E33" s="144"/>
      <c r="F33" s="165"/>
      <c r="G33" s="179"/>
      <c r="H33" s="178"/>
      <c r="I33" s="178"/>
      <c r="J33" s="178"/>
      <c r="K33" s="178"/>
      <c r="L33" s="180"/>
      <c r="M33" s="168">
        <f t="shared" si="17"/>
        <v>0</v>
      </c>
      <c r="N33" s="169" t="str">
        <f t="shared" si="18"/>
        <v/>
      </c>
      <c r="O33" s="169" t="str">
        <f t="shared" si="0"/>
        <v/>
      </c>
      <c r="P33" s="169" t="str">
        <f t="shared" si="1"/>
        <v/>
      </c>
      <c r="Q33" s="169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70" t="b">
        <f t="shared" si="8"/>
        <v>0</v>
      </c>
      <c r="Z33" s="170" t="b">
        <f t="shared" si="9"/>
        <v>0</v>
      </c>
      <c r="AA33" s="170" t="b">
        <f t="shared" si="10"/>
        <v>0</v>
      </c>
      <c r="AB33" s="170" t="b">
        <f t="shared" si="11"/>
        <v>0</v>
      </c>
      <c r="AC33" s="170" t="b">
        <f t="shared" si="12"/>
        <v>0</v>
      </c>
      <c r="AD33" s="170" t="b">
        <f t="shared" si="21"/>
        <v>0</v>
      </c>
      <c r="AE33" s="170" t="b">
        <f t="shared" si="22"/>
        <v>0</v>
      </c>
      <c r="AF33" s="170" t="b">
        <f t="shared" si="23"/>
        <v>0</v>
      </c>
      <c r="AG33" s="170" t="b">
        <f t="shared" si="24"/>
        <v>0</v>
      </c>
      <c r="AH33" s="170" t="b">
        <f t="shared" si="25"/>
        <v>0</v>
      </c>
      <c r="AI33" s="176" t="str">
        <f t="shared" si="13"/>
        <v/>
      </c>
      <c r="AJ33" s="177" t="str">
        <f t="shared" si="14"/>
        <v/>
      </c>
      <c r="AK33" s="173" t="str">
        <f t="shared" si="26"/>
        <v/>
      </c>
      <c r="AL33" s="174" t="str">
        <f t="shared" si="27"/>
        <v/>
      </c>
      <c r="AM33" s="175">
        <f t="shared" si="28"/>
        <v>0</v>
      </c>
      <c r="AN33" s="155" t="str">
        <f t="shared" si="29"/>
        <v/>
      </c>
      <c r="AO33" s="156" t="str">
        <f t="shared" si="30"/>
        <v/>
      </c>
      <c r="AP33" s="144"/>
      <c r="AQ33" s="174" t="str">
        <f t="shared" si="31"/>
        <v/>
      </c>
      <c r="AR33" s="213" t="str">
        <f t="shared" si="32"/>
        <v/>
      </c>
      <c r="AS33" s="213" t="str">
        <f t="shared" si="33"/>
        <v/>
      </c>
      <c r="AT33" s="213" t="str">
        <f t="shared" si="34"/>
        <v/>
      </c>
      <c r="AU33" s="165"/>
      <c r="AV33" s="174" t="str">
        <f t="shared" si="35"/>
        <v/>
      </c>
      <c r="AW33" s="175">
        <f t="shared" si="15"/>
        <v>0</v>
      </c>
      <c r="AX33" s="165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163"/>
      <c r="D34" s="144"/>
      <c r="E34" s="144"/>
      <c r="F34" s="165"/>
      <c r="G34" s="179"/>
      <c r="H34" s="178"/>
      <c r="I34" s="178"/>
      <c r="J34" s="178"/>
      <c r="K34" s="178"/>
      <c r="L34" s="180"/>
      <c r="M34" s="168">
        <f t="shared" si="17"/>
        <v>0</v>
      </c>
      <c r="N34" s="169" t="str">
        <f t="shared" si="18"/>
        <v/>
      </c>
      <c r="O34" s="169" t="str">
        <f t="shared" si="0"/>
        <v/>
      </c>
      <c r="P34" s="169" t="str">
        <f t="shared" si="1"/>
        <v/>
      </c>
      <c r="Q34" s="169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70" t="b">
        <f t="shared" si="8"/>
        <v>0</v>
      </c>
      <c r="Z34" s="170" t="b">
        <f t="shared" si="9"/>
        <v>0</v>
      </c>
      <c r="AA34" s="170" t="b">
        <f t="shared" si="10"/>
        <v>0</v>
      </c>
      <c r="AB34" s="170" t="b">
        <f t="shared" si="11"/>
        <v>0</v>
      </c>
      <c r="AC34" s="170" t="b">
        <f t="shared" si="12"/>
        <v>0</v>
      </c>
      <c r="AD34" s="170" t="b">
        <f t="shared" si="21"/>
        <v>0</v>
      </c>
      <c r="AE34" s="170" t="b">
        <f t="shared" si="22"/>
        <v>0</v>
      </c>
      <c r="AF34" s="170" t="b">
        <f t="shared" si="23"/>
        <v>0</v>
      </c>
      <c r="AG34" s="170" t="b">
        <f t="shared" si="24"/>
        <v>0</v>
      </c>
      <c r="AH34" s="170" t="b">
        <f t="shared" si="25"/>
        <v>0</v>
      </c>
      <c r="AI34" s="176" t="str">
        <f t="shared" si="13"/>
        <v/>
      </c>
      <c r="AJ34" s="177" t="str">
        <f t="shared" si="14"/>
        <v/>
      </c>
      <c r="AK34" s="173" t="str">
        <f t="shared" si="26"/>
        <v/>
      </c>
      <c r="AL34" s="174" t="str">
        <f t="shared" si="27"/>
        <v/>
      </c>
      <c r="AM34" s="175">
        <f t="shared" si="28"/>
        <v>0</v>
      </c>
      <c r="AN34" s="155" t="str">
        <f t="shared" si="29"/>
        <v/>
      </c>
      <c r="AO34" s="156" t="str">
        <f t="shared" si="30"/>
        <v/>
      </c>
      <c r="AP34" s="144"/>
      <c r="AQ34" s="174" t="str">
        <f t="shared" si="31"/>
        <v/>
      </c>
      <c r="AR34" s="213" t="str">
        <f t="shared" si="32"/>
        <v/>
      </c>
      <c r="AS34" s="213" t="str">
        <f t="shared" si="33"/>
        <v/>
      </c>
      <c r="AT34" s="213" t="str">
        <f t="shared" si="34"/>
        <v/>
      </c>
      <c r="AU34" s="165"/>
      <c r="AV34" s="174" t="str">
        <f t="shared" si="35"/>
        <v/>
      </c>
      <c r="AW34" s="175">
        <f t="shared" si="15"/>
        <v>0</v>
      </c>
      <c r="AX34" s="165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9"/>
      <c r="D35" s="144"/>
      <c r="E35" s="144"/>
      <c r="F35" s="165"/>
      <c r="G35" s="179"/>
      <c r="H35" s="178"/>
      <c r="I35" s="178"/>
      <c r="J35" s="178"/>
      <c r="K35" s="178"/>
      <c r="L35" s="180"/>
      <c r="M35" s="168">
        <f t="shared" si="17"/>
        <v>0</v>
      </c>
      <c r="N35" s="169" t="str">
        <f t="shared" si="18"/>
        <v/>
      </c>
      <c r="O35" s="169" t="str">
        <f t="shared" si="0"/>
        <v/>
      </c>
      <c r="P35" s="169" t="str">
        <f t="shared" si="1"/>
        <v/>
      </c>
      <c r="Q35" s="169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70" t="b">
        <f t="shared" si="8"/>
        <v>0</v>
      </c>
      <c r="Z35" s="170" t="b">
        <f t="shared" si="9"/>
        <v>0</v>
      </c>
      <c r="AA35" s="170" t="b">
        <f t="shared" si="10"/>
        <v>0</v>
      </c>
      <c r="AB35" s="170" t="b">
        <f t="shared" si="11"/>
        <v>0</v>
      </c>
      <c r="AC35" s="170" t="b">
        <f t="shared" si="12"/>
        <v>0</v>
      </c>
      <c r="AD35" s="170" t="b">
        <f t="shared" si="21"/>
        <v>0</v>
      </c>
      <c r="AE35" s="170" t="b">
        <f t="shared" si="22"/>
        <v>0</v>
      </c>
      <c r="AF35" s="170" t="b">
        <f t="shared" si="23"/>
        <v>0</v>
      </c>
      <c r="AG35" s="170" t="b">
        <f t="shared" si="24"/>
        <v>0</v>
      </c>
      <c r="AH35" s="170" t="b">
        <f t="shared" si="25"/>
        <v>0</v>
      </c>
      <c r="AI35" s="176" t="str">
        <f t="shared" si="13"/>
        <v/>
      </c>
      <c r="AJ35" s="177" t="str">
        <f t="shared" si="14"/>
        <v/>
      </c>
      <c r="AK35" s="173" t="str">
        <f t="shared" si="26"/>
        <v/>
      </c>
      <c r="AL35" s="174" t="str">
        <f t="shared" si="27"/>
        <v/>
      </c>
      <c r="AM35" s="175">
        <f t="shared" si="28"/>
        <v>0</v>
      </c>
      <c r="AN35" s="155" t="str">
        <f t="shared" si="29"/>
        <v/>
      </c>
      <c r="AO35" s="156" t="str">
        <f t="shared" si="30"/>
        <v/>
      </c>
      <c r="AP35" s="144"/>
      <c r="AQ35" s="174" t="str">
        <f t="shared" si="31"/>
        <v/>
      </c>
      <c r="AR35" s="213" t="str">
        <f t="shared" si="32"/>
        <v/>
      </c>
      <c r="AS35" s="213" t="str">
        <f t="shared" si="33"/>
        <v/>
      </c>
      <c r="AT35" s="213" t="str">
        <f t="shared" si="34"/>
        <v/>
      </c>
      <c r="AU35" s="165"/>
      <c r="AV35" s="174" t="str">
        <f t="shared" si="35"/>
        <v/>
      </c>
      <c r="AW35" s="175">
        <f t="shared" si="15"/>
        <v>0</v>
      </c>
      <c r="AX35" s="165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3"/>
      <c r="D36" s="144"/>
      <c r="E36" s="144"/>
      <c r="F36" s="165"/>
      <c r="G36" s="179"/>
      <c r="H36" s="178"/>
      <c r="I36" s="178"/>
      <c r="J36" s="178"/>
      <c r="K36" s="178"/>
      <c r="L36" s="180"/>
      <c r="M36" s="168">
        <f t="shared" si="17"/>
        <v>0</v>
      </c>
      <c r="N36" s="169" t="str">
        <f t="shared" si="18"/>
        <v/>
      </c>
      <c r="O36" s="169" t="str">
        <f t="shared" si="0"/>
        <v/>
      </c>
      <c r="P36" s="169" t="str">
        <f t="shared" si="1"/>
        <v/>
      </c>
      <c r="Q36" s="169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70" t="b">
        <f t="shared" si="8"/>
        <v>0</v>
      </c>
      <c r="Z36" s="170" t="b">
        <f t="shared" si="9"/>
        <v>0</v>
      </c>
      <c r="AA36" s="170" t="b">
        <f t="shared" si="10"/>
        <v>0</v>
      </c>
      <c r="AB36" s="170" t="b">
        <f t="shared" si="11"/>
        <v>0</v>
      </c>
      <c r="AC36" s="170" t="b">
        <f t="shared" si="12"/>
        <v>0</v>
      </c>
      <c r="AD36" s="170" t="b">
        <f t="shared" si="21"/>
        <v>0</v>
      </c>
      <c r="AE36" s="170" t="b">
        <f t="shared" si="22"/>
        <v>0</v>
      </c>
      <c r="AF36" s="170" t="b">
        <f t="shared" si="23"/>
        <v>0</v>
      </c>
      <c r="AG36" s="170" t="b">
        <f t="shared" si="24"/>
        <v>0</v>
      </c>
      <c r="AH36" s="170" t="b">
        <f t="shared" si="25"/>
        <v>0</v>
      </c>
      <c r="AI36" s="176" t="str">
        <f t="shared" si="13"/>
        <v/>
      </c>
      <c r="AJ36" s="177" t="str">
        <f t="shared" si="14"/>
        <v/>
      </c>
      <c r="AK36" s="173" t="str">
        <f t="shared" si="26"/>
        <v/>
      </c>
      <c r="AL36" s="174" t="str">
        <f t="shared" si="27"/>
        <v/>
      </c>
      <c r="AM36" s="175">
        <f t="shared" si="28"/>
        <v>0</v>
      </c>
      <c r="AN36" s="155" t="str">
        <f t="shared" si="29"/>
        <v/>
      </c>
      <c r="AO36" s="156" t="str">
        <f t="shared" si="30"/>
        <v/>
      </c>
      <c r="AP36" s="144"/>
      <c r="AQ36" s="174" t="str">
        <f t="shared" si="31"/>
        <v/>
      </c>
      <c r="AR36" s="213" t="str">
        <f t="shared" si="32"/>
        <v/>
      </c>
      <c r="AS36" s="213" t="str">
        <f t="shared" si="33"/>
        <v/>
      </c>
      <c r="AT36" s="213" t="str">
        <f t="shared" si="34"/>
        <v/>
      </c>
      <c r="AU36" s="165"/>
      <c r="AV36" s="174" t="str">
        <f t="shared" si="35"/>
        <v/>
      </c>
      <c r="AW36" s="175">
        <f t="shared" si="15"/>
        <v>0</v>
      </c>
      <c r="AX36" s="165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163"/>
      <c r="D37" s="144"/>
      <c r="E37" s="144"/>
      <c r="F37" s="165"/>
      <c r="G37" s="179"/>
      <c r="H37" s="178"/>
      <c r="I37" s="178"/>
      <c r="J37" s="178"/>
      <c r="K37" s="178"/>
      <c r="L37" s="180"/>
      <c r="M37" s="168">
        <f t="shared" si="17"/>
        <v>0</v>
      </c>
      <c r="N37" s="169" t="str">
        <f t="shared" si="18"/>
        <v/>
      </c>
      <c r="O37" s="169" t="str">
        <f t="shared" si="0"/>
        <v/>
      </c>
      <c r="P37" s="169" t="str">
        <f t="shared" si="1"/>
        <v/>
      </c>
      <c r="Q37" s="169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70" t="b">
        <f t="shared" si="8"/>
        <v>0</v>
      </c>
      <c r="Z37" s="170" t="b">
        <f t="shared" si="9"/>
        <v>0</v>
      </c>
      <c r="AA37" s="170" t="b">
        <f t="shared" si="10"/>
        <v>0</v>
      </c>
      <c r="AB37" s="170" t="b">
        <f t="shared" si="11"/>
        <v>0</v>
      </c>
      <c r="AC37" s="170" t="b">
        <f t="shared" si="12"/>
        <v>0</v>
      </c>
      <c r="AD37" s="170" t="b">
        <f t="shared" si="21"/>
        <v>0</v>
      </c>
      <c r="AE37" s="170" t="b">
        <f t="shared" si="22"/>
        <v>0</v>
      </c>
      <c r="AF37" s="170" t="b">
        <f t="shared" si="23"/>
        <v>0</v>
      </c>
      <c r="AG37" s="170" t="b">
        <f t="shared" si="24"/>
        <v>0</v>
      </c>
      <c r="AH37" s="170" t="b">
        <f t="shared" si="25"/>
        <v>0</v>
      </c>
      <c r="AI37" s="176" t="str">
        <f t="shared" si="13"/>
        <v/>
      </c>
      <c r="AJ37" s="177" t="str">
        <f t="shared" si="14"/>
        <v/>
      </c>
      <c r="AK37" s="173" t="str">
        <f t="shared" si="26"/>
        <v/>
      </c>
      <c r="AL37" s="174" t="str">
        <f t="shared" si="27"/>
        <v/>
      </c>
      <c r="AM37" s="175">
        <f t="shared" si="28"/>
        <v>0</v>
      </c>
      <c r="AN37" s="155" t="str">
        <f t="shared" si="29"/>
        <v/>
      </c>
      <c r="AO37" s="156" t="str">
        <f t="shared" si="30"/>
        <v/>
      </c>
      <c r="AP37" s="144"/>
      <c r="AQ37" s="174" t="str">
        <f t="shared" si="31"/>
        <v/>
      </c>
      <c r="AR37" s="213" t="str">
        <f t="shared" si="32"/>
        <v/>
      </c>
      <c r="AS37" s="213" t="str">
        <f t="shared" si="33"/>
        <v/>
      </c>
      <c r="AT37" s="213" t="str">
        <f t="shared" si="34"/>
        <v/>
      </c>
      <c r="AU37" s="165"/>
      <c r="AV37" s="174" t="str">
        <f t="shared" si="35"/>
        <v/>
      </c>
      <c r="AW37" s="175">
        <f t="shared" si="15"/>
        <v>0</v>
      </c>
      <c r="AX37" s="165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09"/>
      <c r="D38" s="144"/>
      <c r="E38" s="144"/>
      <c r="F38" s="165"/>
      <c r="G38" s="179"/>
      <c r="H38" s="178"/>
      <c r="I38" s="178"/>
      <c r="J38" s="178"/>
      <c r="K38" s="178"/>
      <c r="L38" s="180"/>
      <c r="M38" s="168">
        <f t="shared" si="17"/>
        <v>0</v>
      </c>
      <c r="N38" s="169" t="str">
        <f t="shared" si="18"/>
        <v/>
      </c>
      <c r="O38" s="169" t="str">
        <f t="shared" si="0"/>
        <v/>
      </c>
      <c r="P38" s="169" t="str">
        <f t="shared" si="1"/>
        <v/>
      </c>
      <c r="Q38" s="169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70" t="b">
        <f t="shared" si="8"/>
        <v>0</v>
      </c>
      <c r="Z38" s="170" t="b">
        <f t="shared" si="9"/>
        <v>0</v>
      </c>
      <c r="AA38" s="170" t="b">
        <f t="shared" si="10"/>
        <v>0</v>
      </c>
      <c r="AB38" s="170" t="b">
        <f t="shared" si="11"/>
        <v>0</v>
      </c>
      <c r="AC38" s="170" t="b">
        <f t="shared" si="12"/>
        <v>0</v>
      </c>
      <c r="AD38" s="170" t="b">
        <f t="shared" si="21"/>
        <v>0</v>
      </c>
      <c r="AE38" s="170" t="b">
        <f t="shared" si="22"/>
        <v>0</v>
      </c>
      <c r="AF38" s="170" t="b">
        <f t="shared" si="23"/>
        <v>0</v>
      </c>
      <c r="AG38" s="170" t="b">
        <f t="shared" si="24"/>
        <v>0</v>
      </c>
      <c r="AH38" s="170" t="b">
        <f t="shared" si="25"/>
        <v>0</v>
      </c>
      <c r="AI38" s="176" t="str">
        <f t="shared" si="13"/>
        <v/>
      </c>
      <c r="AJ38" s="177" t="str">
        <f t="shared" si="14"/>
        <v/>
      </c>
      <c r="AK38" s="173" t="str">
        <f t="shared" si="26"/>
        <v/>
      </c>
      <c r="AL38" s="174" t="str">
        <f t="shared" si="27"/>
        <v/>
      </c>
      <c r="AM38" s="175">
        <f t="shared" si="28"/>
        <v>0</v>
      </c>
      <c r="AN38" s="155" t="str">
        <f t="shared" si="29"/>
        <v/>
      </c>
      <c r="AO38" s="156" t="str">
        <f t="shared" si="30"/>
        <v/>
      </c>
      <c r="AP38" s="144"/>
      <c r="AQ38" s="174" t="str">
        <f t="shared" si="31"/>
        <v/>
      </c>
      <c r="AR38" s="213" t="str">
        <f t="shared" si="32"/>
        <v/>
      </c>
      <c r="AS38" s="213" t="str">
        <f t="shared" si="33"/>
        <v/>
      </c>
      <c r="AT38" s="213" t="str">
        <f t="shared" si="34"/>
        <v/>
      </c>
      <c r="AU38" s="165"/>
      <c r="AV38" s="174" t="str">
        <f t="shared" si="35"/>
        <v/>
      </c>
      <c r="AW38" s="175">
        <f t="shared" si="15"/>
        <v>0</v>
      </c>
      <c r="AX38" s="165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3"/>
      <c r="D39" s="144"/>
      <c r="E39" s="144"/>
      <c r="F39" s="165"/>
      <c r="G39" s="179"/>
      <c r="H39" s="178"/>
      <c r="I39" s="178"/>
      <c r="J39" s="178"/>
      <c r="K39" s="178"/>
      <c r="L39" s="180"/>
      <c r="M39" s="168">
        <f t="shared" si="17"/>
        <v>0</v>
      </c>
      <c r="N39" s="169" t="str">
        <f t="shared" si="18"/>
        <v/>
      </c>
      <c r="O39" s="169" t="str">
        <f t="shared" si="0"/>
        <v/>
      </c>
      <c r="P39" s="169" t="str">
        <f t="shared" si="1"/>
        <v/>
      </c>
      <c r="Q39" s="169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70" t="b">
        <f t="shared" si="8"/>
        <v>0</v>
      </c>
      <c r="Z39" s="170" t="b">
        <f t="shared" si="9"/>
        <v>0</v>
      </c>
      <c r="AA39" s="170" t="b">
        <f t="shared" si="10"/>
        <v>0</v>
      </c>
      <c r="AB39" s="170" t="b">
        <f t="shared" si="11"/>
        <v>0</v>
      </c>
      <c r="AC39" s="170" t="b">
        <f t="shared" si="12"/>
        <v>0</v>
      </c>
      <c r="AD39" s="170" t="b">
        <f t="shared" si="21"/>
        <v>0</v>
      </c>
      <c r="AE39" s="170" t="b">
        <f t="shared" si="22"/>
        <v>0</v>
      </c>
      <c r="AF39" s="170" t="b">
        <f t="shared" si="23"/>
        <v>0</v>
      </c>
      <c r="AG39" s="170" t="b">
        <f t="shared" si="24"/>
        <v>0</v>
      </c>
      <c r="AH39" s="170" t="b">
        <f t="shared" si="25"/>
        <v>0</v>
      </c>
      <c r="AI39" s="176" t="str">
        <f t="shared" si="13"/>
        <v/>
      </c>
      <c r="AJ39" s="177" t="str">
        <f t="shared" si="14"/>
        <v/>
      </c>
      <c r="AK39" s="173" t="str">
        <f t="shared" si="26"/>
        <v/>
      </c>
      <c r="AL39" s="174" t="str">
        <f t="shared" si="27"/>
        <v/>
      </c>
      <c r="AM39" s="175">
        <f t="shared" si="28"/>
        <v>0</v>
      </c>
      <c r="AN39" s="155" t="str">
        <f t="shared" si="29"/>
        <v/>
      </c>
      <c r="AO39" s="156" t="str">
        <f t="shared" si="30"/>
        <v/>
      </c>
      <c r="AP39" s="144"/>
      <c r="AQ39" s="174" t="str">
        <f t="shared" si="31"/>
        <v/>
      </c>
      <c r="AR39" s="213" t="str">
        <f t="shared" si="32"/>
        <v/>
      </c>
      <c r="AS39" s="213" t="str">
        <f t="shared" si="33"/>
        <v/>
      </c>
      <c r="AT39" s="213" t="str">
        <f t="shared" si="34"/>
        <v/>
      </c>
      <c r="AU39" s="165"/>
      <c r="AV39" s="174" t="str">
        <f t="shared" si="35"/>
        <v/>
      </c>
      <c r="AW39" s="175">
        <f t="shared" si="15"/>
        <v>0</v>
      </c>
      <c r="AX39" s="165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09"/>
      <c r="D40" s="144"/>
      <c r="E40" s="144"/>
      <c r="F40" s="165"/>
      <c r="G40" s="179"/>
      <c r="H40" s="178"/>
      <c r="I40" s="178"/>
      <c r="J40" s="178"/>
      <c r="K40" s="178"/>
      <c r="L40" s="180"/>
      <c r="M40" s="168">
        <f t="shared" si="17"/>
        <v>0</v>
      </c>
      <c r="N40" s="169" t="str">
        <f t="shared" si="18"/>
        <v/>
      </c>
      <c r="O40" s="169" t="str">
        <f t="shared" si="0"/>
        <v/>
      </c>
      <c r="P40" s="169" t="str">
        <f t="shared" si="1"/>
        <v/>
      </c>
      <c r="Q40" s="169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70" t="b">
        <f t="shared" si="8"/>
        <v>0</v>
      </c>
      <c r="Z40" s="170" t="b">
        <f t="shared" si="9"/>
        <v>0</v>
      </c>
      <c r="AA40" s="170" t="b">
        <f t="shared" si="10"/>
        <v>0</v>
      </c>
      <c r="AB40" s="170" t="b">
        <f t="shared" si="11"/>
        <v>0</v>
      </c>
      <c r="AC40" s="170" t="b">
        <f t="shared" si="12"/>
        <v>0</v>
      </c>
      <c r="AD40" s="170" t="b">
        <f t="shared" si="21"/>
        <v>0</v>
      </c>
      <c r="AE40" s="170" t="b">
        <f t="shared" si="22"/>
        <v>0</v>
      </c>
      <c r="AF40" s="170" t="b">
        <f t="shared" si="23"/>
        <v>0</v>
      </c>
      <c r="AG40" s="170" t="b">
        <f t="shared" si="24"/>
        <v>0</v>
      </c>
      <c r="AH40" s="170" t="b">
        <f t="shared" si="25"/>
        <v>0</v>
      </c>
      <c r="AI40" s="176" t="str">
        <f t="shared" si="13"/>
        <v/>
      </c>
      <c r="AJ40" s="177" t="str">
        <f t="shared" si="14"/>
        <v/>
      </c>
      <c r="AK40" s="173" t="str">
        <f t="shared" si="26"/>
        <v/>
      </c>
      <c r="AL40" s="174" t="str">
        <f t="shared" si="27"/>
        <v/>
      </c>
      <c r="AM40" s="175">
        <f t="shared" si="28"/>
        <v>0</v>
      </c>
      <c r="AN40" s="155" t="str">
        <f t="shared" si="29"/>
        <v/>
      </c>
      <c r="AO40" s="156" t="str">
        <f t="shared" si="30"/>
        <v/>
      </c>
      <c r="AP40" s="144"/>
      <c r="AQ40" s="174" t="str">
        <f t="shared" si="31"/>
        <v/>
      </c>
      <c r="AR40" s="213" t="str">
        <f t="shared" si="32"/>
        <v/>
      </c>
      <c r="AS40" s="213" t="str">
        <f t="shared" si="33"/>
        <v/>
      </c>
      <c r="AT40" s="213" t="str">
        <f t="shared" si="34"/>
        <v/>
      </c>
      <c r="AU40" s="165"/>
      <c r="AV40" s="174" t="str">
        <f t="shared" si="35"/>
        <v/>
      </c>
      <c r="AW40" s="175">
        <f t="shared" si="15"/>
        <v>0</v>
      </c>
      <c r="AX40" s="165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3"/>
      <c r="D41" s="144"/>
      <c r="E41" s="144"/>
      <c r="F41" s="165"/>
      <c r="G41" s="179"/>
      <c r="H41" s="178"/>
      <c r="I41" s="178"/>
      <c r="J41" s="178"/>
      <c r="K41" s="178"/>
      <c r="L41" s="180"/>
      <c r="M41" s="168">
        <f t="shared" si="17"/>
        <v>0</v>
      </c>
      <c r="N41" s="169" t="str">
        <f t="shared" si="18"/>
        <v/>
      </c>
      <c r="O41" s="169" t="str">
        <f t="shared" si="0"/>
        <v/>
      </c>
      <c r="P41" s="169" t="str">
        <f t="shared" si="1"/>
        <v/>
      </c>
      <c r="Q41" s="169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70" t="b">
        <f t="shared" si="8"/>
        <v>0</v>
      </c>
      <c r="Z41" s="170" t="b">
        <f t="shared" si="9"/>
        <v>0</v>
      </c>
      <c r="AA41" s="170" t="b">
        <f t="shared" si="10"/>
        <v>0</v>
      </c>
      <c r="AB41" s="170" t="b">
        <f t="shared" si="11"/>
        <v>0</v>
      </c>
      <c r="AC41" s="170" t="b">
        <f t="shared" si="12"/>
        <v>0</v>
      </c>
      <c r="AD41" s="170" t="b">
        <f t="shared" si="21"/>
        <v>0</v>
      </c>
      <c r="AE41" s="170" t="b">
        <f t="shared" si="22"/>
        <v>0</v>
      </c>
      <c r="AF41" s="170" t="b">
        <f t="shared" si="23"/>
        <v>0</v>
      </c>
      <c r="AG41" s="170" t="b">
        <f t="shared" si="24"/>
        <v>0</v>
      </c>
      <c r="AH41" s="170" t="b">
        <f t="shared" si="25"/>
        <v>0</v>
      </c>
      <c r="AI41" s="176" t="str">
        <f t="shared" si="13"/>
        <v/>
      </c>
      <c r="AJ41" s="177" t="str">
        <f t="shared" si="14"/>
        <v/>
      </c>
      <c r="AK41" s="173" t="str">
        <f t="shared" si="26"/>
        <v/>
      </c>
      <c r="AL41" s="174" t="str">
        <f t="shared" si="27"/>
        <v/>
      </c>
      <c r="AM41" s="175">
        <f t="shared" si="28"/>
        <v>0</v>
      </c>
      <c r="AN41" s="155" t="str">
        <f t="shared" si="29"/>
        <v/>
      </c>
      <c r="AO41" s="156" t="str">
        <f t="shared" si="30"/>
        <v/>
      </c>
      <c r="AP41" s="144"/>
      <c r="AQ41" s="174" t="str">
        <f t="shared" si="31"/>
        <v/>
      </c>
      <c r="AR41" s="213" t="str">
        <f t="shared" si="32"/>
        <v/>
      </c>
      <c r="AS41" s="213" t="str">
        <f t="shared" si="33"/>
        <v/>
      </c>
      <c r="AT41" s="213" t="str">
        <f t="shared" si="34"/>
        <v/>
      </c>
      <c r="AU41" s="165"/>
      <c r="AV41" s="174" t="str">
        <f t="shared" si="35"/>
        <v/>
      </c>
      <c r="AW41" s="175">
        <f t="shared" si="15"/>
        <v>0</v>
      </c>
      <c r="AX41" s="165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09"/>
      <c r="D42" s="144"/>
      <c r="E42" s="144"/>
      <c r="F42" s="165"/>
      <c r="G42" s="179"/>
      <c r="H42" s="178"/>
      <c r="I42" s="178"/>
      <c r="J42" s="178"/>
      <c r="K42" s="178"/>
      <c r="L42" s="180"/>
      <c r="M42" s="168">
        <f t="shared" si="17"/>
        <v>0</v>
      </c>
      <c r="N42" s="169" t="str">
        <f t="shared" si="18"/>
        <v/>
      </c>
      <c r="O42" s="169" t="str">
        <f t="shared" si="0"/>
        <v/>
      </c>
      <c r="P42" s="169" t="str">
        <f t="shared" si="1"/>
        <v/>
      </c>
      <c r="Q42" s="169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70" t="b">
        <f t="shared" si="8"/>
        <v>0</v>
      </c>
      <c r="Z42" s="170" t="b">
        <f t="shared" si="9"/>
        <v>0</v>
      </c>
      <c r="AA42" s="170" t="b">
        <f t="shared" si="10"/>
        <v>0</v>
      </c>
      <c r="AB42" s="170" t="b">
        <f t="shared" si="11"/>
        <v>0</v>
      </c>
      <c r="AC42" s="170" t="b">
        <f t="shared" si="12"/>
        <v>0</v>
      </c>
      <c r="AD42" s="170" t="b">
        <f t="shared" si="21"/>
        <v>0</v>
      </c>
      <c r="AE42" s="170" t="b">
        <f t="shared" si="22"/>
        <v>0</v>
      </c>
      <c r="AF42" s="170" t="b">
        <f t="shared" si="23"/>
        <v>0</v>
      </c>
      <c r="AG42" s="170" t="b">
        <f t="shared" si="24"/>
        <v>0</v>
      </c>
      <c r="AH42" s="170" t="b">
        <f t="shared" si="25"/>
        <v>0</v>
      </c>
      <c r="AI42" s="176" t="str">
        <f t="shared" si="13"/>
        <v/>
      </c>
      <c r="AJ42" s="177" t="str">
        <f t="shared" si="14"/>
        <v/>
      </c>
      <c r="AK42" s="173" t="str">
        <f t="shared" si="26"/>
        <v/>
      </c>
      <c r="AL42" s="174" t="str">
        <f t="shared" si="27"/>
        <v/>
      </c>
      <c r="AM42" s="175">
        <f t="shared" si="28"/>
        <v>0</v>
      </c>
      <c r="AN42" s="155" t="str">
        <f t="shared" si="29"/>
        <v/>
      </c>
      <c r="AO42" s="156" t="str">
        <f t="shared" si="30"/>
        <v/>
      </c>
      <c r="AP42" s="144"/>
      <c r="AQ42" s="174" t="str">
        <f t="shared" si="31"/>
        <v/>
      </c>
      <c r="AR42" s="213" t="str">
        <f t="shared" si="32"/>
        <v/>
      </c>
      <c r="AS42" s="213" t="str">
        <f t="shared" si="33"/>
        <v/>
      </c>
      <c r="AT42" s="213" t="str">
        <f t="shared" si="34"/>
        <v/>
      </c>
      <c r="AU42" s="165"/>
      <c r="AV42" s="174" t="str">
        <f t="shared" si="35"/>
        <v/>
      </c>
      <c r="AW42" s="175">
        <f t="shared" si="15"/>
        <v>0</v>
      </c>
      <c r="AX42" s="165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3"/>
      <c r="D43" s="144"/>
      <c r="E43" s="144"/>
      <c r="F43" s="165"/>
      <c r="G43" s="179"/>
      <c r="H43" s="178"/>
      <c r="I43" s="178"/>
      <c r="J43" s="178"/>
      <c r="K43" s="178"/>
      <c r="L43" s="180"/>
      <c r="M43" s="168">
        <f t="shared" si="17"/>
        <v>0</v>
      </c>
      <c r="N43" s="169" t="str">
        <f t="shared" si="18"/>
        <v/>
      </c>
      <c r="O43" s="169" t="str">
        <f t="shared" si="0"/>
        <v/>
      </c>
      <c r="P43" s="169" t="str">
        <f t="shared" si="1"/>
        <v/>
      </c>
      <c r="Q43" s="169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70" t="b">
        <f t="shared" si="8"/>
        <v>0</v>
      </c>
      <c r="Z43" s="170" t="b">
        <f t="shared" si="9"/>
        <v>0</v>
      </c>
      <c r="AA43" s="170" t="b">
        <f t="shared" si="10"/>
        <v>0</v>
      </c>
      <c r="AB43" s="170" t="b">
        <f t="shared" si="11"/>
        <v>0</v>
      </c>
      <c r="AC43" s="170" t="b">
        <f t="shared" si="12"/>
        <v>0</v>
      </c>
      <c r="AD43" s="170" t="b">
        <f t="shared" si="21"/>
        <v>0</v>
      </c>
      <c r="AE43" s="170" t="b">
        <f t="shared" si="22"/>
        <v>0</v>
      </c>
      <c r="AF43" s="170" t="b">
        <f t="shared" si="23"/>
        <v>0</v>
      </c>
      <c r="AG43" s="170" t="b">
        <f t="shared" si="24"/>
        <v>0</v>
      </c>
      <c r="AH43" s="170" t="b">
        <f t="shared" si="25"/>
        <v>0</v>
      </c>
      <c r="AI43" s="176" t="str">
        <f t="shared" si="13"/>
        <v/>
      </c>
      <c r="AJ43" s="177" t="str">
        <f t="shared" si="14"/>
        <v/>
      </c>
      <c r="AK43" s="173" t="str">
        <f t="shared" si="26"/>
        <v/>
      </c>
      <c r="AL43" s="174" t="str">
        <f t="shared" si="27"/>
        <v/>
      </c>
      <c r="AM43" s="175">
        <f t="shared" si="28"/>
        <v>0</v>
      </c>
      <c r="AN43" s="155" t="str">
        <f t="shared" si="29"/>
        <v/>
      </c>
      <c r="AO43" s="156" t="str">
        <f t="shared" si="30"/>
        <v/>
      </c>
      <c r="AP43" s="144"/>
      <c r="AQ43" s="174" t="str">
        <f t="shared" si="31"/>
        <v/>
      </c>
      <c r="AR43" s="213" t="str">
        <f t="shared" si="32"/>
        <v/>
      </c>
      <c r="AS43" s="213" t="str">
        <f t="shared" si="33"/>
        <v/>
      </c>
      <c r="AT43" s="213" t="str">
        <f t="shared" si="34"/>
        <v/>
      </c>
      <c r="AU43" s="165"/>
      <c r="AV43" s="174" t="str">
        <f t="shared" si="35"/>
        <v/>
      </c>
      <c r="AW43" s="175">
        <f t="shared" si="15"/>
        <v>0</v>
      </c>
      <c r="AX43" s="165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3"/>
      <c r="D44" s="144"/>
      <c r="E44" s="144"/>
      <c r="F44" s="165"/>
      <c r="G44" s="179"/>
      <c r="H44" s="178"/>
      <c r="I44" s="178"/>
      <c r="J44" s="178"/>
      <c r="K44" s="178"/>
      <c r="L44" s="180"/>
      <c r="M44" s="168">
        <f t="shared" si="17"/>
        <v>0</v>
      </c>
      <c r="N44" s="169" t="str">
        <f t="shared" si="18"/>
        <v/>
      </c>
      <c r="O44" s="169" t="str">
        <f t="shared" si="0"/>
        <v/>
      </c>
      <c r="P44" s="169" t="str">
        <f t="shared" si="1"/>
        <v/>
      </c>
      <c r="Q44" s="169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70" t="b">
        <f t="shared" si="8"/>
        <v>0</v>
      </c>
      <c r="Z44" s="170" t="b">
        <f t="shared" si="9"/>
        <v>0</v>
      </c>
      <c r="AA44" s="170" t="b">
        <f t="shared" si="10"/>
        <v>0</v>
      </c>
      <c r="AB44" s="170" t="b">
        <f t="shared" si="11"/>
        <v>0</v>
      </c>
      <c r="AC44" s="170" t="b">
        <f t="shared" si="12"/>
        <v>0</v>
      </c>
      <c r="AD44" s="170" t="b">
        <f t="shared" si="21"/>
        <v>0</v>
      </c>
      <c r="AE44" s="170" t="b">
        <f t="shared" si="22"/>
        <v>0</v>
      </c>
      <c r="AF44" s="170" t="b">
        <f t="shared" si="23"/>
        <v>0</v>
      </c>
      <c r="AG44" s="170" t="b">
        <f t="shared" si="24"/>
        <v>0</v>
      </c>
      <c r="AH44" s="170" t="b">
        <f t="shared" si="25"/>
        <v>0</v>
      </c>
      <c r="AI44" s="176" t="str">
        <f t="shared" si="13"/>
        <v/>
      </c>
      <c r="AJ44" s="177" t="str">
        <f t="shared" si="14"/>
        <v/>
      </c>
      <c r="AK44" s="173" t="str">
        <f t="shared" si="26"/>
        <v/>
      </c>
      <c r="AL44" s="174" t="str">
        <f t="shared" si="27"/>
        <v/>
      </c>
      <c r="AM44" s="175">
        <f t="shared" si="28"/>
        <v>0</v>
      </c>
      <c r="AN44" s="155" t="str">
        <f t="shared" si="29"/>
        <v/>
      </c>
      <c r="AO44" s="156" t="str">
        <f t="shared" si="30"/>
        <v/>
      </c>
      <c r="AP44" s="144"/>
      <c r="AQ44" s="174" t="str">
        <f t="shared" si="31"/>
        <v/>
      </c>
      <c r="AR44" s="213" t="str">
        <f t="shared" si="32"/>
        <v/>
      </c>
      <c r="AS44" s="213" t="str">
        <f t="shared" si="33"/>
        <v/>
      </c>
      <c r="AT44" s="213" t="str">
        <f t="shared" si="34"/>
        <v/>
      </c>
      <c r="AU44" s="165"/>
      <c r="AV44" s="174" t="str">
        <f t="shared" si="35"/>
        <v/>
      </c>
      <c r="AW44" s="175">
        <f t="shared" si="15"/>
        <v>0</v>
      </c>
      <c r="AX44" s="165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3"/>
      <c r="D45" s="144"/>
      <c r="E45" s="144"/>
      <c r="F45" s="165"/>
      <c r="G45" s="179"/>
      <c r="H45" s="178"/>
      <c r="I45" s="178"/>
      <c r="J45" s="178"/>
      <c r="K45" s="178"/>
      <c r="L45" s="180"/>
      <c r="M45" s="168">
        <f t="shared" si="17"/>
        <v>0</v>
      </c>
      <c r="N45" s="169" t="str">
        <f t="shared" si="18"/>
        <v/>
      </c>
      <c r="O45" s="169" t="str">
        <f t="shared" si="0"/>
        <v/>
      </c>
      <c r="P45" s="169" t="str">
        <f t="shared" si="1"/>
        <v/>
      </c>
      <c r="Q45" s="169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70" t="b">
        <f t="shared" si="8"/>
        <v>0</v>
      </c>
      <c r="Z45" s="170" t="b">
        <f t="shared" si="9"/>
        <v>0</v>
      </c>
      <c r="AA45" s="170" t="b">
        <f t="shared" si="10"/>
        <v>0</v>
      </c>
      <c r="AB45" s="170" t="b">
        <f t="shared" si="11"/>
        <v>0</v>
      </c>
      <c r="AC45" s="170" t="b">
        <f t="shared" si="12"/>
        <v>0</v>
      </c>
      <c r="AD45" s="170" t="b">
        <f t="shared" si="21"/>
        <v>0</v>
      </c>
      <c r="AE45" s="170" t="b">
        <f t="shared" si="22"/>
        <v>0</v>
      </c>
      <c r="AF45" s="170" t="b">
        <f t="shared" si="23"/>
        <v>0</v>
      </c>
      <c r="AG45" s="170" t="b">
        <f t="shared" si="24"/>
        <v>0</v>
      </c>
      <c r="AH45" s="170" t="b">
        <f t="shared" si="25"/>
        <v>0</v>
      </c>
      <c r="AI45" s="176" t="str">
        <f t="shared" si="13"/>
        <v/>
      </c>
      <c r="AJ45" s="177" t="str">
        <f t="shared" si="14"/>
        <v/>
      </c>
      <c r="AK45" s="173" t="str">
        <f t="shared" si="26"/>
        <v/>
      </c>
      <c r="AL45" s="174" t="str">
        <f t="shared" si="27"/>
        <v/>
      </c>
      <c r="AM45" s="175">
        <f t="shared" si="28"/>
        <v>0</v>
      </c>
      <c r="AN45" s="155" t="str">
        <f t="shared" si="29"/>
        <v/>
      </c>
      <c r="AO45" s="156" t="str">
        <f t="shared" si="30"/>
        <v/>
      </c>
      <c r="AP45" s="144"/>
      <c r="AQ45" s="174" t="str">
        <f t="shared" si="31"/>
        <v/>
      </c>
      <c r="AR45" s="213" t="str">
        <f t="shared" si="32"/>
        <v/>
      </c>
      <c r="AS45" s="213" t="str">
        <f t="shared" si="33"/>
        <v/>
      </c>
      <c r="AT45" s="213" t="str">
        <f t="shared" si="34"/>
        <v/>
      </c>
      <c r="AU45" s="165"/>
      <c r="AV45" s="174" t="str">
        <f t="shared" si="35"/>
        <v/>
      </c>
      <c r="AW45" s="175">
        <f t="shared" si="15"/>
        <v>0</v>
      </c>
      <c r="AX45" s="165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09"/>
      <c r="D46" s="144"/>
      <c r="E46" s="144"/>
      <c r="F46" s="165"/>
      <c r="G46" s="179"/>
      <c r="H46" s="178"/>
      <c r="I46" s="178"/>
      <c r="J46" s="178"/>
      <c r="K46" s="178"/>
      <c r="L46" s="180"/>
      <c r="M46" s="168">
        <f t="shared" si="17"/>
        <v>0</v>
      </c>
      <c r="N46" s="169" t="str">
        <f t="shared" si="18"/>
        <v/>
      </c>
      <c r="O46" s="169" t="str">
        <f t="shared" si="0"/>
        <v/>
      </c>
      <c r="P46" s="169" t="str">
        <f t="shared" si="1"/>
        <v/>
      </c>
      <c r="Q46" s="169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70" t="b">
        <f t="shared" si="8"/>
        <v>0</v>
      </c>
      <c r="Z46" s="170" t="b">
        <f t="shared" si="9"/>
        <v>0</v>
      </c>
      <c r="AA46" s="170" t="b">
        <f t="shared" si="10"/>
        <v>0</v>
      </c>
      <c r="AB46" s="170" t="b">
        <f t="shared" si="11"/>
        <v>0</v>
      </c>
      <c r="AC46" s="170" t="b">
        <f t="shared" si="12"/>
        <v>0</v>
      </c>
      <c r="AD46" s="170" t="b">
        <f t="shared" si="21"/>
        <v>0</v>
      </c>
      <c r="AE46" s="170" t="b">
        <f t="shared" si="22"/>
        <v>0</v>
      </c>
      <c r="AF46" s="170" t="b">
        <f t="shared" si="23"/>
        <v>0</v>
      </c>
      <c r="AG46" s="170" t="b">
        <f t="shared" si="24"/>
        <v>0</v>
      </c>
      <c r="AH46" s="170" t="b">
        <f t="shared" si="25"/>
        <v>0</v>
      </c>
      <c r="AI46" s="176" t="str">
        <f t="shared" si="13"/>
        <v/>
      </c>
      <c r="AJ46" s="177" t="str">
        <f t="shared" si="14"/>
        <v/>
      </c>
      <c r="AK46" s="173" t="str">
        <f t="shared" si="26"/>
        <v/>
      </c>
      <c r="AL46" s="174" t="str">
        <f t="shared" si="27"/>
        <v/>
      </c>
      <c r="AM46" s="175">
        <f t="shared" si="28"/>
        <v>0</v>
      </c>
      <c r="AN46" s="155" t="str">
        <f t="shared" si="29"/>
        <v/>
      </c>
      <c r="AO46" s="156" t="str">
        <f t="shared" si="30"/>
        <v/>
      </c>
      <c r="AP46" s="144"/>
      <c r="AQ46" s="174" t="str">
        <f t="shared" si="31"/>
        <v/>
      </c>
      <c r="AR46" s="213" t="str">
        <f t="shared" si="32"/>
        <v/>
      </c>
      <c r="AS46" s="213" t="str">
        <f t="shared" si="33"/>
        <v/>
      </c>
      <c r="AT46" s="213" t="str">
        <f t="shared" si="34"/>
        <v/>
      </c>
      <c r="AU46" s="165"/>
      <c r="AV46" s="174" t="str">
        <f t="shared" si="35"/>
        <v/>
      </c>
      <c r="AW46" s="175">
        <f t="shared" si="15"/>
        <v>0</v>
      </c>
      <c r="AX46" s="165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09"/>
      <c r="D47" s="144"/>
      <c r="E47" s="144"/>
      <c r="F47" s="165"/>
      <c r="G47" s="179"/>
      <c r="H47" s="178"/>
      <c r="I47" s="178"/>
      <c r="J47" s="178"/>
      <c r="K47" s="178"/>
      <c r="L47" s="180"/>
      <c r="M47" s="168">
        <f t="shared" si="17"/>
        <v>0</v>
      </c>
      <c r="N47" s="169" t="str">
        <f t="shared" si="18"/>
        <v/>
      </c>
      <c r="O47" s="169" t="str">
        <f t="shared" si="0"/>
        <v/>
      </c>
      <c r="P47" s="169" t="str">
        <f t="shared" si="1"/>
        <v/>
      </c>
      <c r="Q47" s="169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70" t="b">
        <f t="shared" si="8"/>
        <v>0</v>
      </c>
      <c r="Z47" s="170" t="b">
        <f t="shared" si="9"/>
        <v>0</v>
      </c>
      <c r="AA47" s="170" t="b">
        <f t="shared" si="10"/>
        <v>0</v>
      </c>
      <c r="AB47" s="170" t="b">
        <f t="shared" si="11"/>
        <v>0</v>
      </c>
      <c r="AC47" s="170" t="b">
        <f t="shared" si="12"/>
        <v>0</v>
      </c>
      <c r="AD47" s="170" t="b">
        <f t="shared" si="21"/>
        <v>0</v>
      </c>
      <c r="AE47" s="170" t="b">
        <f t="shared" si="22"/>
        <v>0</v>
      </c>
      <c r="AF47" s="170" t="b">
        <f t="shared" si="23"/>
        <v>0</v>
      </c>
      <c r="AG47" s="170" t="b">
        <f t="shared" si="24"/>
        <v>0</v>
      </c>
      <c r="AH47" s="170" t="b">
        <f t="shared" si="25"/>
        <v>0</v>
      </c>
      <c r="AI47" s="176" t="str">
        <f t="shared" si="13"/>
        <v/>
      </c>
      <c r="AJ47" s="177" t="str">
        <f t="shared" si="14"/>
        <v/>
      </c>
      <c r="AK47" s="173" t="str">
        <f t="shared" si="26"/>
        <v/>
      </c>
      <c r="AL47" s="174" t="str">
        <f t="shared" si="27"/>
        <v/>
      </c>
      <c r="AM47" s="175">
        <f t="shared" si="28"/>
        <v>0</v>
      </c>
      <c r="AN47" s="155" t="str">
        <f t="shared" si="29"/>
        <v/>
      </c>
      <c r="AO47" s="156" t="str">
        <f t="shared" si="30"/>
        <v/>
      </c>
      <c r="AP47" s="144"/>
      <c r="AQ47" s="174" t="str">
        <f t="shared" si="31"/>
        <v/>
      </c>
      <c r="AR47" s="213" t="str">
        <f t="shared" si="32"/>
        <v/>
      </c>
      <c r="AS47" s="213" t="str">
        <f t="shared" si="33"/>
        <v/>
      </c>
      <c r="AT47" s="213" t="str">
        <f t="shared" si="34"/>
        <v/>
      </c>
      <c r="AU47" s="165"/>
      <c r="AV47" s="174" t="str">
        <f t="shared" si="35"/>
        <v/>
      </c>
      <c r="AW47" s="175">
        <f t="shared" si="15"/>
        <v>0</v>
      </c>
      <c r="AX47" s="165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3"/>
      <c r="D48" s="144"/>
      <c r="E48" s="144"/>
      <c r="F48" s="165"/>
      <c r="G48" s="179"/>
      <c r="H48" s="178"/>
      <c r="I48" s="178"/>
      <c r="J48" s="178"/>
      <c r="K48" s="178"/>
      <c r="L48" s="180"/>
      <c r="M48" s="168">
        <f t="shared" si="17"/>
        <v>0</v>
      </c>
      <c r="N48" s="169" t="str">
        <f t="shared" si="18"/>
        <v/>
      </c>
      <c r="O48" s="169" t="str">
        <f t="shared" si="0"/>
        <v/>
      </c>
      <c r="P48" s="169" t="str">
        <f t="shared" si="1"/>
        <v/>
      </c>
      <c r="Q48" s="169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70" t="b">
        <f t="shared" si="8"/>
        <v>0</v>
      </c>
      <c r="Z48" s="170" t="b">
        <f t="shared" si="9"/>
        <v>0</v>
      </c>
      <c r="AA48" s="170" t="b">
        <f t="shared" si="10"/>
        <v>0</v>
      </c>
      <c r="AB48" s="170" t="b">
        <f t="shared" si="11"/>
        <v>0</v>
      </c>
      <c r="AC48" s="170" t="b">
        <f t="shared" si="12"/>
        <v>0</v>
      </c>
      <c r="AD48" s="170" t="b">
        <f t="shared" si="21"/>
        <v>0</v>
      </c>
      <c r="AE48" s="170" t="b">
        <f t="shared" si="22"/>
        <v>0</v>
      </c>
      <c r="AF48" s="170" t="b">
        <f t="shared" si="23"/>
        <v>0</v>
      </c>
      <c r="AG48" s="170" t="b">
        <f t="shared" si="24"/>
        <v>0</v>
      </c>
      <c r="AH48" s="170" t="b">
        <f t="shared" si="25"/>
        <v>0</v>
      </c>
      <c r="AI48" s="176" t="str">
        <f t="shared" si="13"/>
        <v/>
      </c>
      <c r="AJ48" s="177" t="str">
        <f t="shared" si="14"/>
        <v/>
      </c>
      <c r="AK48" s="173" t="str">
        <f t="shared" si="26"/>
        <v/>
      </c>
      <c r="AL48" s="174" t="str">
        <f t="shared" si="27"/>
        <v/>
      </c>
      <c r="AM48" s="175">
        <f t="shared" si="28"/>
        <v>0</v>
      </c>
      <c r="AN48" s="155" t="str">
        <f t="shared" si="29"/>
        <v/>
      </c>
      <c r="AO48" s="156" t="str">
        <f t="shared" si="30"/>
        <v/>
      </c>
      <c r="AP48" s="144"/>
      <c r="AQ48" s="174" t="str">
        <f t="shared" si="31"/>
        <v/>
      </c>
      <c r="AR48" s="213" t="str">
        <f t="shared" si="32"/>
        <v/>
      </c>
      <c r="AS48" s="213" t="str">
        <f t="shared" si="33"/>
        <v/>
      </c>
      <c r="AT48" s="213" t="str">
        <f t="shared" si="34"/>
        <v/>
      </c>
      <c r="AU48" s="165"/>
      <c r="AV48" s="174" t="str">
        <f t="shared" si="35"/>
        <v/>
      </c>
      <c r="AW48" s="175">
        <f t="shared" si="15"/>
        <v>0</v>
      </c>
      <c r="AX48" s="165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3"/>
      <c r="D49" s="144"/>
      <c r="E49" s="144"/>
      <c r="F49" s="165"/>
      <c r="G49" s="179"/>
      <c r="H49" s="178"/>
      <c r="I49" s="178"/>
      <c r="J49" s="178"/>
      <c r="K49" s="178"/>
      <c r="L49" s="180"/>
      <c r="M49" s="168">
        <f t="shared" si="17"/>
        <v>0</v>
      </c>
      <c r="N49" s="169" t="str">
        <f t="shared" si="18"/>
        <v/>
      </c>
      <c r="O49" s="169" t="str">
        <f t="shared" si="0"/>
        <v/>
      </c>
      <c r="P49" s="169" t="str">
        <f t="shared" si="1"/>
        <v/>
      </c>
      <c r="Q49" s="169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70" t="b">
        <f t="shared" si="8"/>
        <v>0</v>
      </c>
      <c r="Z49" s="170" t="b">
        <f t="shared" si="9"/>
        <v>0</v>
      </c>
      <c r="AA49" s="170" t="b">
        <f t="shared" si="10"/>
        <v>0</v>
      </c>
      <c r="AB49" s="170" t="b">
        <f t="shared" si="11"/>
        <v>0</v>
      </c>
      <c r="AC49" s="170" t="b">
        <f t="shared" si="12"/>
        <v>0</v>
      </c>
      <c r="AD49" s="170" t="b">
        <f t="shared" si="21"/>
        <v>0</v>
      </c>
      <c r="AE49" s="170" t="b">
        <f t="shared" si="22"/>
        <v>0</v>
      </c>
      <c r="AF49" s="170" t="b">
        <f t="shared" si="23"/>
        <v>0</v>
      </c>
      <c r="AG49" s="170" t="b">
        <f t="shared" si="24"/>
        <v>0</v>
      </c>
      <c r="AH49" s="170" t="b">
        <f t="shared" si="25"/>
        <v>0</v>
      </c>
      <c r="AI49" s="176" t="str">
        <f t="shared" si="13"/>
        <v/>
      </c>
      <c r="AJ49" s="177" t="str">
        <f t="shared" si="14"/>
        <v/>
      </c>
      <c r="AK49" s="173" t="str">
        <f t="shared" si="26"/>
        <v/>
      </c>
      <c r="AL49" s="174" t="str">
        <f t="shared" si="27"/>
        <v/>
      </c>
      <c r="AM49" s="175">
        <f t="shared" si="28"/>
        <v>0</v>
      </c>
      <c r="AN49" s="155" t="str">
        <f t="shared" si="29"/>
        <v/>
      </c>
      <c r="AO49" s="156" t="str">
        <f t="shared" si="30"/>
        <v/>
      </c>
      <c r="AP49" s="144"/>
      <c r="AQ49" s="174" t="str">
        <f t="shared" si="31"/>
        <v/>
      </c>
      <c r="AR49" s="213" t="str">
        <f t="shared" si="32"/>
        <v/>
      </c>
      <c r="AS49" s="213" t="str">
        <f t="shared" si="33"/>
        <v/>
      </c>
      <c r="AT49" s="213" t="str">
        <f t="shared" si="34"/>
        <v/>
      </c>
      <c r="AU49" s="165"/>
      <c r="AV49" s="174" t="str">
        <f t="shared" si="35"/>
        <v/>
      </c>
      <c r="AW49" s="175">
        <f t="shared" si="15"/>
        <v>0</v>
      </c>
      <c r="AX49" s="165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3"/>
      <c r="D50" s="144"/>
      <c r="E50" s="144"/>
      <c r="F50" s="165"/>
      <c r="G50" s="179"/>
      <c r="H50" s="178"/>
      <c r="I50" s="178"/>
      <c r="J50" s="178"/>
      <c r="K50" s="178"/>
      <c r="L50" s="180"/>
      <c r="M50" s="168">
        <f t="shared" si="17"/>
        <v>0</v>
      </c>
      <c r="N50" s="169" t="str">
        <f t="shared" si="18"/>
        <v/>
      </c>
      <c r="O50" s="169" t="str">
        <f t="shared" si="0"/>
        <v/>
      </c>
      <c r="P50" s="169" t="str">
        <f t="shared" si="1"/>
        <v/>
      </c>
      <c r="Q50" s="169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70" t="b">
        <f t="shared" si="8"/>
        <v>0</v>
      </c>
      <c r="Z50" s="170" t="b">
        <f t="shared" si="9"/>
        <v>0</v>
      </c>
      <c r="AA50" s="170" t="b">
        <f t="shared" si="10"/>
        <v>0</v>
      </c>
      <c r="AB50" s="170" t="b">
        <f t="shared" si="11"/>
        <v>0</v>
      </c>
      <c r="AC50" s="170" t="b">
        <f t="shared" si="12"/>
        <v>0</v>
      </c>
      <c r="AD50" s="170" t="b">
        <f t="shared" si="21"/>
        <v>0</v>
      </c>
      <c r="AE50" s="170" t="b">
        <f t="shared" si="22"/>
        <v>0</v>
      </c>
      <c r="AF50" s="170" t="b">
        <f t="shared" si="23"/>
        <v>0</v>
      </c>
      <c r="AG50" s="170" t="b">
        <f t="shared" si="24"/>
        <v>0</v>
      </c>
      <c r="AH50" s="170" t="b">
        <f t="shared" si="25"/>
        <v>0</v>
      </c>
      <c r="AI50" s="176" t="str">
        <f t="shared" si="13"/>
        <v/>
      </c>
      <c r="AJ50" s="177" t="str">
        <f t="shared" si="14"/>
        <v/>
      </c>
      <c r="AK50" s="173" t="str">
        <f t="shared" si="26"/>
        <v/>
      </c>
      <c r="AL50" s="174" t="str">
        <f t="shared" si="27"/>
        <v/>
      </c>
      <c r="AM50" s="175">
        <f t="shared" si="28"/>
        <v>0</v>
      </c>
      <c r="AN50" s="155" t="str">
        <f t="shared" si="29"/>
        <v/>
      </c>
      <c r="AO50" s="156" t="str">
        <f t="shared" si="30"/>
        <v/>
      </c>
      <c r="AP50" s="144"/>
      <c r="AQ50" s="174" t="str">
        <f t="shared" si="31"/>
        <v/>
      </c>
      <c r="AR50" s="213" t="str">
        <f t="shared" si="32"/>
        <v/>
      </c>
      <c r="AS50" s="213" t="str">
        <f t="shared" si="33"/>
        <v/>
      </c>
      <c r="AT50" s="213" t="str">
        <f t="shared" si="34"/>
        <v/>
      </c>
      <c r="AU50" s="165"/>
      <c r="AV50" s="174" t="str">
        <f t="shared" si="35"/>
        <v/>
      </c>
      <c r="AW50" s="175">
        <f t="shared" si="15"/>
        <v>0</v>
      </c>
      <c r="AX50" s="165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09"/>
      <c r="D51" s="144"/>
      <c r="E51" s="181"/>
      <c r="F51" s="165"/>
      <c r="G51" s="179"/>
      <c r="H51" s="178"/>
      <c r="I51" s="178"/>
      <c r="J51" s="178"/>
      <c r="K51" s="178"/>
      <c r="L51" s="180"/>
      <c r="M51" s="168">
        <f t="shared" si="17"/>
        <v>0</v>
      </c>
      <c r="N51" s="169" t="str">
        <f t="shared" si="18"/>
        <v/>
      </c>
      <c r="O51" s="169" t="str">
        <f t="shared" si="0"/>
        <v/>
      </c>
      <c r="P51" s="169" t="str">
        <f t="shared" si="1"/>
        <v/>
      </c>
      <c r="Q51" s="169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70" t="b">
        <f t="shared" si="8"/>
        <v>0</v>
      </c>
      <c r="Z51" s="170" t="b">
        <f t="shared" si="9"/>
        <v>0</v>
      </c>
      <c r="AA51" s="170" t="b">
        <f t="shared" si="10"/>
        <v>0</v>
      </c>
      <c r="AB51" s="170" t="b">
        <f t="shared" si="11"/>
        <v>0</v>
      </c>
      <c r="AC51" s="170" t="b">
        <f t="shared" si="12"/>
        <v>0</v>
      </c>
      <c r="AD51" s="170" t="b">
        <f t="shared" si="21"/>
        <v>0</v>
      </c>
      <c r="AE51" s="170" t="b">
        <f t="shared" si="22"/>
        <v>0</v>
      </c>
      <c r="AF51" s="170" t="b">
        <f t="shared" si="23"/>
        <v>0</v>
      </c>
      <c r="AG51" s="170" t="b">
        <f t="shared" si="24"/>
        <v>0</v>
      </c>
      <c r="AH51" s="170" t="b">
        <f t="shared" si="25"/>
        <v>0</v>
      </c>
      <c r="AI51" s="176" t="str">
        <f t="shared" si="13"/>
        <v/>
      </c>
      <c r="AJ51" s="177" t="str">
        <f t="shared" si="14"/>
        <v/>
      </c>
      <c r="AK51" s="173" t="str">
        <f t="shared" si="26"/>
        <v/>
      </c>
      <c r="AL51" s="174" t="str">
        <f t="shared" si="27"/>
        <v/>
      </c>
      <c r="AM51" s="175">
        <f t="shared" si="28"/>
        <v>0</v>
      </c>
      <c r="AN51" s="155" t="str">
        <f t="shared" si="29"/>
        <v/>
      </c>
      <c r="AO51" s="156" t="str">
        <f t="shared" si="30"/>
        <v/>
      </c>
      <c r="AP51" s="144"/>
      <c r="AQ51" s="174" t="str">
        <f t="shared" si="31"/>
        <v/>
      </c>
      <c r="AR51" s="213" t="str">
        <f t="shared" si="32"/>
        <v/>
      </c>
      <c r="AS51" s="213" t="str">
        <f t="shared" si="33"/>
        <v/>
      </c>
      <c r="AT51" s="213" t="str">
        <f t="shared" si="34"/>
        <v/>
      </c>
      <c r="AU51" s="165"/>
      <c r="AV51" s="174" t="str">
        <f t="shared" si="35"/>
        <v/>
      </c>
      <c r="AW51" s="175">
        <f t="shared" si="15"/>
        <v>0</v>
      </c>
      <c r="AX51" s="165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09"/>
      <c r="D52" s="144"/>
      <c r="E52" s="181"/>
      <c r="F52" s="165"/>
      <c r="G52" s="179"/>
      <c r="H52" s="178"/>
      <c r="I52" s="178"/>
      <c r="J52" s="178"/>
      <c r="K52" s="178"/>
      <c r="L52" s="180"/>
      <c r="M52" s="168">
        <f t="shared" si="17"/>
        <v>0</v>
      </c>
      <c r="N52" s="169" t="str">
        <f t="shared" si="18"/>
        <v/>
      </c>
      <c r="O52" s="169" t="str">
        <f t="shared" si="0"/>
        <v/>
      </c>
      <c r="P52" s="169" t="str">
        <f t="shared" si="1"/>
        <v/>
      </c>
      <c r="Q52" s="169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70" t="b">
        <f t="shared" si="8"/>
        <v>0</v>
      </c>
      <c r="Z52" s="170" t="b">
        <f t="shared" si="9"/>
        <v>0</v>
      </c>
      <c r="AA52" s="170" t="b">
        <f t="shared" si="10"/>
        <v>0</v>
      </c>
      <c r="AB52" s="170" t="b">
        <f t="shared" si="11"/>
        <v>0</v>
      </c>
      <c r="AC52" s="170" t="b">
        <f t="shared" si="12"/>
        <v>0</v>
      </c>
      <c r="AD52" s="170" t="b">
        <f t="shared" si="21"/>
        <v>0</v>
      </c>
      <c r="AE52" s="170" t="b">
        <f t="shared" si="22"/>
        <v>0</v>
      </c>
      <c r="AF52" s="170" t="b">
        <f t="shared" si="23"/>
        <v>0</v>
      </c>
      <c r="AG52" s="170" t="b">
        <f t="shared" si="24"/>
        <v>0</v>
      </c>
      <c r="AH52" s="170" t="b">
        <f t="shared" si="25"/>
        <v>0</v>
      </c>
      <c r="AI52" s="176" t="str">
        <f t="shared" si="13"/>
        <v/>
      </c>
      <c r="AJ52" s="177" t="str">
        <f t="shared" si="14"/>
        <v/>
      </c>
      <c r="AK52" s="173" t="str">
        <f t="shared" si="26"/>
        <v/>
      </c>
      <c r="AL52" s="174" t="str">
        <f t="shared" si="27"/>
        <v/>
      </c>
      <c r="AM52" s="175">
        <f t="shared" si="28"/>
        <v>0</v>
      </c>
      <c r="AN52" s="155" t="str">
        <f t="shared" si="29"/>
        <v/>
      </c>
      <c r="AO52" s="156" t="str">
        <f t="shared" si="30"/>
        <v/>
      </c>
      <c r="AP52" s="144"/>
      <c r="AQ52" s="174" t="str">
        <f t="shared" si="31"/>
        <v/>
      </c>
      <c r="AR52" s="213" t="str">
        <f t="shared" si="32"/>
        <v/>
      </c>
      <c r="AS52" s="213" t="str">
        <f t="shared" si="33"/>
        <v/>
      </c>
      <c r="AT52" s="213" t="str">
        <f t="shared" si="34"/>
        <v/>
      </c>
      <c r="AU52" s="165"/>
      <c r="AV52" s="174" t="str">
        <f t="shared" si="35"/>
        <v/>
      </c>
      <c r="AW52" s="175">
        <f t="shared" si="15"/>
        <v>0</v>
      </c>
      <c r="AX52" s="165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3"/>
      <c r="D53" s="182"/>
      <c r="E53" s="183"/>
      <c r="F53" s="165"/>
      <c r="G53" s="179"/>
      <c r="H53" s="178"/>
      <c r="I53" s="178"/>
      <c r="J53" s="178"/>
      <c r="K53" s="178"/>
      <c r="L53" s="180"/>
      <c r="M53" s="168">
        <f t="shared" si="17"/>
        <v>0</v>
      </c>
      <c r="N53" s="169" t="str">
        <f t="shared" si="18"/>
        <v/>
      </c>
      <c r="O53" s="169" t="str">
        <f t="shared" si="0"/>
        <v/>
      </c>
      <c r="P53" s="169" t="str">
        <f t="shared" si="1"/>
        <v/>
      </c>
      <c r="Q53" s="169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70" t="b">
        <f t="shared" si="8"/>
        <v>0</v>
      </c>
      <c r="Z53" s="170" t="b">
        <f t="shared" si="9"/>
        <v>0</v>
      </c>
      <c r="AA53" s="170" t="b">
        <f t="shared" si="10"/>
        <v>0</v>
      </c>
      <c r="AB53" s="170" t="b">
        <f t="shared" si="11"/>
        <v>0</v>
      </c>
      <c r="AC53" s="170" t="b">
        <f t="shared" si="12"/>
        <v>0</v>
      </c>
      <c r="AD53" s="170" t="b">
        <f t="shared" si="21"/>
        <v>0</v>
      </c>
      <c r="AE53" s="170" t="b">
        <f t="shared" si="22"/>
        <v>0</v>
      </c>
      <c r="AF53" s="170" t="b">
        <f t="shared" si="23"/>
        <v>0</v>
      </c>
      <c r="AG53" s="170" t="b">
        <f t="shared" si="24"/>
        <v>0</v>
      </c>
      <c r="AH53" s="170" t="b">
        <f t="shared" si="25"/>
        <v>0</v>
      </c>
      <c r="AI53" s="184" t="str">
        <f t="shared" si="13"/>
        <v/>
      </c>
      <c r="AJ53" s="185" t="str">
        <f t="shared" si="14"/>
        <v/>
      </c>
      <c r="AK53" s="173" t="str">
        <f t="shared" si="26"/>
        <v/>
      </c>
      <c r="AL53" s="174" t="str">
        <f t="shared" si="27"/>
        <v/>
      </c>
      <c r="AM53" s="175">
        <f t="shared" si="28"/>
        <v>0</v>
      </c>
      <c r="AN53" s="155" t="str">
        <f t="shared" si="29"/>
        <v/>
      </c>
      <c r="AO53" s="156" t="str">
        <f t="shared" si="30"/>
        <v/>
      </c>
      <c r="AP53" s="144"/>
      <c r="AQ53" s="174" t="str">
        <f t="shared" si="31"/>
        <v/>
      </c>
      <c r="AR53" s="213" t="str">
        <f t="shared" si="32"/>
        <v/>
      </c>
      <c r="AS53" s="213" t="str">
        <f t="shared" si="33"/>
        <v/>
      </c>
      <c r="AT53" s="213" t="str">
        <f t="shared" si="34"/>
        <v/>
      </c>
      <c r="AU53" s="165"/>
      <c r="AV53" s="174" t="str">
        <f t="shared" si="35"/>
        <v/>
      </c>
      <c r="AW53" s="175">
        <f t="shared" si="15"/>
        <v>0</v>
      </c>
      <c r="AX53" s="165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5" t="s">
        <v>47</v>
      </c>
      <c r="D54" s="225"/>
      <c r="E54" s="225"/>
      <c r="F54" s="225"/>
      <c r="G54" s="186" t="str">
        <f t="shared" ref="G54:L54" si="37">IF(R56=0,"",IF(R56&gt;0,R55))</f>
        <v/>
      </c>
      <c r="H54" s="187" t="str">
        <f t="shared" si="37"/>
        <v/>
      </c>
      <c r="I54" s="187" t="str">
        <f t="shared" si="37"/>
        <v/>
      </c>
      <c r="J54" s="187" t="str">
        <f t="shared" si="37"/>
        <v/>
      </c>
      <c r="K54" s="187" t="str">
        <f t="shared" si="37"/>
        <v/>
      </c>
      <c r="L54" s="187" t="str">
        <f t="shared" si="37"/>
        <v/>
      </c>
      <c r="M54" s="187"/>
      <c r="N54" s="187"/>
      <c r="O54" s="187"/>
      <c r="P54" s="187"/>
      <c r="Q54" s="187"/>
      <c r="R54" s="188">
        <f t="shared" ref="R54:W54" si="38">SUM(R18:R53)</f>
        <v>0</v>
      </c>
      <c r="S54" s="188">
        <f t="shared" si="38"/>
        <v>0</v>
      </c>
      <c r="T54" s="188">
        <f t="shared" si="38"/>
        <v>0</v>
      </c>
      <c r="U54" s="188">
        <f t="shared" si="38"/>
        <v>0</v>
      </c>
      <c r="V54" s="188">
        <f t="shared" si="38"/>
        <v>0</v>
      </c>
      <c r="W54" s="188">
        <f t="shared" si="38"/>
        <v>0</v>
      </c>
      <c r="X54" s="189">
        <f>SUM(AJ18:AJ53)</f>
        <v>0</v>
      </c>
      <c r="Y54" s="189">
        <f t="shared" ref="Y54:AH54" si="39">SUM(Y18:Y53)</f>
        <v>0</v>
      </c>
      <c r="Z54" s="189">
        <f t="shared" si="39"/>
        <v>0</v>
      </c>
      <c r="AA54" s="189">
        <f t="shared" si="39"/>
        <v>0</v>
      </c>
      <c r="AB54" s="189">
        <f t="shared" si="39"/>
        <v>0</v>
      </c>
      <c r="AC54" s="189">
        <f t="shared" si="39"/>
        <v>0</v>
      </c>
      <c r="AD54" s="189">
        <f t="shared" si="39"/>
        <v>0</v>
      </c>
      <c r="AE54" s="189">
        <f t="shared" si="39"/>
        <v>0</v>
      </c>
      <c r="AF54" s="189">
        <f t="shared" si="39"/>
        <v>0</v>
      </c>
      <c r="AG54" s="189">
        <f t="shared" si="39"/>
        <v>0</v>
      </c>
      <c r="AH54" s="189">
        <f t="shared" si="39"/>
        <v>0</v>
      </c>
      <c r="AI54" s="190"/>
      <c r="AJ54" s="191" t="str">
        <f>IF(X57=0,"",IF(X57&gt;0,$X$55))</f>
        <v/>
      </c>
      <c r="AK54" s="191" t="str">
        <f>IF(Y57=0,"",IF(Y57&gt;0,$X$55))</f>
        <v/>
      </c>
      <c r="AL54" s="192"/>
      <c r="AM54" s="192"/>
      <c r="AN54" s="193" t="str">
        <f>IF(B54=0,"",IF(B54&gt;0,AN55/B54))</f>
        <v/>
      </c>
      <c r="AO54" s="193" t="str">
        <f>IF(B54=0,"",IF(B54&gt;0,AO55/B54))</f>
        <v/>
      </c>
      <c r="AP54" s="194" t="str">
        <f>IF(B54=0,"",IF(B54&gt;0,AP56/B54))</f>
        <v/>
      </c>
      <c r="AQ54" s="195"/>
      <c r="AR54" s="28" t="s">
        <v>118</v>
      </c>
      <c r="AS54" s="28" t="s">
        <v>118</v>
      </c>
      <c r="AT54" s="28" t="s">
        <v>119</v>
      </c>
      <c r="AU54" s="196" t="str">
        <f>IF(AW54=0,"",IF(AW54&gt;0,AW54/AU55))</f>
        <v/>
      </c>
      <c r="AV54" s="195"/>
      <c r="AW54" s="195">
        <f>SUM(AW18:AW53)</f>
        <v>0</v>
      </c>
      <c r="AX54" s="196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7">
        <f>COUNTA(D18:D53)</f>
        <v>0</v>
      </c>
      <c r="E55" s="197">
        <f>COUNTA(E18:E53)</f>
        <v>0</v>
      </c>
      <c r="F55" s="108"/>
      <c r="G55" s="232" t="s">
        <v>85</v>
      </c>
      <c r="H55" s="226"/>
      <c r="I55" s="232" t="s">
        <v>31</v>
      </c>
      <c r="J55" s="226"/>
      <c r="K55" s="226" t="s">
        <v>32</v>
      </c>
      <c r="L55" s="226"/>
      <c r="M55" s="108"/>
      <c r="N55" s="108"/>
      <c r="O55" s="108"/>
      <c r="P55" s="108"/>
      <c r="Q55" s="108"/>
      <c r="R55" s="198" t="e">
        <f t="shared" ref="R55:W55" si="40">R54/R56</f>
        <v>#DIV/0!</v>
      </c>
      <c r="S55" s="198" t="e">
        <f t="shared" si="40"/>
        <v>#DIV/0!</v>
      </c>
      <c r="T55" s="198" t="e">
        <f t="shared" si="40"/>
        <v>#DIV/0!</v>
      </c>
      <c r="U55" s="198" t="e">
        <f t="shared" si="40"/>
        <v>#DIV/0!</v>
      </c>
      <c r="V55" s="198" t="e">
        <f t="shared" si="40"/>
        <v>#DIV/0!</v>
      </c>
      <c r="W55" s="198" t="e">
        <f t="shared" si="40"/>
        <v>#DIV/0!</v>
      </c>
      <c r="X55" s="198" t="e">
        <f>X54/X57</f>
        <v>#DIV/0!</v>
      </c>
      <c r="Y55" s="170">
        <f>Y54/10</f>
        <v>0</v>
      </c>
      <c r="Z55" s="170">
        <f t="shared" ref="Z55:AH55" si="41">Z54/10</f>
        <v>0</v>
      </c>
      <c r="AA55" s="170">
        <f t="shared" si="41"/>
        <v>0</v>
      </c>
      <c r="AB55" s="170">
        <f t="shared" si="41"/>
        <v>0</v>
      </c>
      <c r="AC55" s="170">
        <f t="shared" si="41"/>
        <v>0</v>
      </c>
      <c r="AD55" s="170">
        <f t="shared" si="41"/>
        <v>0</v>
      </c>
      <c r="AE55" s="170">
        <f t="shared" si="41"/>
        <v>0</v>
      </c>
      <c r="AF55" s="170">
        <f t="shared" si="41"/>
        <v>0</v>
      </c>
      <c r="AG55" s="170">
        <f t="shared" si="41"/>
        <v>0</v>
      </c>
      <c r="AH55" s="170">
        <f t="shared" si="41"/>
        <v>0</v>
      </c>
      <c r="AI55" s="170"/>
      <c r="AJ55" s="112"/>
      <c r="AK55" s="112"/>
      <c r="AL55" s="112"/>
      <c r="AM55" s="112"/>
      <c r="AN55" s="199">
        <f>COUNTIF(AN18:AN53,1)</f>
        <v>0</v>
      </c>
      <c r="AO55" s="199">
        <f>SUM(AO18:AO52)</f>
        <v>0</v>
      </c>
      <c r="AP55" s="197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7">
        <f>COUNTA(AU18:AU53)</f>
        <v>0</v>
      </c>
      <c r="AV55" s="197"/>
      <c r="AW55" s="197"/>
      <c r="AX55" s="197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21">
        <f>C3</f>
        <v>45812</v>
      </c>
      <c r="D58" s="22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zoomScale="80" zoomScaleNormal="80" workbookViewId="0">
      <selection activeCell="R5" sqref="R5"/>
    </sheetView>
  </sheetViews>
  <sheetFormatPr defaultRowHeight="12.5" x14ac:dyDescent="0.25"/>
  <cols>
    <col min="1" max="1" width="3.7265625" customWidth="1"/>
    <col min="2" max="2" width="8.1796875" style="108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2.54296875" style="4" customWidth="1"/>
    <col min="23" max="28" width="9.1796875" style="4" customWidth="1"/>
    <col min="29" max="29" width="9.54296875" customWidth="1"/>
  </cols>
  <sheetData>
    <row r="1" spans="2:28" x14ac:dyDescent="0.25">
      <c r="H1" s="76"/>
      <c r="I1" s="76"/>
      <c r="J1" s="76"/>
      <c r="K1" s="76"/>
      <c r="L1" s="76"/>
    </row>
    <row r="2" spans="2:28" ht="22" thickBot="1" x14ac:dyDescent="0.65">
      <c r="B2" s="140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8" ht="16" thickBot="1" x14ac:dyDescent="0.3">
      <c r="B3" s="235" t="s">
        <v>86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</row>
    <row r="4" spans="2:28" ht="13" x14ac:dyDescent="0.3">
      <c r="B4" s="13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" x14ac:dyDescent="0.3">
      <c r="B5" s="230" t="s">
        <v>28</v>
      </c>
      <c r="C5" s="231"/>
      <c r="D5" s="231"/>
      <c r="E5" s="259" t="s">
        <v>75</v>
      </c>
      <c r="F5" s="260"/>
      <c r="G5" s="3"/>
      <c r="H5" s="248" t="s">
        <v>87</v>
      </c>
      <c r="I5" s="248"/>
      <c r="J5" s="248"/>
      <c r="K5" s="247">
        <v>0.75</v>
      </c>
    </row>
    <row r="6" spans="2:28" ht="13" x14ac:dyDescent="0.3">
      <c r="B6" s="230" t="s">
        <v>27</v>
      </c>
      <c r="C6" s="231"/>
      <c r="D6" s="231"/>
      <c r="E6" s="261" t="str">
        <f>IF(E5="ja","nee",IF(E5="nee","ja",IF(E5="","")))</f>
        <v>nee</v>
      </c>
      <c r="F6" s="262"/>
      <c r="H6" s="248"/>
      <c r="I6" s="248"/>
      <c r="J6" s="248"/>
      <c r="K6" s="247"/>
    </row>
    <row r="7" spans="2:28" ht="13" thickBot="1" x14ac:dyDescent="0.3">
      <c r="B7" s="141"/>
      <c r="C7" s="15"/>
      <c r="D7" s="16"/>
    </row>
    <row r="8" spans="2:28" ht="13" thickTop="1" x14ac:dyDescent="0.25">
      <c r="B8" s="223" t="s">
        <v>68</v>
      </c>
      <c r="C8" s="264"/>
      <c r="D8" s="265"/>
      <c r="E8" s="249"/>
      <c r="F8" s="223" t="s">
        <v>85</v>
      </c>
      <c r="G8" s="224"/>
      <c r="H8" s="223" t="s">
        <v>31</v>
      </c>
      <c r="I8" s="224"/>
      <c r="J8" s="226" t="s">
        <v>32</v>
      </c>
      <c r="K8" s="233"/>
      <c r="L8" s="117"/>
      <c r="M8" s="135"/>
      <c r="O8" s="223" t="s">
        <v>68</v>
      </c>
      <c r="P8" s="264"/>
      <c r="Q8" s="264"/>
      <c r="R8" s="265"/>
      <c r="S8" s="40"/>
      <c r="W8" s="281" t="s">
        <v>113</v>
      </c>
      <c r="X8" s="282"/>
      <c r="Y8" s="282"/>
      <c r="Z8" s="282"/>
      <c r="AA8" s="282"/>
      <c r="AB8" s="283"/>
    </row>
    <row r="9" spans="2:28" ht="17.149999999999999" customHeight="1" x14ac:dyDescent="0.25">
      <c r="B9" s="137" t="s">
        <v>0</v>
      </c>
      <c r="C9" s="238" t="s">
        <v>88</v>
      </c>
      <c r="D9" s="137" t="s">
        <v>83</v>
      </c>
      <c r="E9" s="250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5" t="s">
        <v>60</v>
      </c>
      <c r="L9" s="100"/>
      <c r="M9" s="120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84" t="s">
        <v>57</v>
      </c>
      <c r="X9" s="284"/>
      <c r="Y9" s="284" t="s">
        <v>58</v>
      </c>
      <c r="Z9" s="284"/>
      <c r="AA9" s="284" t="s">
        <v>114</v>
      </c>
      <c r="AB9" s="284"/>
    </row>
    <row r="10" spans="2:28" x14ac:dyDescent="0.25">
      <c r="B10" s="27"/>
      <c r="C10" s="239"/>
      <c r="D10" s="146" t="s">
        <v>84</v>
      </c>
      <c r="E10" s="250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7" t="s">
        <v>14</v>
      </c>
      <c r="L10" s="100"/>
      <c r="M10" s="121" t="s">
        <v>33</v>
      </c>
      <c r="N10" s="99"/>
      <c r="O10" s="39"/>
      <c r="P10" s="114"/>
      <c r="Q10" s="39" t="s">
        <v>38</v>
      </c>
      <c r="R10" s="24" t="s">
        <v>43</v>
      </c>
      <c r="S10" s="20"/>
      <c r="T10" s="8"/>
      <c r="U10" s="8"/>
      <c r="V10" s="45"/>
      <c r="W10" s="285" t="s">
        <v>12</v>
      </c>
      <c r="X10" s="285"/>
      <c r="Y10" s="285"/>
      <c r="Z10" s="285"/>
      <c r="AA10" s="285"/>
      <c r="AB10" s="285"/>
    </row>
    <row r="11" spans="2:28" s="13" customFormat="1" x14ac:dyDescent="0.25">
      <c r="B11" s="28"/>
      <c r="C11" s="240"/>
      <c r="D11" s="28"/>
      <c r="E11" s="250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8" t="s">
        <v>30</v>
      </c>
      <c r="L11" s="100"/>
      <c r="M11" s="122" t="s">
        <v>34</v>
      </c>
      <c r="N11" s="99"/>
      <c r="O11" s="18" t="s">
        <v>40</v>
      </c>
      <c r="P11" s="115"/>
      <c r="Q11" s="18" t="s">
        <v>41</v>
      </c>
      <c r="R11" s="25" t="s">
        <v>44</v>
      </c>
      <c r="S11" s="20"/>
      <c r="T11" s="7"/>
      <c r="U11" s="7"/>
      <c r="V11" s="46"/>
      <c r="W11" s="210" t="s">
        <v>115</v>
      </c>
      <c r="X11" s="210" t="s">
        <v>116</v>
      </c>
      <c r="Y11" s="210" t="s">
        <v>115</v>
      </c>
      <c r="Z11" s="210" t="s">
        <v>116</v>
      </c>
      <c r="AA11" s="210" t="s">
        <v>115</v>
      </c>
      <c r="AB11" s="210" t="s">
        <v>120</v>
      </c>
    </row>
    <row r="12" spans="2:28" s="13" customFormat="1" ht="12.5" hidden="1" customHeight="1" x14ac:dyDescent="0.25">
      <c r="B12" s="64" t="s">
        <v>76</v>
      </c>
      <c r="C12" s="136"/>
      <c r="D12" s="94" t="s">
        <v>15</v>
      </c>
      <c r="E12" s="112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1" t="s">
        <v>19</v>
      </c>
      <c r="N12" s="99"/>
      <c r="O12" s="56" t="s">
        <v>18</v>
      </c>
      <c r="P12" s="112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5" hidden="1" customHeight="1" x14ac:dyDescent="0.25">
      <c r="B13" s="64" t="s">
        <v>18</v>
      </c>
      <c r="C13" s="136"/>
      <c r="D13" s="94"/>
      <c r="E13" s="112"/>
      <c r="F13" s="92"/>
      <c r="G13" s="63"/>
      <c r="H13" s="64"/>
      <c r="I13" s="64"/>
      <c r="J13" s="63"/>
      <c r="K13" s="94"/>
      <c r="L13" s="45"/>
      <c r="M13" s="121"/>
      <c r="N13" s="99"/>
      <c r="O13" s="56"/>
      <c r="P13" s="112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5" hidden="1" customHeight="1" x14ac:dyDescent="0.25">
      <c r="B14" s="64" t="s">
        <v>77</v>
      </c>
      <c r="C14" s="136"/>
      <c r="D14" s="94"/>
      <c r="E14" s="112"/>
      <c r="F14" s="92"/>
      <c r="G14" s="63"/>
      <c r="H14" s="64"/>
      <c r="I14" s="64"/>
      <c r="J14" s="63"/>
      <c r="K14" s="94"/>
      <c r="L14" s="45"/>
      <c r="M14" s="121"/>
      <c r="N14" s="99"/>
      <c r="O14" s="56"/>
      <c r="P14" s="112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5" hidden="1" customHeight="1" x14ac:dyDescent="0.25">
      <c r="B15" s="64" t="s">
        <v>78</v>
      </c>
      <c r="C15" s="136"/>
      <c r="D15" s="94"/>
      <c r="E15" s="112"/>
      <c r="F15" s="92"/>
      <c r="G15" s="63"/>
      <c r="H15" s="64"/>
      <c r="I15" s="64"/>
      <c r="J15" s="63"/>
      <c r="K15" s="94"/>
      <c r="L15" s="45"/>
      <c r="M15" s="121"/>
      <c r="N15" s="99"/>
      <c r="O15" s="56"/>
      <c r="P15" s="112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2">
        <f>'groep 3'!$C$2</f>
        <v>3</v>
      </c>
      <c r="C16" s="142">
        <f>'groep 3'!$D$2</f>
        <v>0</v>
      </c>
      <c r="D16" s="134">
        <f>'groep 3'!$B$54</f>
        <v>0</v>
      </c>
      <c r="E16" s="255"/>
      <c r="F16" s="149" t="str">
        <f>'groep 3'!G54</f>
        <v/>
      </c>
      <c r="G16" s="149" t="str">
        <f>'groep 3'!H54</f>
        <v/>
      </c>
      <c r="H16" s="149" t="str">
        <f>'groep 3'!I54</f>
        <v/>
      </c>
      <c r="I16" s="149" t="str">
        <f>'groep 3'!J54</f>
        <v/>
      </c>
      <c r="J16" s="149" t="str">
        <f>'groep 3'!K54</f>
        <v/>
      </c>
      <c r="K16" s="149" t="str">
        <f>'groep 3'!L54</f>
        <v/>
      </c>
      <c r="L16" s="102"/>
      <c r="M16" s="123" t="str">
        <f>'groep 3'!$AJ$54</f>
        <v/>
      </c>
      <c r="N16" s="118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 t="str">
        <f>'groep 3'!$AP$54</f>
        <v/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1" t="str">
        <f>'groep 3'!$AR$55</f>
        <v/>
      </c>
      <c r="X16" s="211" t="str">
        <f>'groep 3'!$AR$56</f>
        <v/>
      </c>
      <c r="Y16" s="211" t="str">
        <f>'groep 3'!$AS$55</f>
        <v/>
      </c>
      <c r="Z16" s="211" t="str">
        <f>'groep 3'!$AS$56</f>
        <v/>
      </c>
      <c r="AA16" s="211" t="str">
        <f>'groep 3'!$AT$55</f>
        <v/>
      </c>
      <c r="AB16" s="211" t="str">
        <f>'groep 3'!$AT$56</f>
        <v/>
      </c>
    </row>
    <row r="17" spans="1:28" ht="15" customHeight="1" x14ac:dyDescent="0.25">
      <c r="B17" s="142"/>
      <c r="C17" s="79"/>
      <c r="D17" s="66"/>
      <c r="E17" s="255"/>
      <c r="F17" s="134"/>
      <c r="G17" s="134"/>
      <c r="H17" s="134"/>
      <c r="I17" s="134"/>
      <c r="J17" s="134"/>
      <c r="K17" s="134"/>
      <c r="L17" s="101"/>
      <c r="M17" s="124"/>
      <c r="N17" s="118"/>
      <c r="O17" s="96"/>
      <c r="P17" s="40"/>
      <c r="Q17" s="96" t="str">
        <f>IF(E17="","",IF(E17="X",M17))</f>
        <v/>
      </c>
      <c r="R17" s="119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3">
        <f>'groep 4'!$C$2</f>
        <v>4</v>
      </c>
      <c r="C18" s="143">
        <f>'groep 4'!$D$2</f>
        <v>0</v>
      </c>
      <c r="D18" s="66">
        <f>'groep 4'!$B$54</f>
        <v>0</v>
      </c>
      <c r="E18" s="255"/>
      <c r="F18" s="149" t="str">
        <f>'groep 4'!G54</f>
        <v/>
      </c>
      <c r="G18" s="149" t="str">
        <f>'groep 4'!H54</f>
        <v/>
      </c>
      <c r="H18" s="149" t="str">
        <f>'groep 4'!I54</f>
        <v/>
      </c>
      <c r="I18" s="149" t="str">
        <f>'groep 4'!J54</f>
        <v/>
      </c>
      <c r="J18" s="149" t="str">
        <f>'groep 4'!K54</f>
        <v/>
      </c>
      <c r="K18" s="149" t="str">
        <f>'groep 4'!L54</f>
        <v/>
      </c>
      <c r="L18" s="102"/>
      <c r="M18" s="124" t="str">
        <f>'groep 4'!$AJ$54</f>
        <v/>
      </c>
      <c r="N18" s="118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 t="str">
        <f>'groep 4'!$AP$54</f>
        <v/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1" t="str">
        <f>'groep 4'!$AR$55</f>
        <v/>
      </c>
      <c r="X18" s="211" t="str">
        <f>'groep 4'!$AR$56</f>
        <v/>
      </c>
      <c r="Y18" s="211" t="str">
        <f>'groep 4'!$AS$55</f>
        <v/>
      </c>
      <c r="Z18" s="211" t="str">
        <f>'groep 4'!$AS$56</f>
        <v/>
      </c>
      <c r="AA18" s="211" t="str">
        <f>'groep 4'!$AT$55</f>
        <v/>
      </c>
      <c r="AB18" s="211" t="str">
        <f>'groep 4'!$AT$56</f>
        <v/>
      </c>
    </row>
    <row r="19" spans="1:28" ht="15" customHeight="1" x14ac:dyDescent="0.25">
      <c r="B19" s="144"/>
      <c r="C19" s="152"/>
      <c r="D19" s="66"/>
      <c r="E19" s="255"/>
      <c r="F19" s="134"/>
      <c r="G19" s="150"/>
      <c r="H19" s="134"/>
      <c r="I19" s="150"/>
      <c r="J19" s="134"/>
      <c r="K19" s="134"/>
      <c r="L19" s="101"/>
      <c r="M19" s="124"/>
      <c r="N19" s="118"/>
      <c r="O19" s="96"/>
      <c r="P19" s="40"/>
      <c r="Q19" s="96" t="str">
        <f>IF(E19="","",IF(E19="X",M19))</f>
        <v/>
      </c>
      <c r="R19" s="119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3">
        <f>'groep 5'!$C$2</f>
        <v>5</v>
      </c>
      <c r="C20" s="143">
        <f>'groep 5'!$D$2</f>
        <v>0</v>
      </c>
      <c r="D20" s="66">
        <f>'groep 5'!$B$54</f>
        <v>0</v>
      </c>
      <c r="E20" s="255"/>
      <c r="F20" s="149" t="str">
        <f>'groep 5'!G54</f>
        <v/>
      </c>
      <c r="G20" s="151"/>
      <c r="H20" s="149" t="str">
        <f>'groep 5'!I54</f>
        <v/>
      </c>
      <c r="I20" s="151"/>
      <c r="J20" s="149" t="str">
        <f>'groep 5'!K54</f>
        <v/>
      </c>
      <c r="K20" s="149" t="str">
        <f>'groep 5'!L54</f>
        <v/>
      </c>
      <c r="L20" s="102"/>
      <c r="M20" s="124" t="str">
        <f>'groep 5'!$AJ$54</f>
        <v/>
      </c>
      <c r="N20" s="118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 t="str">
        <f>'groep 5'!$AP$54</f>
        <v/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1" t="str">
        <f>'groep 5'!$AR$55</f>
        <v/>
      </c>
      <c r="X20" s="211" t="str">
        <f>'groep 5'!$AR$56</f>
        <v/>
      </c>
      <c r="Y20" s="211" t="str">
        <f>'groep 5'!$AS$55</f>
        <v/>
      </c>
      <c r="Z20" s="211" t="str">
        <f>'groep 5'!$AS$56</f>
        <v/>
      </c>
      <c r="AA20" s="211" t="str">
        <f>'groep 5'!$AT$55</f>
        <v/>
      </c>
      <c r="AB20" s="211" t="str">
        <f>'groep 5'!$AT$56</f>
        <v/>
      </c>
    </row>
    <row r="21" spans="1:28" ht="15" customHeight="1" x14ac:dyDescent="0.25">
      <c r="B21" s="144"/>
      <c r="C21" s="152"/>
      <c r="D21" s="66"/>
      <c r="E21" s="255"/>
      <c r="F21" s="134"/>
      <c r="G21" s="150"/>
      <c r="H21" s="134"/>
      <c r="I21" s="150"/>
      <c r="J21" s="134"/>
      <c r="K21" s="134"/>
      <c r="L21" s="101"/>
      <c r="M21" s="124"/>
      <c r="N21" s="118"/>
      <c r="O21" s="96"/>
      <c r="P21" s="40"/>
      <c r="Q21" s="96" t="str">
        <f>IF(E21="","",IF(E21="X",M21))</f>
        <v/>
      </c>
      <c r="R21" s="119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3">
        <f>'groep 6'!$C$2</f>
        <v>6</v>
      </c>
      <c r="C22" s="143">
        <f>'groep 6'!$D$2</f>
        <v>0</v>
      </c>
      <c r="D22" s="66">
        <f>'groep 6'!$B$54</f>
        <v>0</v>
      </c>
      <c r="E22" s="255"/>
      <c r="F22" s="149" t="str">
        <f>'groep 6'!G54</f>
        <v/>
      </c>
      <c r="G22" s="149" t="str">
        <f>'groep 6'!H54</f>
        <v/>
      </c>
      <c r="H22" s="149" t="str">
        <f>'groep 6'!I54</f>
        <v/>
      </c>
      <c r="I22" s="149" t="str">
        <f>'groep 6'!J54</f>
        <v/>
      </c>
      <c r="J22" s="149" t="str">
        <f>'groep 6'!K54</f>
        <v/>
      </c>
      <c r="K22" s="149" t="str">
        <f>'groep 6'!L54</f>
        <v/>
      </c>
      <c r="L22" s="102"/>
      <c r="M22" s="124" t="str">
        <f>'groep 6'!$AJ$54</f>
        <v/>
      </c>
      <c r="N22" s="118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 t="str">
        <f>'groep 6'!$AP$54</f>
        <v/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1" t="e">
        <f>'groep 6'!$AR$55</f>
        <v>#DIV/0!</v>
      </c>
      <c r="X22" s="211" t="e">
        <f>'groep 6'!$AR$56</f>
        <v>#DIV/0!</v>
      </c>
      <c r="Y22" s="211" t="e">
        <f>'groep 6'!$AS$55</f>
        <v>#DIV/0!</v>
      </c>
      <c r="Z22" s="211" t="e">
        <f>'groep 6'!$AS$56</f>
        <v>#DIV/0!</v>
      </c>
      <c r="AA22" s="211" t="e">
        <f>'groep 6'!$AT$55</f>
        <v>#DIV/0!</v>
      </c>
      <c r="AB22" s="211" t="e">
        <f>'groep 6'!$AT$56</f>
        <v>#DIV/0!</v>
      </c>
    </row>
    <row r="23" spans="1:28" ht="15" customHeight="1" x14ac:dyDescent="0.25">
      <c r="B23" s="144"/>
      <c r="C23" s="152"/>
      <c r="D23" s="66"/>
      <c r="E23" s="255"/>
      <c r="F23" s="150"/>
      <c r="G23" s="150"/>
      <c r="H23" s="150"/>
      <c r="I23" s="150"/>
      <c r="J23" s="150"/>
      <c r="K23" s="150"/>
      <c r="L23" s="103"/>
      <c r="M23" s="124"/>
      <c r="N23" s="118"/>
      <c r="O23" s="96"/>
      <c r="P23" s="40" t="s">
        <v>23</v>
      </c>
      <c r="Q23" s="96" t="str">
        <f>IF(E23="","",IF(E23="X",M23))</f>
        <v/>
      </c>
      <c r="R23" s="119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3">
        <f>'groep 7'!$C$2</f>
        <v>7</v>
      </c>
      <c r="C24" s="143">
        <f>'groep 7'!$D$2</f>
        <v>0</v>
      </c>
      <c r="D24" s="66">
        <f>'groep 7'!$B$54</f>
        <v>0</v>
      </c>
      <c r="E24" s="255"/>
      <c r="F24" s="151" t="str">
        <f>'groep 7'!G54</f>
        <v/>
      </c>
      <c r="G24" s="151" t="str">
        <f>'groep 7'!H54</f>
        <v/>
      </c>
      <c r="H24" s="151" t="str">
        <f>'groep 7'!I54</f>
        <v/>
      </c>
      <c r="I24" s="151" t="str">
        <f>'groep 7'!J54</f>
        <v/>
      </c>
      <c r="J24" s="151" t="str">
        <f>'groep 7'!K54</f>
        <v/>
      </c>
      <c r="K24" s="151" t="str">
        <f>'groep 7'!L54</f>
        <v/>
      </c>
      <c r="L24" s="104"/>
      <c r="M24" s="124" t="str">
        <f>'groep 7'!$AJ$54</f>
        <v/>
      </c>
      <c r="N24" s="118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 t="str">
        <f>'groep 7'!$AP$54</f>
        <v/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1" t="e">
        <f>'groep 7'!$AR$55</f>
        <v>#DIV/0!</v>
      </c>
      <c r="X24" s="211" t="e">
        <f>'groep 7'!$AR$56</f>
        <v>#DIV/0!</v>
      </c>
      <c r="Y24" s="211" t="e">
        <f>'groep 7'!$AS$55</f>
        <v>#DIV/0!</v>
      </c>
      <c r="Z24" s="211" t="e">
        <f>'groep 7'!$AS$56</f>
        <v>#DIV/0!</v>
      </c>
      <c r="AA24" s="211" t="e">
        <f>'groep 7'!$AT$55</f>
        <v>#DIV/0!</v>
      </c>
      <c r="AB24" s="211" t="e">
        <f>'groep 7'!$AT$56</f>
        <v>#DIV/0!</v>
      </c>
    </row>
    <row r="25" spans="1:28" ht="15" customHeight="1" x14ac:dyDescent="0.25">
      <c r="B25" s="144"/>
      <c r="C25" s="152"/>
      <c r="D25" s="66"/>
      <c r="E25" s="255"/>
      <c r="F25" s="150"/>
      <c r="G25" s="150"/>
      <c r="H25" s="150"/>
      <c r="I25" s="150"/>
      <c r="J25" s="150"/>
      <c r="K25" s="150"/>
      <c r="L25" s="103"/>
      <c r="M25" s="124"/>
      <c r="N25" s="118"/>
      <c r="O25" s="96" t="str">
        <f>'groep 3'!AN63</f>
        <v/>
      </c>
      <c r="P25" s="40"/>
      <c r="Q25" s="96" t="str">
        <f>IF(E25="","",IF(E25="X",M25))</f>
        <v/>
      </c>
      <c r="R25" s="119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3">
        <f>'groep 8'!$C$2</f>
        <v>8</v>
      </c>
      <c r="C26" s="143">
        <f>'groep 8'!$D$2</f>
        <v>0</v>
      </c>
      <c r="D26" s="66">
        <f>'groep 8'!$B$54</f>
        <v>0</v>
      </c>
      <c r="E26" s="255"/>
      <c r="F26" s="151" t="str">
        <f>'groep 8'!G54</f>
        <v/>
      </c>
      <c r="G26" s="151" t="str">
        <f>'groep 8'!H54</f>
        <v/>
      </c>
      <c r="H26" s="151" t="str">
        <f>'groep 8'!I54</f>
        <v/>
      </c>
      <c r="I26" s="151" t="str">
        <f>'groep 8'!J54</f>
        <v/>
      </c>
      <c r="J26" s="151" t="str">
        <f>'groep 8'!K54</f>
        <v/>
      </c>
      <c r="K26" s="151" t="str">
        <f>'groep 8'!L54</f>
        <v/>
      </c>
      <c r="L26" s="104"/>
      <c r="M26" s="124" t="str">
        <f>'groep 8'!$AJ$54</f>
        <v/>
      </c>
      <c r="N26" s="118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 t="str">
        <f>'groep 8'!$AP$54</f>
        <v/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1" t="e">
        <f>'groep 8'!$AR$55</f>
        <v>#DIV/0!</v>
      </c>
      <c r="X26" s="211" t="e">
        <f>'groep 8'!$AR$56</f>
        <v>#DIV/0!</v>
      </c>
      <c r="Y26" s="211" t="e">
        <f>'groep 8'!$AS$55</f>
        <v>#DIV/0!</v>
      </c>
      <c r="Z26" s="211" t="e">
        <f>'groep 8'!$AS$56</f>
        <v>#DIV/0!</v>
      </c>
      <c r="AA26" s="211" t="e">
        <f>'groep 8'!$AT$55</f>
        <v>#DIV/0!</v>
      </c>
      <c r="AB26" s="211" t="e">
        <f>'groep 8'!$AT$56</f>
        <v>#DIV/0!</v>
      </c>
    </row>
    <row r="27" spans="1:28" ht="15" customHeight="1" x14ac:dyDescent="0.25">
      <c r="B27" s="144"/>
      <c r="C27" s="139"/>
      <c r="D27" s="9"/>
      <c r="E27" s="255"/>
      <c r="F27" s="150"/>
      <c r="G27" s="150"/>
      <c r="H27" s="150"/>
      <c r="I27" s="150"/>
      <c r="J27" s="150"/>
      <c r="K27" s="150"/>
      <c r="L27" s="103"/>
      <c r="M27" s="125"/>
      <c r="N27" s="118"/>
      <c r="O27" s="116"/>
      <c r="P27" s="40"/>
      <c r="Q27" s="116" t="str">
        <f>IF(E27="","",IF(E27="X",M27))</f>
        <v/>
      </c>
      <c r="R27" s="119"/>
      <c r="S27" s="109" t="e">
        <f>IF(#REF!="","",IF(#REF!="pro",1,IF(#REF!="lwoo",2,IF(#REF!="vmbo-b",3,IF(#REF!="vmbo-k",4,IF(#REF!="vmbo-g",5,IF(#REF!="vmbo-t",6,IF(#REF!="havo",7))))))))</f>
        <v>#REF!</v>
      </c>
      <c r="T27" s="110" t="e">
        <f>IF(#REF!="","",IF(#REF!="pro",1,IF(#REF!="lwoo",2,IF(#REF!="vmbo-b",3,IF(#REF!="vmbo-k",4,IF(#REF!="vmbo-g",5,IF(#REF!="vmbo-t",6,IF(#REF!="havo",7))))))))</f>
        <v>#REF!</v>
      </c>
      <c r="U27" s="111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6"/>
      <c r="C28" s="206"/>
      <c r="D28" s="206"/>
      <c r="E28" s="206"/>
      <c r="F28" s="207">
        <f t="shared" ref="F28:J28" si="0">COUNT(F16:F27)</f>
        <v>0</v>
      </c>
      <c r="G28" s="207">
        <f t="shared" si="0"/>
        <v>0</v>
      </c>
      <c r="H28" s="207">
        <f t="shared" si="0"/>
        <v>0</v>
      </c>
      <c r="I28" s="207">
        <f t="shared" si="0"/>
        <v>0</v>
      </c>
      <c r="J28" s="207">
        <f t="shared" si="0"/>
        <v>0</v>
      </c>
      <c r="K28" s="207">
        <f>COUNT(K16:K27)</f>
        <v>0</v>
      </c>
      <c r="L28" s="113"/>
      <c r="M28" s="208">
        <f>COUNT(M16:M27)</f>
        <v>0</v>
      </c>
      <c r="N28" s="113"/>
      <c r="O28" s="113"/>
      <c r="P28" s="113"/>
      <c r="Q28" s="113"/>
      <c r="R28" s="113"/>
      <c r="W28" s="212">
        <f>COUNT(W16:W27)</f>
        <v>0</v>
      </c>
      <c r="X28" s="212">
        <f t="shared" ref="X28:AB28" si="1">COUNT(X16:X27)</f>
        <v>0</v>
      </c>
      <c r="Y28" s="212">
        <f t="shared" si="1"/>
        <v>0</v>
      </c>
      <c r="Z28" s="212">
        <f t="shared" si="1"/>
        <v>0</v>
      </c>
      <c r="AA28" s="212">
        <f t="shared" si="1"/>
        <v>0</v>
      </c>
      <c r="AB28" s="212">
        <f t="shared" si="1"/>
        <v>0</v>
      </c>
    </row>
    <row r="29" spans="1:28" s="108" customFormat="1" ht="15" customHeight="1" thickTop="1" x14ac:dyDescent="0.25">
      <c r="A29" s="107" t="s">
        <v>79</v>
      </c>
      <c r="B29" s="241">
        <f>COUNTA(B16:B27)</f>
        <v>6</v>
      </c>
      <c r="C29" s="242"/>
      <c r="D29" s="251">
        <f>SUM(D16:D27)</f>
        <v>0</v>
      </c>
      <c r="E29" s="254">
        <f>COUNTA(E16:E27)</f>
        <v>0</v>
      </c>
      <c r="F29" s="204" t="str">
        <f t="shared" ref="F29:J29" si="2">IF(F28=0,"",IF(F28&gt;0,SUM(F16:F27)/COUNT(F16:F27)))</f>
        <v/>
      </c>
      <c r="G29" s="205" t="str">
        <f t="shared" si="2"/>
        <v/>
      </c>
      <c r="H29" s="205" t="str">
        <f t="shared" si="2"/>
        <v/>
      </c>
      <c r="I29" s="205" t="str">
        <f t="shared" si="2"/>
        <v/>
      </c>
      <c r="J29" s="205" t="str">
        <f t="shared" si="2"/>
        <v/>
      </c>
      <c r="K29" s="129" t="str">
        <f>IF(K28=0,"",IF(K28&gt;0,SUM(K16:K27)/COUNT(K16:K27)))</f>
        <v/>
      </c>
      <c r="L29" s="132"/>
      <c r="M29" s="269" t="str">
        <f>IF(M28=0,"",IF(M28&gt;0,SUM(M16:M27)/COUNT(M16:M27)))</f>
        <v/>
      </c>
      <c r="N29" s="126"/>
      <c r="O29" s="272">
        <f>SUM(O16:O27)</f>
        <v>0</v>
      </c>
      <c r="P29" s="127">
        <f t="shared" ref="P29:Q29" si="3">SUM(P16:P27)</f>
        <v>0</v>
      </c>
      <c r="Q29" s="275">
        <f t="shared" si="3"/>
        <v>0</v>
      </c>
      <c r="R29" s="278">
        <f>SUM(R16:R27)/6</f>
        <v>0</v>
      </c>
      <c r="S29" s="105"/>
      <c r="T29" s="106"/>
      <c r="U29" s="106" t="e">
        <f>SUM(U16:U27)</f>
        <v>#REF!</v>
      </c>
      <c r="W29" s="288" t="str">
        <f>IF(W28=0,"",IF(W28&gt;0,SUM(W16:W27)/COUNT(W16:W27)))</f>
        <v/>
      </c>
      <c r="X29" s="290" t="str">
        <f>IF(X28=0,"",IF(X28&gt;0,SUM(X16:X27)/COUNT(X16:X27)))</f>
        <v/>
      </c>
      <c r="Y29" s="290" t="str">
        <f t="shared" ref="Y29:AB29" si="4">IF(Y28=0,"",IF(Y28&gt;0,SUM(Y16:Y27)/COUNT(Y16:Y27)))</f>
        <v/>
      </c>
      <c r="Z29" s="290" t="str">
        <f t="shared" si="4"/>
        <v/>
      </c>
      <c r="AA29" s="290" t="str">
        <f t="shared" si="4"/>
        <v/>
      </c>
      <c r="AB29" s="286" t="str">
        <f t="shared" si="4"/>
        <v/>
      </c>
    </row>
    <row r="30" spans="1:28" ht="15" customHeight="1" x14ac:dyDescent="0.25">
      <c r="B30" s="243"/>
      <c r="C30" s="244"/>
      <c r="D30" s="252"/>
      <c r="E30" s="254"/>
      <c r="F30" s="263" t="str">
        <f>IF(F28=0,"",IF(G28=0,"",IF(F28+G28&gt;0,(F29+G29)/2)))</f>
        <v/>
      </c>
      <c r="G30" s="258"/>
      <c r="H30" s="258" t="str">
        <f>IF(H28=0,"",IF(I28=0,"",IF(H28+I28&gt;0,(H29+I29)/2)))</f>
        <v/>
      </c>
      <c r="I30" s="258"/>
      <c r="J30" s="258" t="str">
        <f>IF(J28=0,"",IF(K28=0,"",IF(J28+K28&gt;0,(J29+K29)/2)))</f>
        <v/>
      </c>
      <c r="K30" s="268"/>
      <c r="L30" s="133"/>
      <c r="M30" s="270"/>
      <c r="N30" s="130"/>
      <c r="O30" s="273"/>
      <c r="P30" s="11"/>
      <c r="Q30" s="276"/>
      <c r="R30" s="279"/>
      <c r="S30" s="93"/>
      <c r="W30" s="289"/>
      <c r="X30" s="291"/>
      <c r="Y30" s="291"/>
      <c r="Z30" s="291"/>
      <c r="AA30" s="291"/>
      <c r="AB30" s="287"/>
    </row>
    <row r="31" spans="1:28" ht="13" thickBot="1" x14ac:dyDescent="0.3">
      <c r="B31" s="245"/>
      <c r="C31" s="246"/>
      <c r="D31" s="253"/>
      <c r="E31" s="254"/>
      <c r="F31" s="267" t="s">
        <v>85</v>
      </c>
      <c r="G31" s="256"/>
      <c r="H31" s="266" t="s">
        <v>31</v>
      </c>
      <c r="I31" s="256"/>
      <c r="J31" s="256" t="s">
        <v>32</v>
      </c>
      <c r="K31" s="257"/>
      <c r="M31" s="271"/>
      <c r="N31" s="131"/>
      <c r="O31" s="274"/>
      <c r="P31" s="128">
        <f>P29*B29</f>
        <v>0</v>
      </c>
      <c r="Q31" s="277"/>
      <c r="R31" s="280"/>
      <c r="S31" s="3"/>
      <c r="T31" s="3"/>
      <c r="U31" s="3"/>
      <c r="V31" s="3"/>
      <c r="W31" s="267" t="s">
        <v>85</v>
      </c>
      <c r="X31" s="256"/>
      <c r="Y31" s="266" t="s">
        <v>31</v>
      </c>
      <c r="Z31" s="256"/>
      <c r="AA31" s="256" t="s">
        <v>32</v>
      </c>
      <c r="AB31" s="257"/>
    </row>
    <row r="32" spans="1:28" ht="13" thickTop="1" x14ac:dyDescent="0.25"/>
  </sheetData>
  <sheetProtection sheet="1" objects="1" scenarios="1"/>
  <mergeCells count="44"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  <mergeCell ref="W10:X10"/>
    <mergeCell ref="Y10:Z10"/>
    <mergeCell ref="AA10:AB10"/>
    <mergeCell ref="O8:R8"/>
    <mergeCell ref="H31:I31"/>
    <mergeCell ref="F31:G31"/>
    <mergeCell ref="B5:D5"/>
    <mergeCell ref="B6:D6"/>
    <mergeCell ref="J8:K8"/>
    <mergeCell ref="B8:D8"/>
    <mergeCell ref="J30:K30"/>
    <mergeCell ref="M29:M31"/>
    <mergeCell ref="O29:O31"/>
    <mergeCell ref="Q29:Q31"/>
    <mergeCell ref="R29:R31"/>
    <mergeCell ref="B3:AB3"/>
    <mergeCell ref="C9:C11"/>
    <mergeCell ref="B29:C31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AAD8-2D88-4210-AA6A-164DFE90E265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17.5" customHeight="1" x14ac:dyDescent="0.35">
      <c r="C2" s="220" t="s">
        <v>130</v>
      </c>
    </row>
    <row r="3" spans="2:9" ht="17.5" customHeight="1" x14ac:dyDescent="0.35">
      <c r="C3" s="220"/>
    </row>
    <row r="4" spans="2:9" ht="17.5" customHeight="1" x14ac:dyDescent="0.35">
      <c r="C4" s="220" t="s">
        <v>129</v>
      </c>
    </row>
    <row r="5" spans="2:9" ht="17.5" customHeight="1" x14ac:dyDescent="0.35">
      <c r="B5" s="297" t="s">
        <v>122</v>
      </c>
      <c r="C5" s="297"/>
      <c r="D5" s="297"/>
      <c r="E5" s="297"/>
      <c r="F5" s="297"/>
      <c r="G5" s="297"/>
      <c r="H5" s="297"/>
      <c r="I5" s="297"/>
    </row>
    <row r="6" spans="2:9" ht="13" thickBot="1" x14ac:dyDescent="0.3"/>
    <row r="7" spans="2:9" ht="16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133</v>
      </c>
      <c r="C12" s="292"/>
      <c r="E12" s="296" t="s">
        <v>133</v>
      </c>
      <c r="F12" s="292"/>
      <c r="H12" s="296" t="s">
        <v>133</v>
      </c>
      <c r="I12" s="292"/>
    </row>
    <row r="13" spans="2:9" ht="19.5" customHeight="1" thickBot="1" x14ac:dyDescent="0.3">
      <c r="B13" s="296"/>
      <c r="C13" s="292"/>
      <c r="E13" s="296"/>
      <c r="F13" s="292"/>
      <c r="H13" s="296"/>
      <c r="I13" s="292"/>
    </row>
    <row r="14" spans="2:9" ht="19.5" customHeight="1" thickBot="1" x14ac:dyDescent="0.3">
      <c r="B14" s="296"/>
      <c r="C14" s="292"/>
      <c r="E14" s="296"/>
      <c r="F14" s="292"/>
      <c r="H14" s="296"/>
      <c r="I14" s="292"/>
    </row>
    <row r="15" spans="2:9" ht="19.5" customHeight="1" thickBot="1" x14ac:dyDescent="0.3">
      <c r="B15" s="296"/>
      <c r="C15" s="292"/>
      <c r="E15" s="296"/>
      <c r="F15" s="292"/>
      <c r="H15" s="296"/>
      <c r="I15" s="292"/>
    </row>
    <row r="16" spans="2:9" ht="19.5" customHeight="1" thickBot="1" x14ac:dyDescent="0.3">
      <c r="B16" s="296"/>
      <c r="C16" s="292"/>
      <c r="E16" s="296"/>
      <c r="F16" s="292"/>
      <c r="H16" s="296"/>
      <c r="I16" s="292"/>
    </row>
    <row r="17" spans="2:9" ht="19.5" customHeight="1" thickBot="1" x14ac:dyDescent="0.3">
      <c r="B17" s="296"/>
      <c r="C17" s="292"/>
      <c r="E17" s="296"/>
      <c r="F17" s="292"/>
      <c r="H17" s="296"/>
      <c r="I17" s="292"/>
    </row>
    <row r="18" spans="2:9" ht="19.5" customHeight="1" thickBot="1" x14ac:dyDescent="0.3">
      <c r="B18" s="296"/>
      <c r="C18" s="292"/>
      <c r="E18" s="296"/>
      <c r="F18" s="292"/>
      <c r="H18" s="296"/>
      <c r="I18" s="292"/>
    </row>
    <row r="19" spans="2:9" ht="19.5" customHeight="1" thickBot="1" x14ac:dyDescent="0.3">
      <c r="B19" s="296"/>
      <c r="C19" s="293"/>
      <c r="E19" s="296"/>
      <c r="F19" s="293"/>
      <c r="H19" s="296"/>
      <c r="I19" s="293"/>
    </row>
    <row r="20" spans="2:9" ht="19.5" customHeight="1" thickBot="1" x14ac:dyDescent="0.3">
      <c r="B20" s="296"/>
      <c r="C20" s="293"/>
      <c r="E20" s="296"/>
      <c r="F20" s="293"/>
      <c r="H20" s="296"/>
      <c r="I20" s="293"/>
    </row>
    <row r="21" spans="2:9" ht="19.5" customHeight="1" thickBot="1" x14ac:dyDescent="0.3">
      <c r="B21" s="296"/>
      <c r="C21" s="293"/>
      <c r="E21" s="296"/>
      <c r="F21" s="293"/>
      <c r="H21" s="296"/>
      <c r="I21" s="293"/>
    </row>
    <row r="22" spans="2:9" ht="19.5" customHeight="1" thickBot="1" x14ac:dyDescent="0.3">
      <c r="B22" s="296"/>
      <c r="C22" s="293"/>
      <c r="E22" s="296"/>
      <c r="F22" s="293"/>
      <c r="H22" s="296"/>
      <c r="I22" s="293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133</v>
      </c>
      <c r="C30" s="292"/>
      <c r="E30" s="296" t="s">
        <v>133</v>
      </c>
      <c r="F30" s="292"/>
      <c r="H30" s="296" t="s">
        <v>133</v>
      </c>
      <c r="I30" s="292"/>
    </row>
    <row r="31" spans="2:9" ht="19.5" customHeight="1" thickBot="1" x14ac:dyDescent="0.3">
      <c r="B31" s="296"/>
      <c r="C31" s="292"/>
      <c r="E31" s="296"/>
      <c r="F31" s="292"/>
      <c r="H31" s="296"/>
      <c r="I31" s="292"/>
    </row>
    <row r="32" spans="2:9" ht="19.5" customHeight="1" thickBot="1" x14ac:dyDescent="0.3">
      <c r="B32" s="296"/>
      <c r="C32" s="292"/>
      <c r="E32" s="296"/>
      <c r="F32" s="292"/>
      <c r="H32" s="296"/>
      <c r="I32" s="292"/>
    </row>
    <row r="33" spans="2:9" ht="19.5" customHeight="1" thickBot="1" x14ac:dyDescent="0.3">
      <c r="B33" s="296"/>
      <c r="C33" s="292"/>
      <c r="E33" s="296"/>
      <c r="F33" s="292"/>
      <c r="H33" s="296"/>
      <c r="I33" s="292"/>
    </row>
    <row r="34" spans="2:9" ht="19.5" customHeight="1" thickBot="1" x14ac:dyDescent="0.3">
      <c r="B34" s="296"/>
      <c r="C34" s="292"/>
      <c r="E34" s="296"/>
      <c r="F34" s="292"/>
      <c r="H34" s="296"/>
      <c r="I34" s="292"/>
    </row>
    <row r="35" spans="2:9" ht="19.5" customHeight="1" thickBot="1" x14ac:dyDescent="0.3">
      <c r="B35" s="296"/>
      <c r="C35" s="292"/>
      <c r="E35" s="296"/>
      <c r="F35" s="292"/>
      <c r="H35" s="296"/>
      <c r="I35" s="292"/>
    </row>
    <row r="36" spans="2:9" ht="19.5" customHeight="1" thickBot="1" x14ac:dyDescent="0.3">
      <c r="B36" s="296"/>
      <c r="C36" s="292"/>
      <c r="E36" s="296"/>
      <c r="F36" s="292"/>
      <c r="H36" s="296"/>
      <c r="I36" s="292"/>
    </row>
    <row r="37" spans="2:9" ht="19.5" customHeight="1" thickBot="1" x14ac:dyDescent="0.3">
      <c r="B37" s="296"/>
      <c r="C37" s="293"/>
      <c r="E37" s="296"/>
      <c r="F37" s="293"/>
      <c r="H37" s="296"/>
      <c r="I37" s="293"/>
    </row>
    <row r="38" spans="2:9" ht="19.5" customHeight="1" thickBot="1" x14ac:dyDescent="0.3">
      <c r="B38" s="296"/>
      <c r="C38" s="293"/>
      <c r="E38" s="296"/>
      <c r="F38" s="293"/>
      <c r="H38" s="296"/>
      <c r="I38" s="293"/>
    </row>
    <row r="39" spans="2:9" ht="19.5" customHeight="1" thickBot="1" x14ac:dyDescent="0.3">
      <c r="B39" s="296"/>
      <c r="C39" s="293"/>
      <c r="E39" s="296"/>
      <c r="F39" s="293"/>
      <c r="H39" s="296"/>
      <c r="I39" s="293"/>
    </row>
    <row r="40" spans="2:9" ht="19.5" customHeight="1" thickBot="1" x14ac:dyDescent="0.3">
      <c r="B40" s="296"/>
      <c r="C40" s="293"/>
      <c r="E40" s="296"/>
      <c r="F40" s="293"/>
      <c r="H40" s="296"/>
      <c r="I40" s="293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A2FA-1194-49EB-8CFE-28832CBDC2E1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B15" sqref="B15:B22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20" customHeight="1" x14ac:dyDescent="0.35">
      <c r="C2" s="220" t="s">
        <v>130</v>
      </c>
    </row>
    <row r="3" spans="2:9" ht="20" customHeight="1" x14ac:dyDescent="0.35">
      <c r="C3" s="220"/>
    </row>
    <row r="4" spans="2:9" ht="20" customHeight="1" x14ac:dyDescent="0.35">
      <c r="C4" s="220" t="s">
        <v>129</v>
      </c>
    </row>
    <row r="5" spans="2:9" ht="20" customHeight="1" x14ac:dyDescent="0.35">
      <c r="B5" s="297" t="s">
        <v>132</v>
      </c>
      <c r="C5" s="297"/>
      <c r="D5" s="297"/>
      <c r="E5" s="297"/>
      <c r="F5" s="297"/>
      <c r="G5" s="297"/>
      <c r="H5" s="297"/>
      <c r="I5" s="297"/>
    </row>
    <row r="6" spans="2:9" ht="20" customHeight="1" thickBot="1" x14ac:dyDescent="0.3"/>
    <row r="7" spans="2:9" ht="20" customHeight="1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131</v>
      </c>
      <c r="C12" s="298"/>
      <c r="E12" s="296" t="s">
        <v>131</v>
      </c>
      <c r="F12" s="298"/>
      <c r="H12" s="296" t="s">
        <v>131</v>
      </c>
      <c r="I12" s="298"/>
    </row>
    <row r="13" spans="2:9" ht="19.5" customHeight="1" thickBot="1" x14ac:dyDescent="0.3">
      <c r="B13" s="296"/>
      <c r="C13" s="298"/>
      <c r="E13" s="296"/>
      <c r="F13" s="298"/>
      <c r="H13" s="296"/>
      <c r="I13" s="298"/>
    </row>
    <row r="14" spans="2:9" ht="19.5" customHeight="1" thickBot="1" x14ac:dyDescent="0.3">
      <c r="B14" s="296"/>
      <c r="C14" s="298"/>
      <c r="E14" s="296"/>
      <c r="F14" s="298"/>
      <c r="H14" s="296"/>
      <c r="I14" s="298"/>
    </row>
    <row r="15" spans="2:9" ht="19.5" customHeight="1" thickBot="1" x14ac:dyDescent="0.3">
      <c r="B15" s="296" t="s">
        <v>133</v>
      </c>
      <c r="C15" s="298"/>
      <c r="E15" s="296" t="s">
        <v>133</v>
      </c>
      <c r="F15" s="298"/>
      <c r="H15" s="296" t="s">
        <v>133</v>
      </c>
      <c r="I15" s="298"/>
    </row>
    <row r="16" spans="2:9" ht="19.5" customHeight="1" thickBot="1" x14ac:dyDescent="0.3">
      <c r="B16" s="296"/>
      <c r="C16" s="298"/>
      <c r="E16" s="296"/>
      <c r="F16" s="298"/>
      <c r="H16" s="296"/>
      <c r="I16" s="298"/>
    </row>
    <row r="17" spans="2:9" ht="19.5" customHeight="1" thickBot="1" x14ac:dyDescent="0.3">
      <c r="B17" s="296"/>
      <c r="C17" s="298"/>
      <c r="E17" s="296"/>
      <c r="F17" s="298"/>
      <c r="H17" s="296"/>
      <c r="I17" s="298"/>
    </row>
    <row r="18" spans="2:9" ht="19.5" customHeight="1" thickBot="1" x14ac:dyDescent="0.3">
      <c r="B18" s="296"/>
      <c r="C18" s="298"/>
      <c r="E18" s="296"/>
      <c r="F18" s="298"/>
      <c r="H18" s="296"/>
      <c r="I18" s="298"/>
    </row>
    <row r="19" spans="2:9" ht="19.5" customHeight="1" thickBot="1" x14ac:dyDescent="0.3">
      <c r="B19" s="296"/>
      <c r="C19" s="298"/>
      <c r="E19" s="296"/>
      <c r="F19" s="298"/>
      <c r="H19" s="296"/>
      <c r="I19" s="298"/>
    </row>
    <row r="20" spans="2:9" ht="19.5" customHeight="1" thickBot="1" x14ac:dyDescent="0.3">
      <c r="B20" s="296"/>
      <c r="C20" s="298"/>
      <c r="E20" s="296"/>
      <c r="F20" s="298"/>
      <c r="H20" s="296"/>
      <c r="I20" s="298"/>
    </row>
    <row r="21" spans="2:9" ht="19.5" customHeight="1" thickBot="1" x14ac:dyDescent="0.3">
      <c r="B21" s="296"/>
      <c r="C21" s="298"/>
      <c r="E21" s="296"/>
      <c r="F21" s="298"/>
      <c r="H21" s="296"/>
      <c r="I21" s="298"/>
    </row>
    <row r="22" spans="2:9" ht="19.5" customHeight="1" thickBot="1" x14ac:dyDescent="0.3">
      <c r="B22" s="296"/>
      <c r="C22" s="298"/>
      <c r="E22" s="296"/>
      <c r="F22" s="298"/>
      <c r="H22" s="296"/>
      <c r="I22" s="298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131</v>
      </c>
      <c r="C30" s="298"/>
      <c r="E30" s="296" t="s">
        <v>131</v>
      </c>
      <c r="F30" s="298"/>
      <c r="H30" s="296" t="s">
        <v>131</v>
      </c>
      <c r="I30" s="298"/>
    </row>
    <row r="31" spans="2:9" ht="19.5" customHeight="1" thickBot="1" x14ac:dyDescent="0.3">
      <c r="B31" s="296"/>
      <c r="C31" s="298"/>
      <c r="E31" s="296"/>
      <c r="F31" s="298"/>
      <c r="H31" s="296"/>
      <c r="I31" s="298"/>
    </row>
    <row r="32" spans="2:9" ht="19.5" customHeight="1" thickBot="1" x14ac:dyDescent="0.3">
      <c r="B32" s="296"/>
      <c r="C32" s="298"/>
      <c r="E32" s="296"/>
      <c r="F32" s="298"/>
      <c r="H32" s="296"/>
      <c r="I32" s="298"/>
    </row>
    <row r="33" spans="2:9" ht="19.5" customHeight="1" thickBot="1" x14ac:dyDescent="0.3">
      <c r="B33" s="296" t="s">
        <v>133</v>
      </c>
      <c r="C33" s="298"/>
      <c r="E33" s="296" t="s">
        <v>133</v>
      </c>
      <c r="F33" s="298"/>
      <c r="H33" s="296" t="s">
        <v>133</v>
      </c>
      <c r="I33" s="298"/>
    </row>
    <row r="34" spans="2:9" ht="19.5" customHeight="1" thickBot="1" x14ac:dyDescent="0.3">
      <c r="B34" s="296"/>
      <c r="C34" s="298"/>
      <c r="E34" s="296"/>
      <c r="F34" s="298"/>
      <c r="H34" s="296"/>
      <c r="I34" s="298"/>
    </row>
    <row r="35" spans="2:9" ht="19.5" customHeight="1" thickBot="1" x14ac:dyDescent="0.3">
      <c r="B35" s="296"/>
      <c r="C35" s="298"/>
      <c r="E35" s="296"/>
      <c r="F35" s="298"/>
      <c r="H35" s="296"/>
      <c r="I35" s="298"/>
    </row>
    <row r="36" spans="2:9" ht="19.5" customHeight="1" thickBot="1" x14ac:dyDescent="0.3">
      <c r="B36" s="296"/>
      <c r="C36" s="298"/>
      <c r="E36" s="296"/>
      <c r="F36" s="298"/>
      <c r="H36" s="296"/>
      <c r="I36" s="298"/>
    </row>
    <row r="37" spans="2:9" ht="19.5" customHeight="1" thickBot="1" x14ac:dyDescent="0.3">
      <c r="B37" s="296"/>
      <c r="C37" s="298"/>
      <c r="E37" s="296"/>
      <c r="F37" s="298"/>
      <c r="H37" s="296"/>
      <c r="I37" s="298"/>
    </row>
    <row r="38" spans="2:9" ht="19.5" customHeight="1" thickBot="1" x14ac:dyDescent="0.3">
      <c r="B38" s="296"/>
      <c r="C38" s="298"/>
      <c r="E38" s="296"/>
      <c r="F38" s="298"/>
      <c r="H38" s="296"/>
      <c r="I38" s="298"/>
    </row>
    <row r="39" spans="2:9" ht="19.5" customHeight="1" thickBot="1" x14ac:dyDescent="0.3">
      <c r="B39" s="296"/>
      <c r="C39" s="298"/>
      <c r="E39" s="296"/>
      <c r="F39" s="298"/>
      <c r="H39" s="296"/>
      <c r="I39" s="298"/>
    </row>
    <row r="40" spans="2:9" ht="19.5" customHeight="1" thickBot="1" x14ac:dyDescent="0.3">
      <c r="B40" s="296"/>
      <c r="C40" s="298"/>
      <c r="E40" s="296"/>
      <c r="F40" s="298"/>
      <c r="H40" s="296"/>
      <c r="I40" s="298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33:B40"/>
    <mergeCell ref="C33:C40"/>
    <mergeCell ref="B25:C25"/>
    <mergeCell ref="B27:B29"/>
    <mergeCell ref="C27:C29"/>
    <mergeCell ref="I15:I22"/>
    <mergeCell ref="E12:E14"/>
    <mergeCell ref="F12:F14"/>
    <mergeCell ref="I30:I32"/>
    <mergeCell ref="B30:B32"/>
    <mergeCell ref="C30:C32"/>
    <mergeCell ref="B12:B14"/>
    <mergeCell ref="B15:B22"/>
    <mergeCell ref="C12:C14"/>
    <mergeCell ref="C15:C22"/>
    <mergeCell ref="H12:H14"/>
    <mergeCell ref="I12:I14"/>
    <mergeCell ref="H33:H40"/>
    <mergeCell ref="I33:I40"/>
    <mergeCell ref="E15:E22"/>
    <mergeCell ref="F15:F22"/>
    <mergeCell ref="E25:F25"/>
    <mergeCell ref="H25:I25"/>
    <mergeCell ref="E27:E29"/>
    <mergeCell ref="F27:F29"/>
    <mergeCell ref="H27:H29"/>
    <mergeCell ref="I27:I29"/>
    <mergeCell ref="E30:E32"/>
    <mergeCell ref="F30:F32"/>
    <mergeCell ref="E33:E40"/>
    <mergeCell ref="F33:F40"/>
    <mergeCell ref="H30:H32"/>
    <mergeCell ref="H15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1455-D8BC-4AEC-9627-C9F82A51E38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B5" sqref="B5:I5"/>
    </sheetView>
  </sheetViews>
  <sheetFormatPr defaultColWidth="9.1796875" defaultRowHeight="12.5" x14ac:dyDescent="0.25"/>
  <cols>
    <col min="1" max="1" width="5.81640625" style="218" customWidth="1"/>
    <col min="2" max="2" width="4.81640625" style="218" customWidth="1"/>
    <col min="3" max="3" width="60.81640625" style="218" customWidth="1"/>
    <col min="4" max="4" width="5.81640625" style="218" customWidth="1"/>
    <col min="5" max="5" width="4.81640625" style="218" customWidth="1"/>
    <col min="6" max="6" width="60.81640625" style="218" customWidth="1"/>
    <col min="7" max="7" width="5.81640625" style="218" customWidth="1"/>
    <col min="8" max="8" width="4.81640625" style="218" customWidth="1"/>
    <col min="9" max="9" width="60.81640625" style="218" customWidth="1"/>
    <col min="10" max="16384" width="9.1796875" style="218"/>
  </cols>
  <sheetData>
    <row r="2" spans="2:9" ht="20" customHeight="1" x14ac:dyDescent="0.35">
      <c r="C2" s="220" t="s">
        <v>130</v>
      </c>
    </row>
    <row r="3" spans="2:9" ht="20" customHeight="1" x14ac:dyDescent="0.35">
      <c r="C3" s="220"/>
    </row>
    <row r="4" spans="2:9" ht="20" customHeight="1" x14ac:dyDescent="0.35">
      <c r="C4" s="220" t="s">
        <v>129</v>
      </c>
    </row>
    <row r="5" spans="2:9" ht="20" customHeight="1" x14ac:dyDescent="0.35">
      <c r="B5" s="297" t="s">
        <v>134</v>
      </c>
      <c r="C5" s="297"/>
      <c r="D5" s="297"/>
      <c r="E5" s="297"/>
      <c r="F5" s="297"/>
      <c r="G5" s="297"/>
      <c r="H5" s="297"/>
      <c r="I5" s="297"/>
    </row>
    <row r="6" spans="2:9" ht="20" customHeight="1" thickBot="1" x14ac:dyDescent="0.3"/>
    <row r="7" spans="2:9" ht="20" customHeight="1" thickBot="1" x14ac:dyDescent="0.5">
      <c r="B7" s="294" t="s">
        <v>123</v>
      </c>
      <c r="C7" s="295"/>
      <c r="D7" s="219"/>
      <c r="E7" s="294" t="s">
        <v>124</v>
      </c>
      <c r="F7" s="295"/>
      <c r="G7" s="219"/>
      <c r="H7" s="294" t="s">
        <v>126</v>
      </c>
      <c r="I7" s="295"/>
    </row>
    <row r="8" spans="2:9" ht="13" thickBot="1" x14ac:dyDescent="0.3"/>
    <row r="9" spans="2:9" ht="19.5" customHeight="1" thickBot="1" x14ac:dyDescent="0.3">
      <c r="B9" s="296" t="s">
        <v>121</v>
      </c>
      <c r="C9" s="292"/>
      <c r="E9" s="296" t="s">
        <v>121</v>
      </c>
      <c r="F9" s="292"/>
      <c r="H9" s="296" t="s">
        <v>121</v>
      </c>
      <c r="I9" s="292"/>
    </row>
    <row r="10" spans="2:9" ht="19.5" customHeight="1" thickBot="1" x14ac:dyDescent="0.3">
      <c r="B10" s="296"/>
      <c r="C10" s="292"/>
      <c r="E10" s="296"/>
      <c r="F10" s="292"/>
      <c r="H10" s="296"/>
      <c r="I10" s="292"/>
    </row>
    <row r="11" spans="2:9" ht="19.5" customHeight="1" thickBot="1" x14ac:dyDescent="0.3">
      <c r="B11" s="296"/>
      <c r="C11" s="292"/>
      <c r="E11" s="296"/>
      <c r="F11" s="292"/>
      <c r="H11" s="296"/>
      <c r="I11" s="292"/>
    </row>
    <row r="12" spans="2:9" ht="19.5" customHeight="1" thickBot="1" x14ac:dyDescent="0.3">
      <c r="B12" s="296" t="s">
        <v>131</v>
      </c>
      <c r="C12" s="298"/>
      <c r="E12" s="296" t="s">
        <v>131</v>
      </c>
      <c r="F12" s="298"/>
      <c r="H12" s="296" t="s">
        <v>131</v>
      </c>
      <c r="I12" s="298"/>
    </row>
    <row r="13" spans="2:9" ht="19.5" customHeight="1" thickBot="1" x14ac:dyDescent="0.3">
      <c r="B13" s="296"/>
      <c r="C13" s="298"/>
      <c r="E13" s="296"/>
      <c r="F13" s="298"/>
      <c r="H13" s="296"/>
      <c r="I13" s="298"/>
    </row>
    <row r="14" spans="2:9" ht="19.5" customHeight="1" thickBot="1" x14ac:dyDescent="0.3">
      <c r="B14" s="296"/>
      <c r="C14" s="298"/>
      <c r="E14" s="296"/>
      <c r="F14" s="298"/>
      <c r="H14" s="296"/>
      <c r="I14" s="298"/>
    </row>
    <row r="15" spans="2:9" ht="19.5" customHeight="1" thickBot="1" x14ac:dyDescent="0.3">
      <c r="B15" s="296" t="s">
        <v>133</v>
      </c>
      <c r="C15" s="298"/>
      <c r="E15" s="296" t="s">
        <v>133</v>
      </c>
      <c r="F15" s="298"/>
      <c r="H15" s="296" t="s">
        <v>133</v>
      </c>
      <c r="I15" s="298"/>
    </row>
    <row r="16" spans="2:9" ht="19.5" customHeight="1" thickBot="1" x14ac:dyDescent="0.3">
      <c r="B16" s="296"/>
      <c r="C16" s="298"/>
      <c r="E16" s="296"/>
      <c r="F16" s="298"/>
      <c r="H16" s="296"/>
      <c r="I16" s="298"/>
    </row>
    <row r="17" spans="2:9" ht="19.5" customHeight="1" thickBot="1" x14ac:dyDescent="0.3">
      <c r="B17" s="296"/>
      <c r="C17" s="298"/>
      <c r="E17" s="296"/>
      <c r="F17" s="298"/>
      <c r="H17" s="296"/>
      <c r="I17" s="298"/>
    </row>
    <row r="18" spans="2:9" ht="19.5" customHeight="1" thickBot="1" x14ac:dyDescent="0.3">
      <c r="B18" s="296"/>
      <c r="C18" s="298"/>
      <c r="E18" s="296"/>
      <c r="F18" s="298"/>
      <c r="H18" s="296"/>
      <c r="I18" s="298"/>
    </row>
    <row r="19" spans="2:9" ht="19.5" customHeight="1" thickBot="1" x14ac:dyDescent="0.3">
      <c r="B19" s="296"/>
      <c r="C19" s="298"/>
      <c r="E19" s="296"/>
      <c r="F19" s="298"/>
      <c r="H19" s="296"/>
      <c r="I19" s="298"/>
    </row>
    <row r="20" spans="2:9" ht="19.5" customHeight="1" thickBot="1" x14ac:dyDescent="0.3">
      <c r="B20" s="296"/>
      <c r="C20" s="298"/>
      <c r="E20" s="296"/>
      <c r="F20" s="298"/>
      <c r="H20" s="296"/>
      <c r="I20" s="298"/>
    </row>
    <row r="21" spans="2:9" ht="19.5" customHeight="1" thickBot="1" x14ac:dyDescent="0.3">
      <c r="B21" s="296"/>
      <c r="C21" s="298"/>
      <c r="E21" s="296"/>
      <c r="F21" s="298"/>
      <c r="H21" s="296"/>
      <c r="I21" s="298"/>
    </row>
    <row r="22" spans="2:9" ht="19.5" customHeight="1" thickBot="1" x14ac:dyDescent="0.3">
      <c r="B22" s="296"/>
      <c r="C22" s="298"/>
      <c r="E22" s="296"/>
      <c r="F22" s="298"/>
      <c r="H22" s="296"/>
      <c r="I22" s="298"/>
    </row>
    <row r="24" spans="2:9" ht="13" thickBot="1" x14ac:dyDescent="0.3"/>
    <row r="25" spans="2:9" ht="16" thickBot="1" x14ac:dyDescent="0.5">
      <c r="B25" s="294" t="s">
        <v>127</v>
      </c>
      <c r="C25" s="295"/>
      <c r="D25" s="219"/>
      <c r="E25" s="294" t="s">
        <v>125</v>
      </c>
      <c r="F25" s="295"/>
      <c r="G25" s="219"/>
      <c r="H25" s="294" t="s">
        <v>128</v>
      </c>
      <c r="I25" s="295"/>
    </row>
    <row r="26" spans="2:9" ht="13" thickBot="1" x14ac:dyDescent="0.3"/>
    <row r="27" spans="2:9" ht="19.5" customHeight="1" thickBot="1" x14ac:dyDescent="0.3">
      <c r="B27" s="296" t="s">
        <v>121</v>
      </c>
      <c r="C27" s="292"/>
      <c r="E27" s="296" t="s">
        <v>121</v>
      </c>
      <c r="F27" s="292"/>
      <c r="H27" s="296" t="s">
        <v>121</v>
      </c>
      <c r="I27" s="292"/>
    </row>
    <row r="28" spans="2:9" ht="19.5" customHeight="1" thickBot="1" x14ac:dyDescent="0.3">
      <c r="B28" s="296"/>
      <c r="C28" s="292"/>
      <c r="E28" s="296"/>
      <c r="F28" s="292"/>
      <c r="H28" s="296"/>
      <c r="I28" s="292"/>
    </row>
    <row r="29" spans="2:9" ht="19.5" customHeight="1" thickBot="1" x14ac:dyDescent="0.3">
      <c r="B29" s="296"/>
      <c r="C29" s="292"/>
      <c r="E29" s="296"/>
      <c r="F29" s="292"/>
      <c r="H29" s="296"/>
      <c r="I29" s="292"/>
    </row>
    <row r="30" spans="2:9" ht="19.5" customHeight="1" thickBot="1" x14ac:dyDescent="0.3">
      <c r="B30" s="296" t="s">
        <v>131</v>
      </c>
      <c r="C30" s="298"/>
      <c r="E30" s="296" t="s">
        <v>131</v>
      </c>
      <c r="F30" s="298"/>
      <c r="H30" s="296" t="s">
        <v>131</v>
      </c>
      <c r="I30" s="298"/>
    </row>
    <row r="31" spans="2:9" ht="19.5" customHeight="1" thickBot="1" x14ac:dyDescent="0.3">
      <c r="B31" s="296"/>
      <c r="C31" s="298"/>
      <c r="E31" s="296"/>
      <c r="F31" s="298"/>
      <c r="H31" s="296"/>
      <c r="I31" s="298"/>
    </row>
    <row r="32" spans="2:9" ht="19.5" customHeight="1" thickBot="1" x14ac:dyDescent="0.3">
      <c r="B32" s="296"/>
      <c r="C32" s="298"/>
      <c r="E32" s="296"/>
      <c r="F32" s="298"/>
      <c r="H32" s="296"/>
      <c r="I32" s="298"/>
    </row>
    <row r="33" spans="2:9" ht="19.5" customHeight="1" thickBot="1" x14ac:dyDescent="0.3">
      <c r="B33" s="296" t="s">
        <v>133</v>
      </c>
      <c r="C33" s="298"/>
      <c r="E33" s="296" t="s">
        <v>133</v>
      </c>
      <c r="F33" s="298"/>
      <c r="H33" s="296" t="s">
        <v>133</v>
      </c>
      <c r="I33" s="298"/>
    </row>
    <row r="34" spans="2:9" ht="19.5" customHeight="1" thickBot="1" x14ac:dyDescent="0.3">
      <c r="B34" s="296"/>
      <c r="C34" s="298"/>
      <c r="E34" s="296"/>
      <c r="F34" s="298"/>
      <c r="H34" s="296"/>
      <c r="I34" s="298"/>
    </row>
    <row r="35" spans="2:9" ht="19.5" customHeight="1" thickBot="1" x14ac:dyDescent="0.3">
      <c r="B35" s="296"/>
      <c r="C35" s="298"/>
      <c r="E35" s="296"/>
      <c r="F35" s="298"/>
      <c r="H35" s="296"/>
      <c r="I35" s="298"/>
    </row>
    <row r="36" spans="2:9" ht="19.5" customHeight="1" thickBot="1" x14ac:dyDescent="0.3">
      <c r="B36" s="296"/>
      <c r="C36" s="298"/>
      <c r="E36" s="296"/>
      <c r="F36" s="298"/>
      <c r="H36" s="296"/>
      <c r="I36" s="298"/>
    </row>
    <row r="37" spans="2:9" ht="19.5" customHeight="1" thickBot="1" x14ac:dyDescent="0.3">
      <c r="B37" s="296"/>
      <c r="C37" s="298"/>
      <c r="E37" s="296"/>
      <c r="F37" s="298"/>
      <c r="H37" s="296"/>
      <c r="I37" s="298"/>
    </row>
    <row r="38" spans="2:9" ht="19.5" customHeight="1" thickBot="1" x14ac:dyDescent="0.3">
      <c r="B38" s="296"/>
      <c r="C38" s="298"/>
      <c r="E38" s="296"/>
      <c r="F38" s="298"/>
      <c r="H38" s="296"/>
      <c r="I38" s="298"/>
    </row>
    <row r="39" spans="2:9" ht="19.5" customHeight="1" thickBot="1" x14ac:dyDescent="0.3">
      <c r="B39" s="296"/>
      <c r="C39" s="298"/>
      <c r="E39" s="296"/>
      <c r="F39" s="298"/>
      <c r="H39" s="296"/>
      <c r="I39" s="298"/>
    </row>
    <row r="40" spans="2:9" ht="19.5" customHeight="1" thickBot="1" x14ac:dyDescent="0.3">
      <c r="B40" s="296"/>
      <c r="C40" s="298"/>
      <c r="E40" s="296"/>
      <c r="F40" s="298"/>
      <c r="H40" s="296"/>
      <c r="I40" s="298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Props1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12</vt:i4>
      </vt:variant>
    </vt:vector>
  </HeadingPairs>
  <TitlesOfParts>
    <vt:vector size="24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BASIS</vt:lpstr>
      <vt:lpstr>INTENSIEF</vt:lpstr>
      <vt:lpstr>VERRIJKT</vt:lpstr>
      <vt:lpstr>BASIS!Afdrukbereik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2025-08-02T14:38:30Z</cp:lastPrinted>
  <dcterms:created xsi:type="dcterms:W3CDTF">2010-01-22T20:45:49Z</dcterms:created>
  <dcterms:modified xsi:type="dcterms:W3CDTF">2025-08-02T15:06:38Z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