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loreantscholen-my.sharepoint.com/personal/directie_triangel_floreantscholen_nl/Documents/"/>
    </mc:Choice>
  </mc:AlternateContent>
  <xr:revisionPtr revIDLastSave="12" documentId="8_{60ED6F30-3EE4-4919-BC58-5A1E4AB0F93C}" xr6:coauthVersionLast="47" xr6:coauthVersionMax="47" xr10:uidLastSave="{E23CBF2A-8E67-4026-8CEC-6CCC1B02F41C}"/>
  <bookViews>
    <workbookView xWindow="-110" yWindow="-110" windowWidth="19420" windowHeight="10300" tabRatio="894" activeTab="1" xr2:uid="{00000000-000D-0000-FFFF-FFFF00000000}"/>
  </bookViews>
  <sheets>
    <sheet name="de indicatoren" sheetId="21" r:id="rId1"/>
    <sheet name="INTRO" sheetId="20" r:id="rId2"/>
    <sheet name="groep 3" sheetId="13" r:id="rId3"/>
    <sheet name="groep 4" sheetId="8" r:id="rId4"/>
    <sheet name="groep 5" sheetId="14" r:id="rId5"/>
    <sheet name="groep 6" sheetId="15" r:id="rId6"/>
    <sheet name="groep 7" sheetId="17" r:id="rId7"/>
    <sheet name="groep 8" sheetId="16" r:id="rId8"/>
    <sheet name="TOTAAL" sheetId="19" r:id="rId9"/>
    <sheet name="BASIS" sheetId="26" r:id="rId10"/>
    <sheet name="INTENSIEF" sheetId="27" r:id="rId11"/>
    <sheet name="VERRIJKT" sheetId="29" r:id="rId12"/>
  </sheets>
  <definedNames>
    <definedName name="_xlnm.Print_Area" localSheetId="9">BASIS!$A$1:$I$40</definedName>
    <definedName name="_xlnm.Print_Area" localSheetId="0">'de indicatoren'!$A$1:$S$25</definedName>
    <definedName name="_xlnm.Print_Area" localSheetId="2">'groep 3'!$A$2:$AZ$56</definedName>
    <definedName name="_xlnm.Print_Area" localSheetId="3">'groep 4'!$A$2:$AZ$56</definedName>
    <definedName name="_xlnm.Print_Area" localSheetId="4">'groep 5'!$A$2:$AZ$56</definedName>
    <definedName name="_xlnm.Print_Area" localSheetId="5">'groep 6'!$A$2:$AZ$56</definedName>
    <definedName name="_xlnm.Print_Area" localSheetId="6">'groep 7'!$A$2:$AZ$56</definedName>
    <definedName name="_xlnm.Print_Area" localSheetId="7">'groep 8'!$A$2:$AZ$56</definedName>
    <definedName name="_xlnm.Print_Area" localSheetId="10">INTENSIEF!$A$1:$I$40</definedName>
    <definedName name="_xlnm.Print_Area" localSheetId="1">INTRO!$A$1:$V$45</definedName>
    <definedName name="_xlnm.Print_Area" localSheetId="8">TOTAAL!$A$2:$AB$49</definedName>
    <definedName name="_xlnm.Print_Area" localSheetId="11">VERRIJKT!$A$1:$I$40</definedName>
    <definedName name="n.v.t.">#REF!</definedName>
    <definedName name="waard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58" i="13" l="1"/>
  <c r="AS57" i="13"/>
  <c r="AT56" i="13"/>
  <c r="AS56" i="13"/>
  <c r="AR56" i="13"/>
  <c r="AT55" i="13"/>
  <c r="AS55" i="13"/>
  <c r="AR55" i="13"/>
  <c r="AT56" i="8"/>
  <c r="AB18" i="19" s="1"/>
  <c r="AS56" i="8"/>
  <c r="Z18" i="19" s="1"/>
  <c r="AR56" i="8"/>
  <c r="AT55" i="8"/>
  <c r="AA18" i="19" s="1"/>
  <c r="AS55" i="8"/>
  <c r="Y18" i="19" s="1"/>
  <c r="AR55" i="8"/>
  <c r="W18" i="19" s="1"/>
  <c r="AT56" i="14"/>
  <c r="AB20" i="19" s="1"/>
  <c r="AS56" i="14"/>
  <c r="Z20" i="19" s="1"/>
  <c r="AR56" i="14"/>
  <c r="X20" i="19" s="1"/>
  <c r="AT55" i="14"/>
  <c r="AA20" i="19" s="1"/>
  <c r="AS55" i="14"/>
  <c r="Y20" i="19" s="1"/>
  <c r="AR55" i="14"/>
  <c r="W20" i="19" s="1"/>
  <c r="AT29" i="16"/>
  <c r="AT38" i="16"/>
  <c r="AT39" i="16"/>
  <c r="AT40" i="16"/>
  <c r="AT41" i="16"/>
  <c r="AT42" i="16"/>
  <c r="AT43" i="16"/>
  <c r="AT44" i="16"/>
  <c r="AT45" i="16"/>
  <c r="AT46" i="16"/>
  <c r="AT47" i="16"/>
  <c r="AT48" i="16"/>
  <c r="AT49" i="16"/>
  <c r="AT50" i="16"/>
  <c r="AT51" i="16"/>
  <c r="AT52" i="16"/>
  <c r="AT53" i="16"/>
  <c r="AT31" i="17"/>
  <c r="AT33" i="17"/>
  <c r="AT38" i="17"/>
  <c r="AT39" i="17"/>
  <c r="AT40" i="17"/>
  <c r="AT41" i="17"/>
  <c r="AT42" i="17"/>
  <c r="AT43" i="17"/>
  <c r="AT44" i="17"/>
  <c r="AT45" i="17"/>
  <c r="AT46" i="17"/>
  <c r="AT47" i="17"/>
  <c r="AT48" i="17"/>
  <c r="AT49" i="17"/>
  <c r="AT50" i="17"/>
  <c r="AT51" i="17"/>
  <c r="AT52" i="17"/>
  <c r="AT53" i="17"/>
  <c r="AT33" i="15"/>
  <c r="AT40" i="15"/>
  <c r="AT41" i="15"/>
  <c r="AT42" i="15"/>
  <c r="AT43" i="15"/>
  <c r="AT44" i="15"/>
  <c r="AT45" i="15"/>
  <c r="AT46" i="15"/>
  <c r="AT47" i="15"/>
  <c r="AT48" i="15"/>
  <c r="AT49" i="15"/>
  <c r="AT50" i="15"/>
  <c r="AT51" i="15"/>
  <c r="AT52" i="15"/>
  <c r="AT53" i="15"/>
  <c r="AT19" i="14"/>
  <c r="AT20" i="14"/>
  <c r="AT21" i="14"/>
  <c r="AT22" i="14"/>
  <c r="AT23" i="14"/>
  <c r="AT24" i="14"/>
  <c r="AT25" i="14"/>
  <c r="AT26" i="14"/>
  <c r="AT27" i="14"/>
  <c r="AT28" i="14"/>
  <c r="AT29" i="14"/>
  <c r="AT30" i="14"/>
  <c r="AT31" i="14"/>
  <c r="AT32" i="14"/>
  <c r="AT33" i="14"/>
  <c r="AT34" i="14"/>
  <c r="AT35" i="14"/>
  <c r="AT36" i="14"/>
  <c r="AT37" i="14"/>
  <c r="AT38" i="14"/>
  <c r="AT39" i="14"/>
  <c r="AT40" i="14"/>
  <c r="AT41" i="14"/>
  <c r="AT42" i="14"/>
  <c r="AT43" i="14"/>
  <c r="AT44" i="14"/>
  <c r="AT45" i="14"/>
  <c r="AT46" i="14"/>
  <c r="AT47" i="14"/>
  <c r="AT48" i="14"/>
  <c r="AT49" i="14"/>
  <c r="AT50" i="14"/>
  <c r="AT51" i="14"/>
  <c r="AT52" i="14"/>
  <c r="AT53" i="14"/>
  <c r="AT18" i="14"/>
  <c r="AT58" i="14" s="1"/>
  <c r="AT19" i="8"/>
  <c r="AT20" i="8"/>
  <c r="AT21" i="8"/>
  <c r="AT22" i="8"/>
  <c r="AT23" i="8"/>
  <c r="AT24" i="8"/>
  <c r="AT25" i="8"/>
  <c r="AT57" i="8" s="1"/>
  <c r="AT26" i="8"/>
  <c r="AT27" i="8"/>
  <c r="AT28" i="8"/>
  <c r="AT29" i="8"/>
  <c r="AT30" i="8"/>
  <c r="AT31" i="8"/>
  <c r="AT32" i="8"/>
  <c r="AT33" i="8"/>
  <c r="AT34" i="8"/>
  <c r="AT35" i="8"/>
  <c r="AT36" i="8"/>
  <c r="AT37" i="8"/>
  <c r="AT38" i="8"/>
  <c r="AT39" i="8"/>
  <c r="AT40" i="8"/>
  <c r="AT41" i="8"/>
  <c r="AT42" i="8"/>
  <c r="AT43" i="8"/>
  <c r="AT44" i="8"/>
  <c r="AT45" i="8"/>
  <c r="AT46" i="8"/>
  <c r="AT47" i="8"/>
  <c r="AT48" i="8"/>
  <c r="AT49" i="8"/>
  <c r="AT50" i="8"/>
  <c r="AT51" i="8"/>
  <c r="AT52" i="8"/>
  <c r="AT53" i="8"/>
  <c r="AT18" i="8"/>
  <c r="AT59" i="8" s="1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18" i="13"/>
  <c r="AT59" i="13" s="1"/>
  <c r="Y16" i="19"/>
  <c r="X18" i="19"/>
  <c r="AB16" i="19"/>
  <c r="Z16" i="19"/>
  <c r="X16" i="19"/>
  <c r="AA16" i="19"/>
  <c r="W16" i="19"/>
  <c r="AS53" i="13"/>
  <c r="AR53" i="13"/>
  <c r="AS52" i="13"/>
  <c r="AR52" i="13"/>
  <c r="AS51" i="13"/>
  <c r="AR51" i="13"/>
  <c r="AS50" i="13"/>
  <c r="AR50" i="13"/>
  <c r="AS49" i="13"/>
  <c r="AR49" i="13"/>
  <c r="AS48" i="13"/>
  <c r="AR48" i="13"/>
  <c r="AS47" i="13"/>
  <c r="AR47" i="13"/>
  <c r="AS46" i="13"/>
  <c r="AR46" i="13"/>
  <c r="AS45" i="13"/>
  <c r="AR45" i="13"/>
  <c r="AS44" i="13"/>
  <c r="AR44" i="13"/>
  <c r="AS43" i="13"/>
  <c r="AR43" i="13"/>
  <c r="AS42" i="13"/>
  <c r="AR42" i="13"/>
  <c r="AS41" i="13"/>
  <c r="AR41" i="13"/>
  <c r="AS40" i="13"/>
  <c r="AR40" i="13"/>
  <c r="AS39" i="13"/>
  <c r="AR39" i="13"/>
  <c r="AS38" i="13"/>
  <c r="AR38" i="13"/>
  <c r="AS37" i="13"/>
  <c r="AR37" i="13"/>
  <c r="AS36" i="13"/>
  <c r="AR36" i="13"/>
  <c r="AS35" i="13"/>
  <c r="AR35" i="13"/>
  <c r="AS34" i="13"/>
  <c r="AR34" i="13"/>
  <c r="AS33" i="13"/>
  <c r="AR33" i="13"/>
  <c r="AS32" i="13"/>
  <c r="AR32" i="13"/>
  <c r="AS31" i="13"/>
  <c r="AR31" i="13"/>
  <c r="AS30" i="13"/>
  <c r="AR30" i="13"/>
  <c r="AS29" i="13"/>
  <c r="AR29" i="13"/>
  <c r="AS28" i="13"/>
  <c r="AR28" i="13"/>
  <c r="AS27" i="13"/>
  <c r="AR27" i="13"/>
  <c r="AS26" i="13"/>
  <c r="AR26" i="13"/>
  <c r="AS25" i="13"/>
  <c r="AR25" i="13"/>
  <c r="AS24" i="13"/>
  <c r="AR24" i="13"/>
  <c r="AS23" i="13"/>
  <c r="AR23" i="13"/>
  <c r="AS22" i="13"/>
  <c r="AR22" i="13"/>
  <c r="AS21" i="13"/>
  <c r="AR21" i="13"/>
  <c r="AS20" i="13"/>
  <c r="AR20" i="13"/>
  <c r="AS19" i="13"/>
  <c r="AR19" i="13"/>
  <c r="AS18" i="13"/>
  <c r="AS59" i="13" s="1"/>
  <c r="AR18" i="13"/>
  <c r="AR57" i="13" s="1"/>
  <c r="AS53" i="8"/>
  <c r="AR53" i="8"/>
  <c r="AS52" i="8"/>
  <c r="AR52" i="8"/>
  <c r="AS51" i="8"/>
  <c r="AR51" i="8"/>
  <c r="AS50" i="8"/>
  <c r="AR50" i="8"/>
  <c r="AS49" i="8"/>
  <c r="AR49" i="8"/>
  <c r="AS48" i="8"/>
  <c r="AR48" i="8"/>
  <c r="AS47" i="8"/>
  <c r="AR47" i="8"/>
  <c r="AS46" i="8"/>
  <c r="AR46" i="8"/>
  <c r="AS45" i="8"/>
  <c r="AR45" i="8"/>
  <c r="AS44" i="8"/>
  <c r="AR44" i="8"/>
  <c r="AS43" i="8"/>
  <c r="AR43" i="8"/>
  <c r="AS42" i="8"/>
  <c r="AR42" i="8"/>
  <c r="AS41" i="8"/>
  <c r="AR41" i="8"/>
  <c r="AS40" i="8"/>
  <c r="AR40" i="8"/>
  <c r="AS39" i="8"/>
  <c r="AR39" i="8"/>
  <c r="AS38" i="8"/>
  <c r="AR38" i="8"/>
  <c r="AS37" i="8"/>
  <c r="AR37" i="8"/>
  <c r="AS36" i="8"/>
  <c r="AR36" i="8"/>
  <c r="AS35" i="8"/>
  <c r="AR35" i="8"/>
  <c r="AS34" i="8"/>
  <c r="AR34" i="8"/>
  <c r="AS33" i="8"/>
  <c r="AR33" i="8"/>
  <c r="AS32" i="8"/>
  <c r="AR32" i="8"/>
  <c r="AS31" i="8"/>
  <c r="AR31" i="8"/>
  <c r="AS30" i="8"/>
  <c r="AR30" i="8"/>
  <c r="AS29" i="8"/>
  <c r="AR29" i="8"/>
  <c r="AS28" i="8"/>
  <c r="AR28" i="8"/>
  <c r="AS27" i="8"/>
  <c r="AR27" i="8"/>
  <c r="AS26" i="8"/>
  <c r="AR26" i="8"/>
  <c r="AS25" i="8"/>
  <c r="AR25" i="8"/>
  <c r="AS24" i="8"/>
  <c r="AR24" i="8"/>
  <c r="AS23" i="8"/>
  <c r="AR23" i="8"/>
  <c r="AS22" i="8"/>
  <c r="AR22" i="8"/>
  <c r="AS21" i="8"/>
  <c r="AR21" i="8"/>
  <c r="AS20" i="8"/>
  <c r="AR20" i="8"/>
  <c r="AS19" i="8"/>
  <c r="AR19" i="8"/>
  <c r="AS18" i="8"/>
  <c r="AR18" i="8"/>
  <c r="AS53" i="14"/>
  <c r="AR53" i="14"/>
  <c r="AS52" i="14"/>
  <c r="AR52" i="14"/>
  <c r="AS51" i="14"/>
  <c r="AR51" i="14"/>
  <c r="AS50" i="14"/>
  <c r="AR50" i="14"/>
  <c r="AS49" i="14"/>
  <c r="AR49" i="14"/>
  <c r="AS48" i="14"/>
  <c r="AR48" i="14"/>
  <c r="AS47" i="14"/>
  <c r="AR47" i="14"/>
  <c r="AS46" i="14"/>
  <c r="AR46" i="14"/>
  <c r="AS45" i="14"/>
  <c r="AR45" i="14"/>
  <c r="AS44" i="14"/>
  <c r="AR44" i="14"/>
  <c r="AS43" i="14"/>
  <c r="AR43" i="14"/>
  <c r="AS42" i="14"/>
  <c r="AR42" i="14"/>
  <c r="AS41" i="14"/>
  <c r="AR41" i="14"/>
  <c r="AS40" i="14"/>
  <c r="AR40" i="14"/>
  <c r="AS39" i="14"/>
  <c r="AR39" i="14"/>
  <c r="AS38" i="14"/>
  <c r="AR38" i="14"/>
  <c r="AS37" i="14"/>
  <c r="AR37" i="14"/>
  <c r="AS36" i="14"/>
  <c r="AR36" i="14"/>
  <c r="AS35" i="14"/>
  <c r="AR35" i="14"/>
  <c r="AS34" i="14"/>
  <c r="AR34" i="14"/>
  <c r="AS33" i="14"/>
  <c r="AR33" i="14"/>
  <c r="AS32" i="14"/>
  <c r="AR32" i="14"/>
  <c r="AS31" i="14"/>
  <c r="AR31" i="14"/>
  <c r="AS30" i="14"/>
  <c r="AR30" i="14"/>
  <c r="AS29" i="14"/>
  <c r="AR29" i="14"/>
  <c r="AS28" i="14"/>
  <c r="AR28" i="14"/>
  <c r="AS27" i="14"/>
  <c r="AR27" i="14"/>
  <c r="AS26" i="14"/>
  <c r="AR26" i="14"/>
  <c r="AS25" i="14"/>
  <c r="AR25" i="14"/>
  <c r="AS24" i="14"/>
  <c r="AR24" i="14"/>
  <c r="AS23" i="14"/>
  <c r="AR23" i="14"/>
  <c r="AS22" i="14"/>
  <c r="AR22" i="14"/>
  <c r="AS21" i="14"/>
  <c r="AR21" i="14"/>
  <c r="AS20" i="14"/>
  <c r="AR20" i="14"/>
  <c r="AS19" i="14"/>
  <c r="AR19" i="14"/>
  <c r="AS18" i="14"/>
  <c r="AR18" i="14"/>
  <c r="AS53" i="15"/>
  <c r="AR53" i="15"/>
  <c r="AS52" i="15"/>
  <c r="AR52" i="15"/>
  <c r="AS51" i="15"/>
  <c r="AR51" i="15"/>
  <c r="AS50" i="15"/>
  <c r="AR50" i="15"/>
  <c r="AS49" i="15"/>
  <c r="AR49" i="15"/>
  <c r="AS48" i="15"/>
  <c r="AR48" i="15"/>
  <c r="AS47" i="15"/>
  <c r="AR47" i="15"/>
  <c r="AS46" i="15"/>
  <c r="AR46" i="15"/>
  <c r="AS45" i="15"/>
  <c r="AR45" i="15"/>
  <c r="AS44" i="15"/>
  <c r="AR44" i="15"/>
  <c r="AS43" i="15"/>
  <c r="AR43" i="15"/>
  <c r="AS42" i="15"/>
  <c r="AR42" i="15"/>
  <c r="AS41" i="15"/>
  <c r="AR41" i="15"/>
  <c r="AS40" i="15"/>
  <c r="AR40" i="15"/>
  <c r="AS37" i="15"/>
  <c r="AR37" i="15"/>
  <c r="AS53" i="17"/>
  <c r="AR53" i="17"/>
  <c r="AS52" i="17"/>
  <c r="AR52" i="17"/>
  <c r="AS51" i="17"/>
  <c r="AR51" i="17"/>
  <c r="AR47" i="17"/>
  <c r="AR43" i="17"/>
  <c r="AR39" i="17"/>
  <c r="AS35" i="17"/>
  <c r="AR33" i="17"/>
  <c r="AR30" i="17"/>
  <c r="AR29" i="17"/>
  <c r="AS53" i="16"/>
  <c r="AR53" i="16"/>
  <c r="AS52" i="16"/>
  <c r="AS48" i="16"/>
  <c r="AS44" i="16"/>
  <c r="AS40" i="16"/>
  <c r="AR37" i="16"/>
  <c r="AS36" i="16"/>
  <c r="AR33" i="16"/>
  <c r="AR32" i="16"/>
  <c r="AK54" i="13"/>
  <c r="AK53" i="13"/>
  <c r="AK52" i="13"/>
  <c r="AK51" i="13"/>
  <c r="AK50" i="13"/>
  <c r="AK49" i="13"/>
  <c r="AK48" i="13"/>
  <c r="AK47" i="13"/>
  <c r="AK46" i="13"/>
  <c r="AK45" i="13"/>
  <c r="AK44" i="13"/>
  <c r="AK43" i="13"/>
  <c r="AK42" i="13"/>
  <c r="AK41" i="13"/>
  <c r="AK40" i="13"/>
  <c r="AK39" i="13"/>
  <c r="AK38" i="13"/>
  <c r="AK37" i="13"/>
  <c r="AK36" i="13"/>
  <c r="AK35" i="13"/>
  <c r="AK34" i="13"/>
  <c r="AK33" i="13"/>
  <c r="AK32" i="13"/>
  <c r="AK31" i="13"/>
  <c r="AK30" i="13"/>
  <c r="AK29" i="13"/>
  <c r="AK28" i="13"/>
  <c r="AK27" i="13"/>
  <c r="AK26" i="13"/>
  <c r="AK25" i="13"/>
  <c r="AK24" i="13"/>
  <c r="AK23" i="13"/>
  <c r="AK22" i="13"/>
  <c r="AK21" i="13"/>
  <c r="AK20" i="13"/>
  <c r="AK19" i="13"/>
  <c r="AK18" i="13"/>
  <c r="AK54" i="8"/>
  <c r="AK53" i="8"/>
  <c r="AL53" i="8" s="1"/>
  <c r="AK52" i="8"/>
  <c r="AK51" i="8"/>
  <c r="AK50" i="8"/>
  <c r="AK49" i="8"/>
  <c r="AL49" i="8" s="1"/>
  <c r="AM49" i="8" s="1"/>
  <c r="AK48" i="8"/>
  <c r="AL48" i="8" s="1"/>
  <c r="AM48" i="8" s="1"/>
  <c r="AK47" i="8"/>
  <c r="AL47" i="8" s="1"/>
  <c r="AM47" i="8" s="1"/>
  <c r="AK46" i="8"/>
  <c r="AK45" i="8"/>
  <c r="AK44" i="8"/>
  <c r="AK43" i="8"/>
  <c r="AK42" i="8"/>
  <c r="AK41" i="8"/>
  <c r="AL41" i="8" s="1"/>
  <c r="AM41" i="8" s="1"/>
  <c r="AK40" i="8"/>
  <c r="AL40" i="8" s="1"/>
  <c r="AM40" i="8" s="1"/>
  <c r="AK39" i="8"/>
  <c r="AL39" i="8" s="1"/>
  <c r="AM39" i="8" s="1"/>
  <c r="AK38" i="8"/>
  <c r="AL38" i="8" s="1"/>
  <c r="AM38" i="8" s="1"/>
  <c r="AK37" i="8"/>
  <c r="AL37" i="8" s="1"/>
  <c r="AM37" i="8" s="1"/>
  <c r="AK36" i="8"/>
  <c r="AK35" i="8"/>
  <c r="AK34" i="8"/>
  <c r="AL34" i="8" s="1"/>
  <c r="AK33" i="8"/>
  <c r="AL33" i="8" s="1"/>
  <c r="AM33" i="8" s="1"/>
  <c r="AK32" i="8"/>
  <c r="AL32" i="8" s="1"/>
  <c r="AM32" i="8" s="1"/>
  <c r="AK31" i="8"/>
  <c r="AL31" i="8" s="1"/>
  <c r="AM31" i="8" s="1"/>
  <c r="AK30" i="8"/>
  <c r="AL30" i="8" s="1"/>
  <c r="AM30" i="8" s="1"/>
  <c r="AK29" i="8"/>
  <c r="AL29" i="8" s="1"/>
  <c r="AM29" i="8" s="1"/>
  <c r="AK28" i="8"/>
  <c r="AK27" i="8"/>
  <c r="AK26" i="8"/>
  <c r="AK25" i="8"/>
  <c r="AL25" i="8" s="1"/>
  <c r="AM25" i="8" s="1"/>
  <c r="AK24" i="8"/>
  <c r="AL24" i="8" s="1"/>
  <c r="AK23" i="8"/>
  <c r="AL23" i="8" s="1"/>
  <c r="AM23" i="8" s="1"/>
  <c r="AK22" i="8"/>
  <c r="AL22" i="8" s="1"/>
  <c r="AM22" i="8" s="1"/>
  <c r="AK21" i="8"/>
  <c r="AL21" i="8" s="1"/>
  <c r="AM21" i="8" s="1"/>
  <c r="AK20" i="8"/>
  <c r="AK19" i="8"/>
  <c r="AK18" i="8"/>
  <c r="AK54" i="16"/>
  <c r="AK54" i="17"/>
  <c r="AK54" i="15"/>
  <c r="AK19" i="14"/>
  <c r="AL19" i="14" s="1"/>
  <c r="AM19" i="14" s="1"/>
  <c r="AK20" i="14"/>
  <c r="AK21" i="14"/>
  <c r="AL21" i="14" s="1"/>
  <c r="AK22" i="14"/>
  <c r="AK23" i="14"/>
  <c r="AL23" i="14" s="1"/>
  <c r="AM23" i="14" s="1"/>
  <c r="AK24" i="14"/>
  <c r="AL24" i="14" s="1"/>
  <c r="AM24" i="14" s="1"/>
  <c r="AK25" i="14"/>
  <c r="AK26" i="14"/>
  <c r="AK27" i="14"/>
  <c r="AL27" i="14" s="1"/>
  <c r="AM27" i="14" s="1"/>
  <c r="AK28" i="14"/>
  <c r="AK29" i="14"/>
  <c r="AK30" i="14"/>
  <c r="AL30" i="14" s="1"/>
  <c r="AK31" i="14"/>
  <c r="AL31" i="14" s="1"/>
  <c r="AM31" i="14" s="1"/>
  <c r="AK32" i="14"/>
  <c r="AL32" i="14" s="1"/>
  <c r="AM32" i="14" s="1"/>
  <c r="AK33" i="14"/>
  <c r="AK34" i="14"/>
  <c r="AK35" i="14"/>
  <c r="AK36" i="14"/>
  <c r="AK37" i="14"/>
  <c r="AK38" i="14"/>
  <c r="AL38" i="14" s="1"/>
  <c r="AK39" i="14"/>
  <c r="AL39" i="14" s="1"/>
  <c r="AM39" i="14" s="1"/>
  <c r="AK40" i="14"/>
  <c r="AL40" i="14" s="1"/>
  <c r="AM40" i="14" s="1"/>
  <c r="AK41" i="14"/>
  <c r="AL41" i="14" s="1"/>
  <c r="AM41" i="14" s="1"/>
  <c r="AK42" i="14"/>
  <c r="AL42" i="14" s="1"/>
  <c r="AK43" i="14"/>
  <c r="AL43" i="14" s="1"/>
  <c r="AM43" i="14" s="1"/>
  <c r="AK44" i="14"/>
  <c r="AL44" i="14" s="1"/>
  <c r="AK45" i="14"/>
  <c r="AK46" i="14"/>
  <c r="AL46" i="14" s="1"/>
  <c r="AK47" i="14"/>
  <c r="AL47" i="14" s="1"/>
  <c r="AM47" i="14" s="1"/>
  <c r="AK48" i="14"/>
  <c r="AL48" i="14" s="1"/>
  <c r="AM48" i="14" s="1"/>
  <c r="AK49" i="14"/>
  <c r="AL49" i="14" s="1"/>
  <c r="AM49" i="14" s="1"/>
  <c r="AK50" i="14"/>
  <c r="AK51" i="14"/>
  <c r="AL51" i="14" s="1"/>
  <c r="AM51" i="14" s="1"/>
  <c r="AK52" i="14"/>
  <c r="AK53" i="14"/>
  <c r="AK18" i="14"/>
  <c r="AK54" i="14"/>
  <c r="AL25" i="14"/>
  <c r="AM25" i="14" s="1"/>
  <c r="P53" i="16"/>
  <c r="O53" i="16"/>
  <c r="N53" i="16"/>
  <c r="M53" i="16"/>
  <c r="AK53" i="16" s="1"/>
  <c r="P52" i="16"/>
  <c r="O52" i="16"/>
  <c r="N52" i="16"/>
  <c r="M52" i="16"/>
  <c r="P51" i="16"/>
  <c r="O51" i="16"/>
  <c r="N51" i="16"/>
  <c r="M51" i="16"/>
  <c r="AR51" i="16" s="1"/>
  <c r="P50" i="16"/>
  <c r="O50" i="16"/>
  <c r="N50" i="16"/>
  <c r="M50" i="16"/>
  <c r="AS50" i="16" s="1"/>
  <c r="P49" i="16"/>
  <c r="O49" i="16"/>
  <c r="N49" i="16"/>
  <c r="M49" i="16"/>
  <c r="AR49" i="16" s="1"/>
  <c r="P48" i="16"/>
  <c r="O48" i="16"/>
  <c r="N48" i="16"/>
  <c r="M48" i="16"/>
  <c r="P47" i="16"/>
  <c r="O47" i="16"/>
  <c r="N47" i="16"/>
  <c r="M47" i="16"/>
  <c r="AR47" i="16" s="1"/>
  <c r="P46" i="16"/>
  <c r="O46" i="16"/>
  <c r="N46" i="16"/>
  <c r="M46" i="16"/>
  <c r="P45" i="16"/>
  <c r="O45" i="16"/>
  <c r="N45" i="16"/>
  <c r="M45" i="16"/>
  <c r="AS45" i="16" s="1"/>
  <c r="P44" i="16"/>
  <c r="O44" i="16"/>
  <c r="N44" i="16"/>
  <c r="M44" i="16"/>
  <c r="AK44" i="16" s="1"/>
  <c r="P43" i="16"/>
  <c r="O43" i="16"/>
  <c r="N43" i="16"/>
  <c r="M43" i="16"/>
  <c r="AK43" i="16" s="1"/>
  <c r="P42" i="16"/>
  <c r="O42" i="16"/>
  <c r="N42" i="16"/>
  <c r="M42" i="16"/>
  <c r="AS42" i="16" s="1"/>
  <c r="P41" i="16"/>
  <c r="O41" i="16"/>
  <c r="N41" i="16"/>
  <c r="M41" i="16"/>
  <c r="P40" i="16"/>
  <c r="O40" i="16"/>
  <c r="N40" i="16"/>
  <c r="M40" i="16"/>
  <c r="P39" i="16"/>
  <c r="O39" i="16"/>
  <c r="N39" i="16"/>
  <c r="M39" i="16"/>
  <c r="AR39" i="16" s="1"/>
  <c r="P38" i="16"/>
  <c r="O38" i="16"/>
  <c r="N38" i="16"/>
  <c r="M38" i="16"/>
  <c r="P37" i="16"/>
  <c r="O37" i="16"/>
  <c r="N37" i="16"/>
  <c r="M37" i="16"/>
  <c r="AT37" i="16" s="1"/>
  <c r="P36" i="16"/>
  <c r="O36" i="16"/>
  <c r="N36" i="16"/>
  <c r="M36" i="16"/>
  <c r="AR36" i="16" s="1"/>
  <c r="P35" i="16"/>
  <c r="O35" i="16"/>
  <c r="N35" i="16"/>
  <c r="M35" i="16"/>
  <c r="AS35" i="16" s="1"/>
  <c r="P34" i="16"/>
  <c r="O34" i="16"/>
  <c r="N34" i="16"/>
  <c r="M34" i="16"/>
  <c r="AT34" i="16" s="1"/>
  <c r="P33" i="16"/>
  <c r="O33" i="16"/>
  <c r="N33" i="16"/>
  <c r="M33" i="16"/>
  <c r="AT33" i="16" s="1"/>
  <c r="P32" i="16"/>
  <c r="O32" i="16"/>
  <c r="N32" i="16"/>
  <c r="M32" i="16"/>
  <c r="AT32" i="16" s="1"/>
  <c r="P31" i="16"/>
  <c r="O31" i="16"/>
  <c r="N31" i="16"/>
  <c r="M31" i="16"/>
  <c r="AT31" i="16" s="1"/>
  <c r="P30" i="16"/>
  <c r="O30" i="16"/>
  <c r="N30" i="16"/>
  <c r="M30" i="16"/>
  <c r="AS30" i="16" s="1"/>
  <c r="P29" i="16"/>
  <c r="O29" i="16"/>
  <c r="N29" i="16"/>
  <c r="M29" i="16"/>
  <c r="AS29" i="16" s="1"/>
  <c r="P28" i="16"/>
  <c r="O28" i="16"/>
  <c r="N28" i="16"/>
  <c r="M28" i="16"/>
  <c r="P27" i="16"/>
  <c r="O27" i="16"/>
  <c r="N27" i="16"/>
  <c r="M27" i="16"/>
  <c r="AT27" i="16" s="1"/>
  <c r="P26" i="16"/>
  <c r="O26" i="16"/>
  <c r="N26" i="16"/>
  <c r="M26" i="16"/>
  <c r="AS26" i="16" s="1"/>
  <c r="P25" i="16"/>
  <c r="O25" i="16"/>
  <c r="N25" i="16"/>
  <c r="M25" i="16"/>
  <c r="AT25" i="16" s="1"/>
  <c r="P24" i="16"/>
  <c r="O24" i="16"/>
  <c r="N24" i="16"/>
  <c r="M24" i="16"/>
  <c r="AS24" i="16" s="1"/>
  <c r="P23" i="16"/>
  <c r="O23" i="16"/>
  <c r="N23" i="16"/>
  <c r="M23" i="16"/>
  <c r="P22" i="16"/>
  <c r="O22" i="16"/>
  <c r="N22" i="16"/>
  <c r="M22" i="16"/>
  <c r="AS22" i="16" s="1"/>
  <c r="P21" i="16"/>
  <c r="O21" i="16"/>
  <c r="N21" i="16"/>
  <c r="M21" i="16"/>
  <c r="P20" i="16"/>
  <c r="O20" i="16"/>
  <c r="N20" i="16"/>
  <c r="M20" i="16"/>
  <c r="AS20" i="16" s="1"/>
  <c r="P19" i="16"/>
  <c r="O19" i="16"/>
  <c r="N19" i="16"/>
  <c r="M19" i="16"/>
  <c r="AS19" i="16" s="1"/>
  <c r="P18" i="16"/>
  <c r="O18" i="16"/>
  <c r="N18" i="16"/>
  <c r="M18" i="16"/>
  <c r="AS18" i="16" s="1"/>
  <c r="P53" i="17"/>
  <c r="O53" i="17"/>
  <c r="N53" i="17"/>
  <c r="M53" i="17"/>
  <c r="AK53" i="17" s="1"/>
  <c r="P52" i="17"/>
  <c r="O52" i="17"/>
  <c r="N52" i="17"/>
  <c r="Q52" i="17" s="1"/>
  <c r="M52" i="17"/>
  <c r="AK52" i="17" s="1"/>
  <c r="P51" i="17"/>
  <c r="O51" i="17"/>
  <c r="N51" i="17"/>
  <c r="M51" i="17"/>
  <c r="AK51" i="17" s="1"/>
  <c r="P50" i="17"/>
  <c r="O50" i="17"/>
  <c r="N50" i="17"/>
  <c r="M50" i="17"/>
  <c r="AK50" i="17" s="1"/>
  <c r="P49" i="17"/>
  <c r="O49" i="17"/>
  <c r="N49" i="17"/>
  <c r="M49" i="17"/>
  <c r="AK49" i="17" s="1"/>
  <c r="P48" i="17"/>
  <c r="O48" i="17"/>
  <c r="N48" i="17"/>
  <c r="M48" i="17"/>
  <c r="P47" i="17"/>
  <c r="O47" i="17"/>
  <c r="N47" i="17"/>
  <c r="M47" i="17"/>
  <c r="P46" i="17"/>
  <c r="O46" i="17"/>
  <c r="N46" i="17"/>
  <c r="M46" i="17"/>
  <c r="AS46" i="17" s="1"/>
  <c r="P45" i="17"/>
  <c r="O45" i="17"/>
  <c r="N45" i="17"/>
  <c r="M45" i="17"/>
  <c r="AS45" i="17" s="1"/>
  <c r="P44" i="17"/>
  <c r="O44" i="17"/>
  <c r="N44" i="17"/>
  <c r="M44" i="17"/>
  <c r="AS44" i="17" s="1"/>
  <c r="P43" i="17"/>
  <c r="O43" i="17"/>
  <c r="N43" i="17"/>
  <c r="M43" i="17"/>
  <c r="P42" i="17"/>
  <c r="O42" i="17"/>
  <c r="N42" i="17"/>
  <c r="M42" i="17"/>
  <c r="AS42" i="17" s="1"/>
  <c r="P41" i="17"/>
  <c r="O41" i="17"/>
  <c r="N41" i="17"/>
  <c r="M41" i="17"/>
  <c r="P40" i="17"/>
  <c r="O40" i="17"/>
  <c r="N40" i="17"/>
  <c r="M40" i="17"/>
  <c r="P39" i="17"/>
  <c r="O39" i="17"/>
  <c r="N39" i="17"/>
  <c r="M39" i="17"/>
  <c r="P38" i="17"/>
  <c r="O38" i="17"/>
  <c r="N38" i="17"/>
  <c r="M38" i="17"/>
  <c r="AS38" i="17" s="1"/>
  <c r="P37" i="17"/>
  <c r="O37" i="17"/>
  <c r="N37" i="17"/>
  <c r="M37" i="17"/>
  <c r="AS37" i="17" s="1"/>
  <c r="P36" i="17"/>
  <c r="O36" i="17"/>
  <c r="N36" i="17"/>
  <c r="M36" i="17"/>
  <c r="AT36" i="17" s="1"/>
  <c r="P35" i="17"/>
  <c r="O35" i="17"/>
  <c r="N35" i="17"/>
  <c r="M35" i="17"/>
  <c r="AT35" i="17" s="1"/>
  <c r="P34" i="17"/>
  <c r="O34" i="17"/>
  <c r="N34" i="17"/>
  <c r="M34" i="17"/>
  <c r="AT34" i="17" s="1"/>
  <c r="P33" i="17"/>
  <c r="O33" i="17"/>
  <c r="N33" i="17"/>
  <c r="M33" i="17"/>
  <c r="P32" i="17"/>
  <c r="O32" i="17"/>
  <c r="N32" i="17"/>
  <c r="M32" i="17"/>
  <c r="AS32" i="17" s="1"/>
  <c r="P31" i="17"/>
  <c r="O31" i="17"/>
  <c r="N31" i="17"/>
  <c r="M31" i="17"/>
  <c r="AS31" i="17" s="1"/>
  <c r="P30" i="17"/>
  <c r="O30" i="17"/>
  <c r="N30" i="17"/>
  <c r="M30" i="17"/>
  <c r="AT30" i="17" s="1"/>
  <c r="P29" i="17"/>
  <c r="O29" i="17"/>
  <c r="N29" i="17"/>
  <c r="M29" i="17"/>
  <c r="AT29" i="17" s="1"/>
  <c r="P28" i="17"/>
  <c r="O28" i="17"/>
  <c r="N28" i="17"/>
  <c r="M28" i="17"/>
  <c r="AS28" i="17" s="1"/>
  <c r="P27" i="17"/>
  <c r="O27" i="17"/>
  <c r="N27" i="17"/>
  <c r="M27" i="17"/>
  <c r="AT27" i="17" s="1"/>
  <c r="P26" i="17"/>
  <c r="O26" i="17"/>
  <c r="N26" i="17"/>
  <c r="M26" i="17"/>
  <c r="AT26" i="17" s="1"/>
  <c r="P25" i="17"/>
  <c r="O25" i="17"/>
  <c r="N25" i="17"/>
  <c r="M25" i="17"/>
  <c r="AS25" i="17" s="1"/>
  <c r="P24" i="17"/>
  <c r="O24" i="17"/>
  <c r="N24" i="17"/>
  <c r="M24" i="17"/>
  <c r="AS24" i="17" s="1"/>
  <c r="P23" i="17"/>
  <c r="O23" i="17"/>
  <c r="N23" i="17"/>
  <c r="M23" i="17"/>
  <c r="AS23" i="17" s="1"/>
  <c r="P22" i="17"/>
  <c r="O22" i="17"/>
  <c r="N22" i="17"/>
  <c r="M22" i="17"/>
  <c r="P21" i="17"/>
  <c r="O21" i="17"/>
  <c r="N21" i="17"/>
  <c r="M21" i="17"/>
  <c r="P20" i="17"/>
  <c r="O20" i="17"/>
  <c r="N20" i="17"/>
  <c r="M20" i="17"/>
  <c r="AS20" i="17" s="1"/>
  <c r="P19" i="17"/>
  <c r="O19" i="17"/>
  <c r="N19" i="17"/>
  <c r="M19" i="17"/>
  <c r="P18" i="17"/>
  <c r="O18" i="17"/>
  <c r="N18" i="17"/>
  <c r="M18" i="17"/>
  <c r="P53" i="15"/>
  <c r="O53" i="15"/>
  <c r="N53" i="15"/>
  <c r="M53" i="15"/>
  <c r="AK53" i="15" s="1"/>
  <c r="P52" i="15"/>
  <c r="O52" i="15"/>
  <c r="N52" i="15"/>
  <c r="M52" i="15"/>
  <c r="AK52" i="15" s="1"/>
  <c r="P51" i="15"/>
  <c r="O51" i="15"/>
  <c r="N51" i="15"/>
  <c r="M51" i="15"/>
  <c r="AK51" i="15" s="1"/>
  <c r="P50" i="15"/>
  <c r="O50" i="15"/>
  <c r="N50" i="15"/>
  <c r="M50" i="15"/>
  <c r="AK50" i="15" s="1"/>
  <c r="P49" i="15"/>
  <c r="O49" i="15"/>
  <c r="N49" i="15"/>
  <c r="M49" i="15"/>
  <c r="AK49" i="15" s="1"/>
  <c r="P48" i="15"/>
  <c r="O48" i="15"/>
  <c r="N48" i="15"/>
  <c r="M48" i="15"/>
  <c r="AK48" i="15" s="1"/>
  <c r="P47" i="15"/>
  <c r="O47" i="15"/>
  <c r="N47" i="15"/>
  <c r="M47" i="15"/>
  <c r="AK47" i="15" s="1"/>
  <c r="P46" i="15"/>
  <c r="O46" i="15"/>
  <c r="N46" i="15"/>
  <c r="M46" i="15"/>
  <c r="AK46" i="15" s="1"/>
  <c r="P45" i="15"/>
  <c r="O45" i="15"/>
  <c r="N45" i="15"/>
  <c r="Q45" i="15" s="1"/>
  <c r="M45" i="15"/>
  <c r="AK45" i="15" s="1"/>
  <c r="P44" i="15"/>
  <c r="O44" i="15"/>
  <c r="N44" i="15"/>
  <c r="M44" i="15"/>
  <c r="AK44" i="15" s="1"/>
  <c r="P43" i="15"/>
  <c r="O43" i="15"/>
  <c r="N43" i="15"/>
  <c r="M43" i="15"/>
  <c r="AK43" i="15" s="1"/>
  <c r="P42" i="15"/>
  <c r="O42" i="15"/>
  <c r="N42" i="15"/>
  <c r="M42" i="15"/>
  <c r="AK42" i="15" s="1"/>
  <c r="P41" i="15"/>
  <c r="O41" i="15"/>
  <c r="N41" i="15"/>
  <c r="M41" i="15"/>
  <c r="AK41" i="15" s="1"/>
  <c r="P40" i="15"/>
  <c r="O40" i="15"/>
  <c r="N40" i="15"/>
  <c r="M40" i="15"/>
  <c r="AK40" i="15" s="1"/>
  <c r="P39" i="15"/>
  <c r="O39" i="15"/>
  <c r="N39" i="15"/>
  <c r="Q39" i="15" s="1"/>
  <c r="M39" i="15"/>
  <c r="AK39" i="15" s="1"/>
  <c r="P38" i="15"/>
  <c r="O38" i="15"/>
  <c r="N38" i="15"/>
  <c r="M38" i="15"/>
  <c r="AK38" i="15" s="1"/>
  <c r="P37" i="15"/>
  <c r="O37" i="15"/>
  <c r="N37" i="15"/>
  <c r="M37" i="15"/>
  <c r="AT37" i="15" s="1"/>
  <c r="P36" i="15"/>
  <c r="O36" i="15"/>
  <c r="N36" i="15"/>
  <c r="M36" i="15"/>
  <c r="AR36" i="15" s="1"/>
  <c r="P35" i="15"/>
  <c r="O35" i="15"/>
  <c r="N35" i="15"/>
  <c r="M35" i="15"/>
  <c r="AT35" i="15" s="1"/>
  <c r="P34" i="15"/>
  <c r="O34" i="15"/>
  <c r="N34" i="15"/>
  <c r="M34" i="15"/>
  <c r="AT34" i="15" s="1"/>
  <c r="P33" i="15"/>
  <c r="O33" i="15"/>
  <c r="N33" i="15"/>
  <c r="M33" i="15"/>
  <c r="AS33" i="15" s="1"/>
  <c r="P32" i="15"/>
  <c r="O32" i="15"/>
  <c r="N32" i="15"/>
  <c r="M32" i="15"/>
  <c r="AT32" i="15" s="1"/>
  <c r="P31" i="15"/>
  <c r="O31" i="15"/>
  <c r="N31" i="15"/>
  <c r="M31" i="15"/>
  <c r="AR31" i="15" s="1"/>
  <c r="P30" i="15"/>
  <c r="O30" i="15"/>
  <c r="N30" i="15"/>
  <c r="M30" i="15"/>
  <c r="AS30" i="15" s="1"/>
  <c r="P29" i="15"/>
  <c r="O29" i="15"/>
  <c r="N29" i="15"/>
  <c r="M29" i="15"/>
  <c r="P28" i="15"/>
  <c r="O28" i="15"/>
  <c r="N28" i="15"/>
  <c r="M28" i="15"/>
  <c r="P27" i="15"/>
  <c r="O27" i="15"/>
  <c r="N27" i="15"/>
  <c r="M27" i="15"/>
  <c r="AT27" i="15" s="1"/>
  <c r="P26" i="15"/>
  <c r="O26" i="15"/>
  <c r="N26" i="15"/>
  <c r="M26" i="15"/>
  <c r="AS26" i="15" s="1"/>
  <c r="P25" i="15"/>
  <c r="O25" i="15"/>
  <c r="N25" i="15"/>
  <c r="M25" i="15"/>
  <c r="AS25" i="15" s="1"/>
  <c r="P24" i="15"/>
  <c r="O24" i="15"/>
  <c r="N24" i="15"/>
  <c r="M24" i="15"/>
  <c r="AS24" i="15" s="1"/>
  <c r="P23" i="15"/>
  <c r="O23" i="15"/>
  <c r="N23" i="15"/>
  <c r="M23" i="15"/>
  <c r="P22" i="15"/>
  <c r="O22" i="15"/>
  <c r="N22" i="15"/>
  <c r="M22" i="15"/>
  <c r="AS22" i="15" s="1"/>
  <c r="P21" i="15"/>
  <c r="O21" i="15"/>
  <c r="N21" i="15"/>
  <c r="M21" i="15"/>
  <c r="AS21" i="15" s="1"/>
  <c r="P20" i="15"/>
  <c r="O20" i="15"/>
  <c r="N20" i="15"/>
  <c r="M20" i="15"/>
  <c r="AT20" i="15" s="1"/>
  <c r="P19" i="15"/>
  <c r="O19" i="15"/>
  <c r="N19" i="15"/>
  <c r="M19" i="15"/>
  <c r="P18" i="15"/>
  <c r="O18" i="15"/>
  <c r="N18" i="15"/>
  <c r="M18" i="15"/>
  <c r="Q53" i="14"/>
  <c r="P53" i="14"/>
  <c r="O53" i="14"/>
  <c r="N53" i="14"/>
  <c r="M53" i="14"/>
  <c r="Q52" i="14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34" i="14"/>
  <c r="P34" i="14"/>
  <c r="O34" i="14"/>
  <c r="N34" i="14"/>
  <c r="M34" i="14"/>
  <c r="Q33" i="14"/>
  <c r="P33" i="14"/>
  <c r="O33" i="14"/>
  <c r="N33" i="14"/>
  <c r="M33" i="14"/>
  <c r="Q32" i="14"/>
  <c r="P32" i="14"/>
  <c r="O32" i="14"/>
  <c r="N32" i="14"/>
  <c r="M32" i="14"/>
  <c r="Q31" i="14"/>
  <c r="P31" i="14"/>
  <c r="O31" i="14"/>
  <c r="N31" i="14"/>
  <c r="M31" i="14"/>
  <c r="Q30" i="14"/>
  <c r="P30" i="14"/>
  <c r="O30" i="14"/>
  <c r="N30" i="14"/>
  <c r="M30" i="14"/>
  <c r="Q29" i="14"/>
  <c r="P29" i="14"/>
  <c r="O29" i="14"/>
  <c r="N29" i="14"/>
  <c r="M29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P18" i="14"/>
  <c r="O18" i="14"/>
  <c r="N18" i="14"/>
  <c r="M18" i="14"/>
  <c r="Q18" i="14" s="1"/>
  <c r="Q53" i="8"/>
  <c r="P53" i="8"/>
  <c r="O53" i="8"/>
  <c r="N53" i="8"/>
  <c r="M53" i="8"/>
  <c r="Q52" i="8"/>
  <c r="AL52" i="8" s="1"/>
  <c r="P52" i="8"/>
  <c r="O52" i="8"/>
  <c r="N52" i="8"/>
  <c r="M52" i="8"/>
  <c r="Q51" i="8"/>
  <c r="P51" i="8"/>
  <c r="O51" i="8"/>
  <c r="N51" i="8"/>
  <c r="M51" i="8"/>
  <c r="Q50" i="8"/>
  <c r="AL50" i="8" s="1"/>
  <c r="P50" i="8"/>
  <c r="O50" i="8"/>
  <c r="N50" i="8"/>
  <c r="M50" i="8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Q46" i="8"/>
  <c r="P46" i="8"/>
  <c r="O46" i="8"/>
  <c r="N46" i="8"/>
  <c r="M46" i="8"/>
  <c r="Q45" i="8"/>
  <c r="P45" i="8"/>
  <c r="O45" i="8"/>
  <c r="N45" i="8"/>
  <c r="M45" i="8"/>
  <c r="Q44" i="8"/>
  <c r="P44" i="8"/>
  <c r="O44" i="8"/>
  <c r="N44" i="8"/>
  <c r="M44" i="8"/>
  <c r="Q43" i="8"/>
  <c r="P43" i="8"/>
  <c r="O43" i="8"/>
  <c r="N43" i="8"/>
  <c r="M43" i="8"/>
  <c r="Q42" i="8"/>
  <c r="AL42" i="8" s="1"/>
  <c r="P42" i="8"/>
  <c r="O42" i="8"/>
  <c r="N42" i="8"/>
  <c r="M42" i="8"/>
  <c r="Q41" i="8"/>
  <c r="P41" i="8"/>
  <c r="O41" i="8"/>
  <c r="N41" i="8"/>
  <c r="M41" i="8"/>
  <c r="Q40" i="8"/>
  <c r="P40" i="8"/>
  <c r="O40" i="8"/>
  <c r="N40" i="8"/>
  <c r="M40" i="8"/>
  <c r="Q39" i="8"/>
  <c r="P39" i="8"/>
  <c r="O39" i="8"/>
  <c r="N39" i="8"/>
  <c r="M39" i="8"/>
  <c r="Q38" i="8"/>
  <c r="P38" i="8"/>
  <c r="O38" i="8"/>
  <c r="N38" i="8"/>
  <c r="M38" i="8"/>
  <c r="Q37" i="8"/>
  <c r="P37" i="8"/>
  <c r="O37" i="8"/>
  <c r="N37" i="8"/>
  <c r="M37" i="8"/>
  <c r="Q36" i="8"/>
  <c r="P36" i="8"/>
  <c r="O36" i="8"/>
  <c r="N36" i="8"/>
  <c r="M36" i="8"/>
  <c r="Q35" i="8"/>
  <c r="P35" i="8"/>
  <c r="O35" i="8"/>
  <c r="N35" i="8"/>
  <c r="M35" i="8"/>
  <c r="Q34" i="8"/>
  <c r="P34" i="8"/>
  <c r="O34" i="8"/>
  <c r="N34" i="8"/>
  <c r="M34" i="8"/>
  <c r="Q33" i="8"/>
  <c r="P33" i="8"/>
  <c r="O33" i="8"/>
  <c r="N33" i="8"/>
  <c r="M33" i="8"/>
  <c r="Q32" i="8"/>
  <c r="P32" i="8"/>
  <c r="O32" i="8"/>
  <c r="N32" i="8"/>
  <c r="M32" i="8"/>
  <c r="Q31" i="8"/>
  <c r="P31" i="8"/>
  <c r="O31" i="8"/>
  <c r="N31" i="8"/>
  <c r="M31" i="8"/>
  <c r="Q30" i="8"/>
  <c r="P30" i="8"/>
  <c r="O30" i="8"/>
  <c r="N30" i="8"/>
  <c r="M30" i="8"/>
  <c r="Q29" i="8"/>
  <c r="P29" i="8"/>
  <c r="O29" i="8"/>
  <c r="N29" i="8"/>
  <c r="M29" i="8"/>
  <c r="Q28" i="8"/>
  <c r="P28" i="8"/>
  <c r="O28" i="8"/>
  <c r="N28" i="8"/>
  <c r="M28" i="8"/>
  <c r="Q27" i="8"/>
  <c r="P27" i="8"/>
  <c r="O27" i="8"/>
  <c r="N27" i="8"/>
  <c r="M27" i="8"/>
  <c r="Q26" i="8"/>
  <c r="AL26" i="8" s="1"/>
  <c r="P26" i="8"/>
  <c r="O26" i="8"/>
  <c r="N26" i="8"/>
  <c r="M26" i="8"/>
  <c r="Q25" i="8"/>
  <c r="P25" i="8"/>
  <c r="O25" i="8"/>
  <c r="N25" i="8"/>
  <c r="M25" i="8"/>
  <c r="Q24" i="8"/>
  <c r="P24" i="8"/>
  <c r="O24" i="8"/>
  <c r="N24" i="8"/>
  <c r="M24" i="8"/>
  <c r="Q23" i="8"/>
  <c r="P23" i="8"/>
  <c r="O23" i="8"/>
  <c r="N23" i="8"/>
  <c r="M23" i="8"/>
  <c r="Q22" i="8"/>
  <c r="P22" i="8"/>
  <c r="O22" i="8"/>
  <c r="N22" i="8"/>
  <c r="M22" i="8"/>
  <c r="Q21" i="8"/>
  <c r="P21" i="8"/>
  <c r="O21" i="8"/>
  <c r="N21" i="8"/>
  <c r="M21" i="8"/>
  <c r="Q20" i="8"/>
  <c r="P20" i="8"/>
  <c r="O20" i="8"/>
  <c r="N20" i="8"/>
  <c r="M20" i="8"/>
  <c r="Q19" i="8"/>
  <c r="P19" i="8"/>
  <c r="O19" i="8"/>
  <c r="N19" i="8"/>
  <c r="M19" i="8"/>
  <c r="P18" i="8"/>
  <c r="O18" i="8"/>
  <c r="N18" i="8"/>
  <c r="M18" i="8"/>
  <c r="Q18" i="8" s="1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18" i="13"/>
  <c r="Q18" i="13" s="1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X55" i="13"/>
  <c r="AU55" i="13"/>
  <c r="AV53" i="13"/>
  <c r="AW53" i="13" s="1"/>
  <c r="AV52" i="13"/>
  <c r="AW52" i="13" s="1"/>
  <c r="AV51" i="13"/>
  <c r="AW51" i="13" s="1"/>
  <c r="AV50" i="13"/>
  <c r="AW50" i="13" s="1"/>
  <c r="AV49" i="13"/>
  <c r="AW49" i="13" s="1"/>
  <c r="AV48" i="13"/>
  <c r="AW48" i="13" s="1"/>
  <c r="AV47" i="13"/>
  <c r="AW47" i="13" s="1"/>
  <c r="AV46" i="13"/>
  <c r="AW46" i="13" s="1"/>
  <c r="AV45" i="13"/>
  <c r="AW45" i="13" s="1"/>
  <c r="AV44" i="13"/>
  <c r="AW44" i="13" s="1"/>
  <c r="AV43" i="13"/>
  <c r="AW43" i="13" s="1"/>
  <c r="AV42" i="13"/>
  <c r="AW42" i="13" s="1"/>
  <c r="AV41" i="13"/>
  <c r="AW41" i="13" s="1"/>
  <c r="AV40" i="13"/>
  <c r="AW40" i="13" s="1"/>
  <c r="AV39" i="13"/>
  <c r="AW39" i="13" s="1"/>
  <c r="AV38" i="13"/>
  <c r="AW38" i="13" s="1"/>
  <c r="AV37" i="13"/>
  <c r="AW37" i="13" s="1"/>
  <c r="AV36" i="13"/>
  <c r="AW36" i="13" s="1"/>
  <c r="AV35" i="13"/>
  <c r="AW35" i="13" s="1"/>
  <c r="AV34" i="13"/>
  <c r="AW34" i="13" s="1"/>
  <c r="AV33" i="13"/>
  <c r="AW33" i="13" s="1"/>
  <c r="AV32" i="13"/>
  <c r="AW32" i="13" s="1"/>
  <c r="AV31" i="13"/>
  <c r="AW31" i="13" s="1"/>
  <c r="AV30" i="13"/>
  <c r="AW30" i="13" s="1"/>
  <c r="AV29" i="13"/>
  <c r="AW29" i="13" s="1"/>
  <c r="AV28" i="13"/>
  <c r="AW28" i="13" s="1"/>
  <c r="AV27" i="13"/>
  <c r="AW27" i="13" s="1"/>
  <c r="AV26" i="13"/>
  <c r="AW26" i="13" s="1"/>
  <c r="AV25" i="13"/>
  <c r="AW25" i="13" s="1"/>
  <c r="AX55" i="8"/>
  <c r="AU55" i="8"/>
  <c r="AV53" i="8"/>
  <c r="AW53" i="8" s="1"/>
  <c r="AV52" i="8"/>
  <c r="AW52" i="8" s="1"/>
  <c r="AV51" i="8"/>
  <c r="AW51" i="8" s="1"/>
  <c r="AV50" i="8"/>
  <c r="AW50" i="8" s="1"/>
  <c r="AV49" i="8"/>
  <c r="AW49" i="8" s="1"/>
  <c r="AV48" i="8"/>
  <c r="AW48" i="8" s="1"/>
  <c r="AV47" i="8"/>
  <c r="AW47" i="8" s="1"/>
  <c r="AV46" i="8"/>
  <c r="AW46" i="8" s="1"/>
  <c r="AV45" i="8"/>
  <c r="AW45" i="8" s="1"/>
  <c r="AV44" i="8"/>
  <c r="AW44" i="8" s="1"/>
  <c r="AV43" i="8"/>
  <c r="AW43" i="8" s="1"/>
  <c r="AV42" i="8"/>
  <c r="AW42" i="8" s="1"/>
  <c r="AV41" i="8"/>
  <c r="AW41" i="8" s="1"/>
  <c r="AV40" i="8"/>
  <c r="AW40" i="8" s="1"/>
  <c r="AV39" i="8"/>
  <c r="AW39" i="8" s="1"/>
  <c r="AV38" i="8"/>
  <c r="AW38" i="8" s="1"/>
  <c r="AV37" i="8"/>
  <c r="AW37" i="8" s="1"/>
  <c r="AV36" i="8"/>
  <c r="AW36" i="8" s="1"/>
  <c r="AV35" i="8"/>
  <c r="AW35" i="8" s="1"/>
  <c r="AV34" i="8"/>
  <c r="AW34" i="8" s="1"/>
  <c r="AV33" i="8"/>
  <c r="AW33" i="8" s="1"/>
  <c r="AV32" i="8"/>
  <c r="AW32" i="8" s="1"/>
  <c r="AV31" i="8"/>
  <c r="AW31" i="8" s="1"/>
  <c r="AV30" i="8"/>
  <c r="AW30" i="8" s="1"/>
  <c r="AV29" i="8"/>
  <c r="AW29" i="8" s="1"/>
  <c r="AV28" i="8"/>
  <c r="AW28" i="8" s="1"/>
  <c r="AV27" i="8"/>
  <c r="AW27" i="8" s="1"/>
  <c r="AX55" i="14"/>
  <c r="AU55" i="14"/>
  <c r="AV53" i="14"/>
  <c r="AW53" i="14" s="1"/>
  <c r="AV52" i="14"/>
  <c r="AW52" i="14" s="1"/>
  <c r="AV51" i="14"/>
  <c r="AW51" i="14" s="1"/>
  <c r="AV50" i="14"/>
  <c r="AW50" i="14" s="1"/>
  <c r="AV49" i="14"/>
  <c r="AW49" i="14" s="1"/>
  <c r="AV48" i="14"/>
  <c r="AW48" i="14" s="1"/>
  <c r="AV47" i="14"/>
  <c r="AW47" i="14" s="1"/>
  <c r="AV46" i="14"/>
  <c r="AW46" i="14" s="1"/>
  <c r="AV45" i="14"/>
  <c r="AW45" i="14" s="1"/>
  <c r="AV44" i="14"/>
  <c r="AW44" i="14" s="1"/>
  <c r="AV43" i="14"/>
  <c r="AW43" i="14" s="1"/>
  <c r="AV42" i="14"/>
  <c r="AW42" i="14" s="1"/>
  <c r="AV41" i="14"/>
  <c r="AW41" i="14" s="1"/>
  <c r="AV40" i="14"/>
  <c r="AW40" i="14" s="1"/>
  <c r="AV39" i="14"/>
  <c r="AW39" i="14" s="1"/>
  <c r="AV38" i="14"/>
  <c r="AW38" i="14" s="1"/>
  <c r="AV37" i="14"/>
  <c r="AW37" i="14" s="1"/>
  <c r="AV36" i="14"/>
  <c r="AW36" i="14" s="1"/>
  <c r="AV35" i="14"/>
  <c r="AW35" i="14" s="1"/>
  <c r="AV34" i="14"/>
  <c r="AW34" i="14" s="1"/>
  <c r="AV33" i="14"/>
  <c r="AW33" i="14" s="1"/>
  <c r="AV32" i="14"/>
  <c r="AW32" i="14" s="1"/>
  <c r="AV31" i="14"/>
  <c r="AW31" i="14" s="1"/>
  <c r="AV30" i="14"/>
  <c r="AW30" i="14" s="1"/>
  <c r="AV29" i="14"/>
  <c r="AW29" i="14" s="1"/>
  <c r="AV28" i="14"/>
  <c r="AW28" i="14" s="1"/>
  <c r="AV27" i="14"/>
  <c r="AW27" i="14" s="1"/>
  <c r="AX55" i="15"/>
  <c r="AU55" i="15"/>
  <c r="AV53" i="15"/>
  <c r="AW53" i="15" s="1"/>
  <c r="AV52" i="15"/>
  <c r="AW52" i="15" s="1"/>
  <c r="AV51" i="15"/>
  <c r="AW51" i="15" s="1"/>
  <c r="AV50" i="15"/>
  <c r="AW50" i="15" s="1"/>
  <c r="AV49" i="15"/>
  <c r="AW49" i="15" s="1"/>
  <c r="AV48" i="15"/>
  <c r="AW48" i="15" s="1"/>
  <c r="AV47" i="15"/>
  <c r="AW47" i="15" s="1"/>
  <c r="AV46" i="15"/>
  <c r="AW46" i="15" s="1"/>
  <c r="AV45" i="15"/>
  <c r="AW45" i="15" s="1"/>
  <c r="AV44" i="15"/>
  <c r="AW44" i="15" s="1"/>
  <c r="AV43" i="15"/>
  <c r="AW43" i="15" s="1"/>
  <c r="AV42" i="15"/>
  <c r="AW42" i="15" s="1"/>
  <c r="AV41" i="15"/>
  <c r="AW41" i="15" s="1"/>
  <c r="AV40" i="15"/>
  <c r="AW40" i="15" s="1"/>
  <c r="AV39" i="15"/>
  <c r="AW39" i="15" s="1"/>
  <c r="AV38" i="15"/>
  <c r="AW38" i="15" s="1"/>
  <c r="AV37" i="15"/>
  <c r="AW37" i="15" s="1"/>
  <c r="AV36" i="15"/>
  <c r="AW36" i="15" s="1"/>
  <c r="AV35" i="15"/>
  <c r="AW35" i="15" s="1"/>
  <c r="AV34" i="15"/>
  <c r="AW34" i="15" s="1"/>
  <c r="AV33" i="15"/>
  <c r="AW33" i="15" s="1"/>
  <c r="AV32" i="15"/>
  <c r="AW32" i="15" s="1"/>
  <c r="AV31" i="15"/>
  <c r="AW31" i="15" s="1"/>
  <c r="AV30" i="15"/>
  <c r="AW30" i="15" s="1"/>
  <c r="AV29" i="15"/>
  <c r="AW29" i="15" s="1"/>
  <c r="AV28" i="15"/>
  <c r="AW28" i="15" s="1"/>
  <c r="AV27" i="15"/>
  <c r="AW27" i="15" s="1"/>
  <c r="AV26" i="15"/>
  <c r="AW26" i="15" s="1"/>
  <c r="AV25" i="15"/>
  <c r="AW25" i="15" s="1"/>
  <c r="AX55" i="17"/>
  <c r="AU55" i="17"/>
  <c r="AV53" i="17"/>
  <c r="AW53" i="17" s="1"/>
  <c r="AV52" i="17"/>
  <c r="AW52" i="17" s="1"/>
  <c r="AV51" i="17"/>
  <c r="AW51" i="17" s="1"/>
  <c r="AV50" i="17"/>
  <c r="AW50" i="17" s="1"/>
  <c r="AV49" i="17"/>
  <c r="AW49" i="17" s="1"/>
  <c r="AV48" i="17"/>
  <c r="AW48" i="17" s="1"/>
  <c r="AV47" i="17"/>
  <c r="AW47" i="17" s="1"/>
  <c r="AV46" i="17"/>
  <c r="AW46" i="17" s="1"/>
  <c r="AV45" i="17"/>
  <c r="AW45" i="17" s="1"/>
  <c r="AV44" i="17"/>
  <c r="AW44" i="17" s="1"/>
  <c r="AV43" i="17"/>
  <c r="AW43" i="17" s="1"/>
  <c r="AV42" i="17"/>
  <c r="AW42" i="17" s="1"/>
  <c r="AV41" i="17"/>
  <c r="AW41" i="17" s="1"/>
  <c r="AV40" i="17"/>
  <c r="AW40" i="17" s="1"/>
  <c r="AV39" i="17"/>
  <c r="AW39" i="17" s="1"/>
  <c r="AV38" i="17"/>
  <c r="AW38" i="17" s="1"/>
  <c r="AV37" i="17"/>
  <c r="AW37" i="17" s="1"/>
  <c r="AV36" i="17"/>
  <c r="AW36" i="17" s="1"/>
  <c r="AV35" i="17"/>
  <c r="AW35" i="17" s="1"/>
  <c r="AV34" i="17"/>
  <c r="AW34" i="17" s="1"/>
  <c r="AV33" i="17"/>
  <c r="AW33" i="17" s="1"/>
  <c r="AV32" i="17"/>
  <c r="AW32" i="17" s="1"/>
  <c r="AV31" i="17"/>
  <c r="AW31" i="17" s="1"/>
  <c r="AV30" i="17"/>
  <c r="AW30" i="17" s="1"/>
  <c r="AV29" i="17"/>
  <c r="AW29" i="17" s="1"/>
  <c r="AV28" i="17"/>
  <c r="AW28" i="17" s="1"/>
  <c r="AV27" i="17"/>
  <c r="AW27" i="17" s="1"/>
  <c r="AV26" i="17"/>
  <c r="AW26" i="17" s="1"/>
  <c r="AV25" i="17"/>
  <c r="AW25" i="17" s="1"/>
  <c r="AV24" i="17"/>
  <c r="AV23" i="17"/>
  <c r="AV22" i="17"/>
  <c r="AV21" i="17"/>
  <c r="AV20" i="17"/>
  <c r="AV19" i="17"/>
  <c r="AV18" i="17"/>
  <c r="AP55" i="13"/>
  <c r="AY53" i="13"/>
  <c r="AZ53" i="13" s="1"/>
  <c r="AQ53" i="13"/>
  <c r="AY52" i="13"/>
  <c r="AZ52" i="13" s="1"/>
  <c r="AQ52" i="13"/>
  <c r="AY51" i="13"/>
  <c r="AZ51" i="13" s="1"/>
  <c r="AQ51" i="13"/>
  <c r="AY50" i="13"/>
  <c r="AZ50" i="13" s="1"/>
  <c r="AQ50" i="13"/>
  <c r="AY49" i="13"/>
  <c r="AZ49" i="13" s="1"/>
  <c r="AQ49" i="13"/>
  <c r="AY48" i="13"/>
  <c r="AZ48" i="13" s="1"/>
  <c r="AQ48" i="13"/>
  <c r="AY47" i="13"/>
  <c r="AZ47" i="13" s="1"/>
  <c r="AQ47" i="13"/>
  <c r="AY46" i="13"/>
  <c r="AZ46" i="13" s="1"/>
  <c r="AQ46" i="13"/>
  <c r="AY45" i="13"/>
  <c r="AZ45" i="13" s="1"/>
  <c r="AQ45" i="13"/>
  <c r="AY44" i="13"/>
  <c r="AZ44" i="13" s="1"/>
  <c r="AQ44" i="13"/>
  <c r="AY43" i="13"/>
  <c r="AZ43" i="13" s="1"/>
  <c r="AQ43" i="13"/>
  <c r="AY42" i="13"/>
  <c r="AZ42" i="13" s="1"/>
  <c r="AQ42" i="13"/>
  <c r="AY41" i="13"/>
  <c r="AZ41" i="13" s="1"/>
  <c r="AQ41" i="13"/>
  <c r="AY40" i="13"/>
  <c r="AZ40" i="13" s="1"/>
  <c r="AQ40" i="13"/>
  <c r="AY39" i="13"/>
  <c r="AZ39" i="13" s="1"/>
  <c r="AQ39" i="13"/>
  <c r="AY38" i="13"/>
  <c r="AZ38" i="13" s="1"/>
  <c r="AQ38" i="13"/>
  <c r="AY37" i="13"/>
  <c r="AZ37" i="13" s="1"/>
  <c r="AQ37" i="13"/>
  <c r="AY36" i="13"/>
  <c r="AZ36" i="13" s="1"/>
  <c r="AQ36" i="13"/>
  <c r="AY35" i="13"/>
  <c r="AZ35" i="13" s="1"/>
  <c r="AQ35" i="13"/>
  <c r="AY34" i="13"/>
  <c r="AZ34" i="13" s="1"/>
  <c r="AQ34" i="13"/>
  <c r="AY33" i="13"/>
  <c r="AZ33" i="13" s="1"/>
  <c r="AQ33" i="13"/>
  <c r="AY32" i="13"/>
  <c r="AZ32" i="13" s="1"/>
  <c r="AQ32" i="13"/>
  <c r="AY31" i="13"/>
  <c r="AZ31" i="13" s="1"/>
  <c r="AQ31" i="13"/>
  <c r="AY30" i="13"/>
  <c r="AZ30" i="13" s="1"/>
  <c r="AQ30" i="13"/>
  <c r="AY29" i="13"/>
  <c r="AZ29" i="13" s="1"/>
  <c r="AQ29" i="13"/>
  <c r="AY28" i="13"/>
  <c r="AZ28" i="13" s="1"/>
  <c r="AQ28" i="13"/>
  <c r="AY27" i="13"/>
  <c r="AZ27" i="13" s="1"/>
  <c r="AQ27" i="13"/>
  <c r="AY26" i="13"/>
  <c r="AZ26" i="13" s="1"/>
  <c r="AQ26" i="13"/>
  <c r="AY25" i="13"/>
  <c r="AZ25" i="13" s="1"/>
  <c r="AQ25" i="13"/>
  <c r="AY24" i="13"/>
  <c r="AZ24" i="13" s="1"/>
  <c r="AQ24" i="13"/>
  <c r="AY23" i="13"/>
  <c r="AZ23" i="13" s="1"/>
  <c r="AQ23" i="13"/>
  <c r="AY22" i="13"/>
  <c r="AZ22" i="13" s="1"/>
  <c r="AQ22" i="13"/>
  <c r="AY21" i="13"/>
  <c r="AZ21" i="13" s="1"/>
  <c r="AQ21" i="13"/>
  <c r="AY20" i="13"/>
  <c r="AZ20" i="13" s="1"/>
  <c r="AQ20" i="13"/>
  <c r="AY19" i="13"/>
  <c r="AZ19" i="13" s="1"/>
  <c r="AQ19" i="13"/>
  <c r="AY18" i="13"/>
  <c r="AZ18" i="13" s="1"/>
  <c r="AQ18" i="13"/>
  <c r="AP55" i="8"/>
  <c r="AY53" i="8"/>
  <c r="AZ53" i="8" s="1"/>
  <c r="AQ53" i="8"/>
  <c r="AY52" i="8"/>
  <c r="AZ52" i="8" s="1"/>
  <c r="AQ52" i="8"/>
  <c r="AY51" i="8"/>
  <c r="AZ51" i="8" s="1"/>
  <c r="AQ51" i="8"/>
  <c r="AY50" i="8"/>
  <c r="AZ50" i="8" s="1"/>
  <c r="AQ50" i="8"/>
  <c r="AY49" i="8"/>
  <c r="AZ49" i="8" s="1"/>
  <c r="AQ49" i="8"/>
  <c r="AY48" i="8"/>
  <c r="AZ48" i="8" s="1"/>
  <c r="AQ48" i="8"/>
  <c r="AY47" i="8"/>
  <c r="AZ47" i="8" s="1"/>
  <c r="AQ47" i="8"/>
  <c r="AY46" i="8"/>
  <c r="AZ46" i="8" s="1"/>
  <c r="AQ46" i="8"/>
  <c r="AY45" i="8"/>
  <c r="AZ45" i="8" s="1"/>
  <c r="AQ45" i="8"/>
  <c r="AY44" i="8"/>
  <c r="AZ44" i="8" s="1"/>
  <c r="AQ44" i="8"/>
  <c r="AY43" i="8"/>
  <c r="AZ43" i="8" s="1"/>
  <c r="AQ43" i="8"/>
  <c r="AY42" i="8"/>
  <c r="AZ42" i="8" s="1"/>
  <c r="AQ42" i="8"/>
  <c r="AY41" i="8"/>
  <c r="AZ41" i="8" s="1"/>
  <c r="AQ41" i="8"/>
  <c r="AY40" i="8"/>
  <c r="AZ40" i="8" s="1"/>
  <c r="AQ40" i="8"/>
  <c r="AY39" i="8"/>
  <c r="AZ39" i="8" s="1"/>
  <c r="AQ39" i="8"/>
  <c r="AY38" i="8"/>
  <c r="AZ38" i="8" s="1"/>
  <c r="AQ38" i="8"/>
  <c r="AY37" i="8"/>
  <c r="AZ37" i="8" s="1"/>
  <c r="AQ37" i="8"/>
  <c r="AY36" i="8"/>
  <c r="AZ36" i="8" s="1"/>
  <c r="AQ36" i="8"/>
  <c r="AY35" i="8"/>
  <c r="AZ35" i="8" s="1"/>
  <c r="AQ35" i="8"/>
  <c r="AY34" i="8"/>
  <c r="AZ34" i="8" s="1"/>
  <c r="AQ34" i="8"/>
  <c r="AY33" i="8"/>
  <c r="AZ33" i="8" s="1"/>
  <c r="AQ33" i="8"/>
  <c r="AY32" i="8"/>
  <c r="AZ32" i="8" s="1"/>
  <c r="AQ32" i="8"/>
  <c r="AY31" i="8"/>
  <c r="AZ31" i="8" s="1"/>
  <c r="AQ31" i="8"/>
  <c r="AY30" i="8"/>
  <c r="AZ30" i="8" s="1"/>
  <c r="AQ30" i="8"/>
  <c r="AY29" i="8"/>
  <c r="AZ29" i="8" s="1"/>
  <c r="AQ29" i="8"/>
  <c r="AY28" i="8"/>
  <c r="AZ28" i="8" s="1"/>
  <c r="AQ28" i="8"/>
  <c r="AY27" i="8"/>
  <c r="AZ27" i="8" s="1"/>
  <c r="AQ27" i="8"/>
  <c r="AY26" i="8"/>
  <c r="AZ26" i="8" s="1"/>
  <c r="AQ26" i="8"/>
  <c r="AY25" i="8"/>
  <c r="AZ25" i="8" s="1"/>
  <c r="AQ25" i="8"/>
  <c r="AY24" i="8"/>
  <c r="AZ24" i="8" s="1"/>
  <c r="AQ24" i="8"/>
  <c r="AY23" i="8"/>
  <c r="AZ23" i="8" s="1"/>
  <c r="AQ23" i="8"/>
  <c r="AY22" i="8"/>
  <c r="AQ22" i="8"/>
  <c r="AY21" i="8"/>
  <c r="AQ21" i="8"/>
  <c r="AY20" i="8"/>
  <c r="AZ20" i="8" s="1"/>
  <c r="AQ20" i="8"/>
  <c r="AY19" i="8"/>
  <c r="AZ19" i="8" s="1"/>
  <c r="AQ19" i="8"/>
  <c r="AY18" i="8"/>
  <c r="AZ18" i="8" s="1"/>
  <c r="AQ18" i="8"/>
  <c r="AP55" i="14"/>
  <c r="AY53" i="14"/>
  <c r="AZ53" i="14" s="1"/>
  <c r="AQ53" i="14"/>
  <c r="AY52" i="14"/>
  <c r="AZ52" i="14" s="1"/>
  <c r="AQ52" i="14"/>
  <c r="AY51" i="14"/>
  <c r="AZ51" i="14" s="1"/>
  <c r="AQ51" i="14"/>
  <c r="AY50" i="14"/>
  <c r="AZ50" i="14" s="1"/>
  <c r="AQ50" i="14"/>
  <c r="AY49" i="14"/>
  <c r="AZ49" i="14" s="1"/>
  <c r="AQ49" i="14"/>
  <c r="AY48" i="14"/>
  <c r="AZ48" i="14" s="1"/>
  <c r="AQ48" i="14"/>
  <c r="AY47" i="14"/>
  <c r="AZ47" i="14" s="1"/>
  <c r="AQ47" i="14"/>
  <c r="AY46" i="14"/>
  <c r="AZ46" i="14" s="1"/>
  <c r="AQ46" i="14"/>
  <c r="AY45" i="14"/>
  <c r="AZ45" i="14" s="1"/>
  <c r="AQ45" i="14"/>
  <c r="AY44" i="14"/>
  <c r="AZ44" i="14" s="1"/>
  <c r="AQ44" i="14"/>
  <c r="AY43" i="14"/>
  <c r="AZ43" i="14" s="1"/>
  <c r="AQ43" i="14"/>
  <c r="AY42" i="14"/>
  <c r="AZ42" i="14" s="1"/>
  <c r="AQ42" i="14"/>
  <c r="AY41" i="14"/>
  <c r="AZ41" i="14" s="1"/>
  <c r="AQ41" i="14"/>
  <c r="AY40" i="14"/>
  <c r="AZ40" i="14" s="1"/>
  <c r="AQ40" i="14"/>
  <c r="AY39" i="14"/>
  <c r="AZ39" i="14" s="1"/>
  <c r="AQ39" i="14"/>
  <c r="AY38" i="14"/>
  <c r="AZ38" i="14" s="1"/>
  <c r="AQ38" i="14"/>
  <c r="AY37" i="14"/>
  <c r="AZ37" i="14" s="1"/>
  <c r="AQ37" i="14"/>
  <c r="AY36" i="14"/>
  <c r="AZ36" i="14" s="1"/>
  <c r="AQ36" i="14"/>
  <c r="AY35" i="14"/>
  <c r="AZ35" i="14" s="1"/>
  <c r="AQ35" i="14"/>
  <c r="AY34" i="14"/>
  <c r="AZ34" i="14" s="1"/>
  <c r="AQ34" i="14"/>
  <c r="AY33" i="14"/>
  <c r="AZ33" i="14" s="1"/>
  <c r="AQ33" i="14"/>
  <c r="AY32" i="14"/>
  <c r="AZ32" i="14" s="1"/>
  <c r="AQ32" i="14"/>
  <c r="AY31" i="14"/>
  <c r="AZ31" i="14" s="1"/>
  <c r="AQ31" i="14"/>
  <c r="AY30" i="14"/>
  <c r="AZ30" i="14" s="1"/>
  <c r="AQ30" i="14"/>
  <c r="AY29" i="14"/>
  <c r="AZ29" i="14" s="1"/>
  <c r="AQ29" i="14"/>
  <c r="AY28" i="14"/>
  <c r="AZ28" i="14" s="1"/>
  <c r="AQ28" i="14"/>
  <c r="AY27" i="14"/>
  <c r="AZ27" i="14" s="1"/>
  <c r="AQ27" i="14"/>
  <c r="AY26" i="14"/>
  <c r="AZ26" i="14" s="1"/>
  <c r="AQ26" i="14"/>
  <c r="AY25" i="14"/>
  <c r="AZ25" i="14" s="1"/>
  <c r="AQ25" i="14"/>
  <c r="AY24" i="14"/>
  <c r="AZ24" i="14" s="1"/>
  <c r="AQ24" i="14"/>
  <c r="AY23" i="14"/>
  <c r="AZ23" i="14" s="1"/>
  <c r="AQ23" i="14"/>
  <c r="AY22" i="14"/>
  <c r="AZ22" i="14" s="1"/>
  <c r="AQ22" i="14"/>
  <c r="AY21" i="14"/>
  <c r="AZ21" i="14" s="1"/>
  <c r="AQ21" i="14"/>
  <c r="AY20" i="14"/>
  <c r="AZ20" i="14" s="1"/>
  <c r="AQ20" i="14"/>
  <c r="AY19" i="14"/>
  <c r="AQ19" i="14"/>
  <c r="AY18" i="14"/>
  <c r="AZ18" i="14" s="1"/>
  <c r="AQ18" i="14"/>
  <c r="AP55" i="15"/>
  <c r="AY53" i="15"/>
  <c r="AZ53" i="15" s="1"/>
  <c r="AQ53" i="15"/>
  <c r="AY52" i="15"/>
  <c r="AZ52" i="15" s="1"/>
  <c r="AQ52" i="15"/>
  <c r="AY51" i="15"/>
  <c r="AZ51" i="15" s="1"/>
  <c r="AQ51" i="15"/>
  <c r="AY50" i="15"/>
  <c r="AZ50" i="15" s="1"/>
  <c r="AQ50" i="15"/>
  <c r="AY49" i="15"/>
  <c r="AZ49" i="15" s="1"/>
  <c r="AQ49" i="15"/>
  <c r="AY48" i="15"/>
  <c r="AZ48" i="15" s="1"/>
  <c r="AQ48" i="15"/>
  <c r="AY47" i="15"/>
  <c r="AZ47" i="15" s="1"/>
  <c r="AQ47" i="15"/>
  <c r="AY46" i="15"/>
  <c r="AZ46" i="15" s="1"/>
  <c r="AQ46" i="15"/>
  <c r="AY45" i="15"/>
  <c r="AZ45" i="15" s="1"/>
  <c r="AQ45" i="15"/>
  <c r="AY44" i="15"/>
  <c r="AZ44" i="15" s="1"/>
  <c r="AQ44" i="15"/>
  <c r="AY43" i="15"/>
  <c r="AZ43" i="15" s="1"/>
  <c r="AQ43" i="15"/>
  <c r="AY42" i="15"/>
  <c r="AZ42" i="15" s="1"/>
  <c r="AQ42" i="15"/>
  <c r="AY41" i="15"/>
  <c r="AZ41" i="15" s="1"/>
  <c r="AQ41" i="15"/>
  <c r="AY40" i="15"/>
  <c r="AZ40" i="15" s="1"/>
  <c r="AQ40" i="15"/>
  <c r="AY39" i="15"/>
  <c r="AZ39" i="15" s="1"/>
  <c r="AQ39" i="15"/>
  <c r="AY38" i="15"/>
  <c r="AZ38" i="15" s="1"/>
  <c r="AQ38" i="15"/>
  <c r="AY37" i="15"/>
  <c r="AZ37" i="15" s="1"/>
  <c r="AQ37" i="15"/>
  <c r="AY36" i="15"/>
  <c r="AZ36" i="15" s="1"/>
  <c r="AQ36" i="15"/>
  <c r="AY35" i="15"/>
  <c r="AZ35" i="15" s="1"/>
  <c r="AQ35" i="15"/>
  <c r="AY34" i="15"/>
  <c r="AZ34" i="15" s="1"/>
  <c r="AQ34" i="15"/>
  <c r="AY33" i="15"/>
  <c r="AZ33" i="15" s="1"/>
  <c r="AQ33" i="15"/>
  <c r="AY32" i="15"/>
  <c r="AZ32" i="15" s="1"/>
  <c r="AQ32" i="15"/>
  <c r="AY31" i="15"/>
  <c r="AZ31" i="15" s="1"/>
  <c r="AQ31" i="15"/>
  <c r="AY30" i="15"/>
  <c r="AZ30" i="15" s="1"/>
  <c r="AQ30" i="15"/>
  <c r="AY29" i="15"/>
  <c r="AZ29" i="15" s="1"/>
  <c r="AQ29" i="15"/>
  <c r="AY28" i="15"/>
  <c r="AZ28" i="15" s="1"/>
  <c r="AQ28" i="15"/>
  <c r="AY27" i="15"/>
  <c r="AZ27" i="15" s="1"/>
  <c r="AQ27" i="15"/>
  <c r="AY26" i="15"/>
  <c r="AZ26" i="15" s="1"/>
  <c r="AQ26" i="15"/>
  <c r="AY25" i="15"/>
  <c r="AZ25" i="15" s="1"/>
  <c r="AQ25" i="15"/>
  <c r="AY24" i="15"/>
  <c r="AZ24" i="15" s="1"/>
  <c r="AQ24" i="15"/>
  <c r="AY23" i="15"/>
  <c r="AZ23" i="15" s="1"/>
  <c r="AQ23" i="15"/>
  <c r="AY22" i="15"/>
  <c r="AZ22" i="15" s="1"/>
  <c r="AQ22" i="15"/>
  <c r="AY21" i="15"/>
  <c r="AZ21" i="15" s="1"/>
  <c r="AQ21" i="15"/>
  <c r="AY20" i="15"/>
  <c r="AZ20" i="15" s="1"/>
  <c r="AQ20" i="15"/>
  <c r="AY19" i="15"/>
  <c r="AZ19" i="15" s="1"/>
  <c r="AQ19" i="15"/>
  <c r="AY18" i="15"/>
  <c r="AZ18" i="15" s="1"/>
  <c r="AQ18" i="15"/>
  <c r="F69" i="17"/>
  <c r="F68" i="17"/>
  <c r="F67" i="17"/>
  <c r="F66" i="17"/>
  <c r="AQ19" i="17"/>
  <c r="AQ53" i="17"/>
  <c r="AQ52" i="17"/>
  <c r="AQ51" i="17"/>
  <c r="AQ50" i="17"/>
  <c r="AQ49" i="17"/>
  <c r="AQ48" i="17"/>
  <c r="AQ47" i="17"/>
  <c r="AQ46" i="17"/>
  <c r="AQ45" i="17"/>
  <c r="AQ44" i="17"/>
  <c r="AQ43" i="17"/>
  <c r="AQ42" i="17"/>
  <c r="AQ41" i="17"/>
  <c r="AQ40" i="17"/>
  <c r="AQ39" i="17"/>
  <c r="AQ38" i="17"/>
  <c r="AQ37" i="17"/>
  <c r="AQ36" i="17"/>
  <c r="AQ35" i="17"/>
  <c r="AQ34" i="17"/>
  <c r="AQ33" i="17"/>
  <c r="AQ32" i="17"/>
  <c r="AQ31" i="17"/>
  <c r="AQ30" i="17"/>
  <c r="AQ29" i="17"/>
  <c r="AQ28" i="17"/>
  <c r="AQ27" i="17"/>
  <c r="AQ26" i="17"/>
  <c r="AQ25" i="17"/>
  <c r="AQ24" i="17"/>
  <c r="AQ23" i="17"/>
  <c r="AQ22" i="17"/>
  <c r="AQ21" i="17"/>
  <c r="AQ20" i="17"/>
  <c r="AQ18" i="17"/>
  <c r="AP55" i="17"/>
  <c r="AY53" i="17"/>
  <c r="AZ53" i="17" s="1"/>
  <c r="AY52" i="17"/>
  <c r="AZ52" i="17" s="1"/>
  <c r="AY51" i="17"/>
  <c r="AZ51" i="17" s="1"/>
  <c r="AY50" i="17"/>
  <c r="AZ50" i="17" s="1"/>
  <c r="AY49" i="17"/>
  <c r="AZ49" i="17" s="1"/>
  <c r="AY48" i="17"/>
  <c r="AZ48" i="17" s="1"/>
  <c r="AY47" i="17"/>
  <c r="AZ47" i="17" s="1"/>
  <c r="AY46" i="17"/>
  <c r="AZ46" i="17" s="1"/>
  <c r="AY45" i="17"/>
  <c r="AZ45" i="17" s="1"/>
  <c r="AY44" i="17"/>
  <c r="AZ44" i="17" s="1"/>
  <c r="AY43" i="17"/>
  <c r="AZ43" i="17" s="1"/>
  <c r="AY42" i="17"/>
  <c r="AZ42" i="17" s="1"/>
  <c r="AY41" i="17"/>
  <c r="AZ41" i="17" s="1"/>
  <c r="AY40" i="17"/>
  <c r="AZ40" i="17" s="1"/>
  <c r="AY39" i="17"/>
  <c r="AZ39" i="17" s="1"/>
  <c r="AY38" i="17"/>
  <c r="AZ38" i="17" s="1"/>
  <c r="AY37" i="17"/>
  <c r="AZ37" i="17" s="1"/>
  <c r="AY36" i="17"/>
  <c r="AZ36" i="17" s="1"/>
  <c r="AY35" i="17"/>
  <c r="AZ35" i="17" s="1"/>
  <c r="AY34" i="17"/>
  <c r="AZ34" i="17" s="1"/>
  <c r="AY33" i="17"/>
  <c r="AZ33" i="17" s="1"/>
  <c r="AY32" i="17"/>
  <c r="AZ32" i="17" s="1"/>
  <c r="AY31" i="17"/>
  <c r="AZ31" i="17" s="1"/>
  <c r="AY30" i="17"/>
  <c r="AZ30" i="17" s="1"/>
  <c r="AY29" i="17"/>
  <c r="AZ29" i="17" s="1"/>
  <c r="AY28" i="17"/>
  <c r="AZ28" i="17" s="1"/>
  <c r="AY27" i="17"/>
  <c r="AZ27" i="17" s="1"/>
  <c r="AY26" i="17"/>
  <c r="AZ26" i="17" s="1"/>
  <c r="AY25" i="17"/>
  <c r="AZ25" i="17" s="1"/>
  <c r="AY24" i="17"/>
  <c r="AZ24" i="17" s="1"/>
  <c r="AY23" i="17"/>
  <c r="AY22" i="17"/>
  <c r="AZ22" i="17" s="1"/>
  <c r="AY21" i="17"/>
  <c r="AZ21" i="17" s="1"/>
  <c r="AY20" i="17"/>
  <c r="AZ20" i="17" s="1"/>
  <c r="AY19" i="17"/>
  <c r="AY18" i="17"/>
  <c r="AY53" i="16"/>
  <c r="AY52" i="16"/>
  <c r="AY51" i="16"/>
  <c r="AY50" i="16"/>
  <c r="AY49" i="16"/>
  <c r="AY48" i="16"/>
  <c r="AY47" i="16"/>
  <c r="AY46" i="16"/>
  <c r="AY45" i="16"/>
  <c r="AY44" i="16"/>
  <c r="AY43" i="16"/>
  <c r="AY42" i="16"/>
  <c r="AY41" i="16"/>
  <c r="AY40" i="16"/>
  <c r="AY39" i="16"/>
  <c r="AY38" i="16"/>
  <c r="AY37" i="16"/>
  <c r="AY36" i="16"/>
  <c r="AY35" i="16"/>
  <c r="AY34" i="16"/>
  <c r="AY33" i="16"/>
  <c r="AY32" i="16"/>
  <c r="AY31" i="16"/>
  <c r="AY30" i="16"/>
  <c r="AY29" i="16"/>
  <c r="AY28" i="16"/>
  <c r="AY27" i="16"/>
  <c r="AY26" i="16"/>
  <c r="AY25" i="16"/>
  <c r="AY24" i="16"/>
  <c r="AY23" i="16"/>
  <c r="AY22" i="16"/>
  <c r="AY21" i="16"/>
  <c r="AY20" i="16"/>
  <c r="AY19" i="16"/>
  <c r="AY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V19" i="16"/>
  <c r="AV20" i="16"/>
  <c r="AV21" i="16"/>
  <c r="AV22" i="16"/>
  <c r="AV23" i="16"/>
  <c r="AV24" i="16"/>
  <c r="AV25" i="16"/>
  <c r="AV26" i="16"/>
  <c r="AV27" i="16"/>
  <c r="AV28" i="16"/>
  <c r="AV29" i="16"/>
  <c r="AV30" i="16"/>
  <c r="AV31" i="16"/>
  <c r="AV32" i="16"/>
  <c r="AV33" i="16"/>
  <c r="AV34" i="16"/>
  <c r="AV35" i="16"/>
  <c r="AV36" i="16"/>
  <c r="AV37" i="16"/>
  <c r="AV38" i="16"/>
  <c r="AV39" i="16"/>
  <c r="AV40" i="16"/>
  <c r="AV41" i="16"/>
  <c r="AV42" i="16"/>
  <c r="AV43" i="16"/>
  <c r="AV44" i="16"/>
  <c r="AV45" i="16"/>
  <c r="AV46" i="16"/>
  <c r="AV47" i="16"/>
  <c r="AV48" i="16"/>
  <c r="AV49" i="16"/>
  <c r="AV50" i="16"/>
  <c r="AV51" i="16"/>
  <c r="AV52" i="16"/>
  <c r="AV53" i="16"/>
  <c r="AQ18" i="16"/>
  <c r="AV18" i="16"/>
  <c r="AN18" i="17"/>
  <c r="AO18" i="17"/>
  <c r="AN19" i="17"/>
  <c r="AO19" i="17"/>
  <c r="AN20" i="17"/>
  <c r="AO20" i="17"/>
  <c r="AN21" i="17"/>
  <c r="AO21" i="17"/>
  <c r="AN22" i="17"/>
  <c r="AO22" i="17"/>
  <c r="AN23" i="17"/>
  <c r="AO23" i="17"/>
  <c r="AN24" i="17"/>
  <c r="AO24" i="17"/>
  <c r="AN25" i="17"/>
  <c r="AO25" i="17"/>
  <c r="AN26" i="17"/>
  <c r="AO26" i="17"/>
  <c r="AN27" i="17"/>
  <c r="AO27" i="17"/>
  <c r="AN28" i="17"/>
  <c r="AO28" i="17"/>
  <c r="AN29" i="17"/>
  <c r="AO29" i="17"/>
  <c r="AN30" i="17"/>
  <c r="AO30" i="17"/>
  <c r="AN31" i="17"/>
  <c r="AO31" i="17"/>
  <c r="AN32" i="17"/>
  <c r="AO32" i="17"/>
  <c r="AN33" i="17"/>
  <c r="AO33" i="17"/>
  <c r="AN34" i="17"/>
  <c r="AO34" i="17"/>
  <c r="AN35" i="17"/>
  <c r="AO35" i="17"/>
  <c r="AN36" i="17"/>
  <c r="AO36" i="17"/>
  <c r="AN37" i="17"/>
  <c r="AO37" i="17"/>
  <c r="AN38" i="17"/>
  <c r="AO38" i="17"/>
  <c r="AN39" i="17"/>
  <c r="AO39" i="17"/>
  <c r="AN40" i="17"/>
  <c r="AO40" i="17"/>
  <c r="AN41" i="17"/>
  <c r="AO41" i="17"/>
  <c r="AN42" i="17"/>
  <c r="AO42" i="17"/>
  <c r="AN43" i="17"/>
  <c r="AO43" i="17"/>
  <c r="AN44" i="17"/>
  <c r="AO44" i="17"/>
  <c r="AN45" i="17"/>
  <c r="AO45" i="17"/>
  <c r="AN46" i="17"/>
  <c r="AO46" i="17"/>
  <c r="AN47" i="17"/>
  <c r="AO47" i="17"/>
  <c r="AN48" i="17"/>
  <c r="AO48" i="17"/>
  <c r="AN49" i="17"/>
  <c r="AO49" i="17"/>
  <c r="AN50" i="17"/>
  <c r="AO50" i="17"/>
  <c r="AN51" i="17"/>
  <c r="AO51" i="17"/>
  <c r="AN52" i="17"/>
  <c r="AO52" i="17"/>
  <c r="AN53" i="17"/>
  <c r="AO53" i="17"/>
  <c r="P53" i="13"/>
  <c r="O53" i="13"/>
  <c r="N53" i="13"/>
  <c r="Q53" i="13" s="1"/>
  <c r="Q52" i="13"/>
  <c r="P52" i="13"/>
  <c r="O52" i="13"/>
  <c r="N52" i="13"/>
  <c r="P51" i="13"/>
  <c r="O51" i="13"/>
  <c r="N51" i="13"/>
  <c r="Q51" i="13" s="1"/>
  <c r="Q50" i="13"/>
  <c r="P50" i="13"/>
  <c r="O50" i="13"/>
  <c r="N50" i="13"/>
  <c r="P49" i="13"/>
  <c r="O49" i="13"/>
  <c r="N49" i="13"/>
  <c r="Q49" i="13" s="1"/>
  <c r="Q48" i="13"/>
  <c r="P48" i="13"/>
  <c r="O48" i="13"/>
  <c r="N48" i="13"/>
  <c r="P47" i="13"/>
  <c r="O47" i="13"/>
  <c r="N47" i="13"/>
  <c r="Q47" i="13" s="1"/>
  <c r="AL47" i="13" s="1"/>
  <c r="AM47" i="13" s="1"/>
  <c r="P46" i="13"/>
  <c r="Q46" i="13" s="1"/>
  <c r="O46" i="13"/>
  <c r="N46" i="13"/>
  <c r="P45" i="13"/>
  <c r="Q45" i="13" s="1"/>
  <c r="O45" i="13"/>
  <c r="N45" i="13"/>
  <c r="P44" i="13"/>
  <c r="Q44" i="13" s="1"/>
  <c r="O44" i="13"/>
  <c r="N44" i="13"/>
  <c r="P43" i="13"/>
  <c r="O43" i="13"/>
  <c r="N43" i="13"/>
  <c r="Q43" i="13" s="1"/>
  <c r="P42" i="13"/>
  <c r="Q42" i="13" s="1"/>
  <c r="O42" i="13"/>
  <c r="N42" i="13"/>
  <c r="P41" i="13"/>
  <c r="O41" i="13"/>
  <c r="N41" i="13"/>
  <c r="Q41" i="13" s="1"/>
  <c r="P40" i="13"/>
  <c r="O40" i="13"/>
  <c r="N40" i="13"/>
  <c r="Q40" i="13" s="1"/>
  <c r="P39" i="13"/>
  <c r="O39" i="13"/>
  <c r="N39" i="13"/>
  <c r="Q39" i="13" s="1"/>
  <c r="AL39" i="13" s="1"/>
  <c r="AM39" i="13" s="1"/>
  <c r="P38" i="13"/>
  <c r="O38" i="13"/>
  <c r="N38" i="13"/>
  <c r="Q38" i="13" s="1"/>
  <c r="P37" i="13"/>
  <c r="O37" i="13"/>
  <c r="N37" i="13"/>
  <c r="Q37" i="13" s="1"/>
  <c r="P36" i="13"/>
  <c r="O36" i="13"/>
  <c r="N36" i="13"/>
  <c r="Q36" i="13" s="1"/>
  <c r="P35" i="13"/>
  <c r="O35" i="13"/>
  <c r="N35" i="13"/>
  <c r="Q35" i="13" s="1"/>
  <c r="P34" i="13"/>
  <c r="O34" i="13"/>
  <c r="N34" i="13"/>
  <c r="Q34" i="13" s="1"/>
  <c r="P33" i="13"/>
  <c r="O33" i="13"/>
  <c r="N33" i="13"/>
  <c r="Q33" i="13" s="1"/>
  <c r="P32" i="13"/>
  <c r="O32" i="13"/>
  <c r="N32" i="13"/>
  <c r="Q32" i="13" s="1"/>
  <c r="P31" i="13"/>
  <c r="O31" i="13"/>
  <c r="N31" i="13"/>
  <c r="Q31" i="13" s="1"/>
  <c r="P30" i="13"/>
  <c r="O30" i="13"/>
  <c r="N30" i="13"/>
  <c r="Q30" i="13" s="1"/>
  <c r="P29" i="13"/>
  <c r="O29" i="13"/>
  <c r="N29" i="13"/>
  <c r="Q29" i="13" s="1"/>
  <c r="P28" i="13"/>
  <c r="O28" i="13"/>
  <c r="N28" i="13"/>
  <c r="Q28" i="13" s="1"/>
  <c r="P27" i="13"/>
  <c r="O27" i="13"/>
  <c r="N27" i="13"/>
  <c r="Q27" i="13" s="1"/>
  <c r="P26" i="13"/>
  <c r="O26" i="13"/>
  <c r="N26" i="13"/>
  <c r="Q26" i="13" s="1"/>
  <c r="P25" i="13"/>
  <c r="O25" i="13"/>
  <c r="N25" i="13"/>
  <c r="Q25" i="13" s="1"/>
  <c r="P24" i="13"/>
  <c r="O24" i="13"/>
  <c r="N24" i="13"/>
  <c r="Q24" i="13" s="1"/>
  <c r="P23" i="13"/>
  <c r="O23" i="13"/>
  <c r="N23" i="13"/>
  <c r="Q23" i="13" s="1"/>
  <c r="P22" i="13"/>
  <c r="O22" i="13"/>
  <c r="N22" i="13"/>
  <c r="Q22" i="13" s="1"/>
  <c r="P21" i="13"/>
  <c r="O21" i="13"/>
  <c r="N21" i="13"/>
  <c r="Q21" i="13" s="1"/>
  <c r="P20" i="13"/>
  <c r="O20" i="13"/>
  <c r="N20" i="13"/>
  <c r="Q20" i="13" s="1"/>
  <c r="P19" i="13"/>
  <c r="O19" i="13"/>
  <c r="N19" i="13"/>
  <c r="Q19" i="13" s="1"/>
  <c r="P18" i="13"/>
  <c r="O18" i="13"/>
  <c r="N18" i="13"/>
  <c r="AL51" i="8"/>
  <c r="AM51" i="8" s="1"/>
  <c r="AL46" i="8"/>
  <c r="AM46" i="8" s="1"/>
  <c r="AL45" i="8"/>
  <c r="AM45" i="8" s="1"/>
  <c r="AL43" i="8"/>
  <c r="AM43" i="8" s="1"/>
  <c r="AL35" i="8"/>
  <c r="AL27" i="8"/>
  <c r="AM27" i="8" s="1"/>
  <c r="AL19" i="8"/>
  <c r="AM19" i="8" s="1"/>
  <c r="AL53" i="14"/>
  <c r="AL45" i="14"/>
  <c r="AL37" i="14"/>
  <c r="AL35" i="14"/>
  <c r="AM35" i="14" s="1"/>
  <c r="AL33" i="14"/>
  <c r="AM33" i="14" s="1"/>
  <c r="AL29" i="14"/>
  <c r="C22" i="19"/>
  <c r="B22" i="19"/>
  <c r="C16" i="19"/>
  <c r="C18" i="19"/>
  <c r="B18" i="19"/>
  <c r="C20" i="19"/>
  <c r="C24" i="19"/>
  <c r="C26" i="19"/>
  <c r="B26" i="19"/>
  <c r="B24" i="19"/>
  <c r="B20" i="19"/>
  <c r="B16" i="19"/>
  <c r="P26" i="19"/>
  <c r="P24" i="19"/>
  <c r="P22" i="19"/>
  <c r="P20" i="19"/>
  <c r="P18" i="19"/>
  <c r="AO53" i="16"/>
  <c r="AN53" i="16"/>
  <c r="AO52" i="16"/>
  <c r="AN52" i="16"/>
  <c r="AO51" i="16"/>
  <c r="AN51" i="16"/>
  <c r="AO50" i="16"/>
  <c r="AN50" i="16"/>
  <c r="AO49" i="16"/>
  <c r="AN49" i="16"/>
  <c r="AO48" i="16"/>
  <c r="AN48" i="16"/>
  <c r="AO47" i="16"/>
  <c r="AN47" i="16"/>
  <c r="AO46" i="16"/>
  <c r="AN46" i="16"/>
  <c r="AO45" i="16"/>
  <c r="AN45" i="16"/>
  <c r="AO44" i="16"/>
  <c r="AN44" i="16"/>
  <c r="AO43" i="16"/>
  <c r="AN43" i="16"/>
  <c r="AO42" i="16"/>
  <c r="AN42" i="16"/>
  <c r="AO41" i="16"/>
  <c r="AN41" i="16"/>
  <c r="AO40" i="16"/>
  <c r="AN40" i="16"/>
  <c r="AO39" i="16"/>
  <c r="AN39" i="16"/>
  <c r="AO38" i="16"/>
  <c r="AN38" i="16"/>
  <c r="AO37" i="16"/>
  <c r="AN37" i="16"/>
  <c r="AO36" i="16"/>
  <c r="AN36" i="16"/>
  <c r="AO35" i="16"/>
  <c r="AN35" i="16"/>
  <c r="AO34" i="16"/>
  <c r="AN34" i="16"/>
  <c r="AO33" i="16"/>
  <c r="AN33" i="16"/>
  <c r="AO32" i="16"/>
  <c r="AN32" i="16"/>
  <c r="AO31" i="16"/>
  <c r="AN31" i="16"/>
  <c r="AO30" i="16"/>
  <c r="AN30" i="16"/>
  <c r="AO29" i="16"/>
  <c r="AN29" i="16"/>
  <c r="AO28" i="16"/>
  <c r="AN28" i="16"/>
  <c r="AO27" i="16"/>
  <c r="AN27" i="16"/>
  <c r="AO26" i="16"/>
  <c r="AN26" i="16"/>
  <c r="AO25" i="16"/>
  <c r="AN25" i="16"/>
  <c r="AO24" i="16"/>
  <c r="AN24" i="16"/>
  <c r="AO23" i="16"/>
  <c r="AN23" i="16"/>
  <c r="AO22" i="16"/>
  <c r="AN22" i="16"/>
  <c r="AO21" i="16"/>
  <c r="AN21" i="16"/>
  <c r="AO20" i="16"/>
  <c r="AN20" i="16"/>
  <c r="AO19" i="16"/>
  <c r="AN19" i="16"/>
  <c r="AO18" i="16"/>
  <c r="AN18" i="16"/>
  <c r="AO53" i="15"/>
  <c r="AN53" i="15"/>
  <c r="AO52" i="15"/>
  <c r="AN52" i="15"/>
  <c r="AO51" i="15"/>
  <c r="AN51" i="15"/>
  <c r="AO50" i="15"/>
  <c r="AN50" i="15"/>
  <c r="AO49" i="15"/>
  <c r="AN49" i="15"/>
  <c r="AO48" i="15"/>
  <c r="AN48" i="15"/>
  <c r="AO47" i="15"/>
  <c r="AN47" i="15"/>
  <c r="AO46" i="15"/>
  <c r="AN46" i="15"/>
  <c r="AO45" i="15"/>
  <c r="AN45" i="15"/>
  <c r="AO44" i="15"/>
  <c r="AN44" i="15"/>
  <c r="AO43" i="15"/>
  <c r="AN43" i="15"/>
  <c r="AO42" i="15"/>
  <c r="AN42" i="15"/>
  <c r="AO41" i="15"/>
  <c r="AN41" i="15"/>
  <c r="AO40" i="15"/>
  <c r="AN40" i="15"/>
  <c r="AO39" i="15"/>
  <c r="AN39" i="15"/>
  <c r="AO38" i="15"/>
  <c r="AN38" i="15"/>
  <c r="AO37" i="15"/>
  <c r="AN37" i="15"/>
  <c r="AO36" i="15"/>
  <c r="AN36" i="15"/>
  <c r="AO35" i="15"/>
  <c r="AN35" i="15"/>
  <c r="AO34" i="15"/>
  <c r="AN34" i="15"/>
  <c r="AO33" i="15"/>
  <c r="AN33" i="15"/>
  <c r="AO32" i="15"/>
  <c r="AN32" i="15"/>
  <c r="AO31" i="15"/>
  <c r="AN31" i="15"/>
  <c r="AO30" i="15"/>
  <c r="AN30" i="15"/>
  <c r="AO29" i="15"/>
  <c r="AN29" i="15"/>
  <c r="AO28" i="15"/>
  <c r="AN28" i="15"/>
  <c r="AO27" i="15"/>
  <c r="AN27" i="15"/>
  <c r="AO26" i="15"/>
  <c r="AN26" i="15"/>
  <c r="AO25" i="15"/>
  <c r="AN25" i="15"/>
  <c r="AO24" i="15"/>
  <c r="AN24" i="15"/>
  <c r="AO23" i="15"/>
  <c r="AN23" i="15"/>
  <c r="AO22" i="15"/>
  <c r="AN22" i="15"/>
  <c r="AO21" i="15"/>
  <c r="AN21" i="15"/>
  <c r="AO20" i="15"/>
  <c r="AN20" i="15"/>
  <c r="AO19" i="15"/>
  <c r="AN19" i="15"/>
  <c r="AO18" i="15"/>
  <c r="AN18" i="15"/>
  <c r="AO53" i="14"/>
  <c r="AN53" i="14"/>
  <c r="AO52" i="14"/>
  <c r="AN52" i="14"/>
  <c r="AO51" i="14"/>
  <c r="AN51" i="14"/>
  <c r="AO50" i="14"/>
  <c r="AN50" i="14"/>
  <c r="AO49" i="14"/>
  <c r="AN49" i="14"/>
  <c r="AO48" i="14"/>
  <c r="AN48" i="14"/>
  <c r="AO47" i="14"/>
  <c r="AN47" i="14"/>
  <c r="AO46" i="14"/>
  <c r="AN46" i="14"/>
  <c r="AO45" i="14"/>
  <c r="AN45" i="14"/>
  <c r="AO44" i="14"/>
  <c r="AN44" i="14"/>
  <c r="AO43" i="14"/>
  <c r="AN43" i="14"/>
  <c r="AO42" i="14"/>
  <c r="AN42" i="14"/>
  <c r="AO41" i="14"/>
  <c r="AN41" i="14"/>
  <c r="AO40" i="14"/>
  <c r="AN40" i="14"/>
  <c r="AO39" i="14"/>
  <c r="AN39" i="14"/>
  <c r="AO38" i="14"/>
  <c r="AN38" i="14"/>
  <c r="AO37" i="14"/>
  <c r="AN37" i="14"/>
  <c r="AO36" i="14"/>
  <c r="AN36" i="14"/>
  <c r="AO35" i="14"/>
  <c r="AN35" i="14"/>
  <c r="AO34" i="14"/>
  <c r="AN34" i="14"/>
  <c r="AO33" i="14"/>
  <c r="AN33" i="14"/>
  <c r="AO32" i="14"/>
  <c r="AN32" i="14"/>
  <c r="AO31" i="14"/>
  <c r="AN31" i="14"/>
  <c r="AO30" i="14"/>
  <c r="AN30" i="14"/>
  <c r="AO29" i="14"/>
  <c r="AN29" i="14"/>
  <c r="AO28" i="14"/>
  <c r="AN28" i="14"/>
  <c r="AO27" i="14"/>
  <c r="AN27" i="14"/>
  <c r="AO26" i="14"/>
  <c r="AN26" i="14"/>
  <c r="AO25" i="14"/>
  <c r="AN25" i="14"/>
  <c r="AO24" i="14"/>
  <c r="AN24" i="14"/>
  <c r="AO23" i="14"/>
  <c r="AN23" i="14"/>
  <c r="AO22" i="14"/>
  <c r="AN22" i="14"/>
  <c r="AO21" i="14"/>
  <c r="AN21" i="14"/>
  <c r="AO20" i="14"/>
  <c r="AN20" i="14"/>
  <c r="AO19" i="14"/>
  <c r="AN19" i="14"/>
  <c r="AO18" i="14"/>
  <c r="AN18" i="14"/>
  <c r="AO53" i="13"/>
  <c r="AO52" i="13"/>
  <c r="AO51" i="13"/>
  <c r="AO50" i="13"/>
  <c r="AO49" i="13"/>
  <c r="AO48" i="13"/>
  <c r="AO47" i="13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18" i="8"/>
  <c r="S18" i="19"/>
  <c r="S16" i="19"/>
  <c r="T27" i="19"/>
  <c r="U27" i="19" s="1"/>
  <c r="S27" i="19"/>
  <c r="Q27" i="19"/>
  <c r="T26" i="19"/>
  <c r="U26" i="19" s="1"/>
  <c r="S26" i="19"/>
  <c r="T25" i="19"/>
  <c r="U25" i="19" s="1"/>
  <c r="S25" i="19"/>
  <c r="Q25" i="19"/>
  <c r="T24" i="19"/>
  <c r="U24" i="19" s="1"/>
  <c r="S24" i="19"/>
  <c r="T23" i="19"/>
  <c r="U23" i="19" s="1"/>
  <c r="S23" i="19"/>
  <c r="Q23" i="19"/>
  <c r="T22" i="19"/>
  <c r="U22" i="19" s="1"/>
  <c r="S22" i="19"/>
  <c r="T21" i="19"/>
  <c r="U21" i="19" s="1"/>
  <c r="S21" i="19"/>
  <c r="Q21" i="19"/>
  <c r="T20" i="19"/>
  <c r="U20" i="19" s="1"/>
  <c r="S20" i="19"/>
  <c r="T19" i="19"/>
  <c r="U19" i="19" s="1"/>
  <c r="S19" i="19"/>
  <c r="Q19" i="19"/>
  <c r="T17" i="19"/>
  <c r="U17" i="19" s="1"/>
  <c r="Q17" i="19"/>
  <c r="E6" i="19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18" i="13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18" i="8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18" i="14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18" i="17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18" i="16"/>
  <c r="AT30" i="16" l="1"/>
  <c r="AR26" i="17"/>
  <c r="AS58" i="14"/>
  <c r="AT29" i="15"/>
  <c r="AT28" i="15"/>
  <c r="AT23" i="15"/>
  <c r="AT19" i="15"/>
  <c r="AT18" i="15"/>
  <c r="AS31" i="15"/>
  <c r="AS27" i="15"/>
  <c r="AT25" i="15"/>
  <c r="AR23" i="15"/>
  <c r="AR19" i="15"/>
  <c r="AR57" i="14"/>
  <c r="AR59" i="14"/>
  <c r="AS59" i="14"/>
  <c r="AS59" i="8"/>
  <c r="AR58" i="8"/>
  <c r="AR57" i="8"/>
  <c r="AS28" i="16"/>
  <c r="AT23" i="16"/>
  <c r="AT21" i="16"/>
  <c r="AT22" i="16"/>
  <c r="AR27" i="16"/>
  <c r="AS27" i="16"/>
  <c r="AR21" i="16"/>
  <c r="AS21" i="16"/>
  <c r="AT20" i="16"/>
  <c r="AT19" i="16"/>
  <c r="AT22" i="17"/>
  <c r="AT21" i="17"/>
  <c r="AT19" i="17"/>
  <c r="AT18" i="17"/>
  <c r="AR25" i="17"/>
  <c r="AT25" i="17"/>
  <c r="AT23" i="17"/>
  <c r="AR22" i="17"/>
  <c r="AR21" i="17"/>
  <c r="AR18" i="17"/>
  <c r="AR18" i="16"/>
  <c r="AR23" i="16"/>
  <c r="AR28" i="16"/>
  <c r="AS33" i="16"/>
  <c r="AS37" i="16"/>
  <c r="AT28" i="16"/>
  <c r="AT18" i="16"/>
  <c r="AS23" i="16"/>
  <c r="AR34" i="16"/>
  <c r="AT36" i="16"/>
  <c r="AR19" i="16"/>
  <c r="AR25" i="16"/>
  <c r="AR30" i="16"/>
  <c r="AS34" i="16"/>
  <c r="AT35" i="16"/>
  <c r="AT26" i="16"/>
  <c r="AS25" i="16"/>
  <c r="AR35" i="16"/>
  <c r="AR20" i="16"/>
  <c r="AR26" i="16"/>
  <c r="AR31" i="16"/>
  <c r="AS31" i="16"/>
  <c r="Q26" i="17"/>
  <c r="AS21" i="17"/>
  <c r="AS29" i="17"/>
  <c r="AR35" i="17"/>
  <c r="AT32" i="17"/>
  <c r="AT24" i="17"/>
  <c r="AS18" i="17"/>
  <c r="AS22" i="17"/>
  <c r="AS26" i="17"/>
  <c r="AS30" i="17"/>
  <c r="AR36" i="17"/>
  <c r="AR19" i="17"/>
  <c r="AR23" i="17"/>
  <c r="AR27" i="17"/>
  <c r="AR31" i="17"/>
  <c r="AS36" i="17"/>
  <c r="AT37" i="17"/>
  <c r="AT58" i="17" s="1"/>
  <c r="AS19" i="17"/>
  <c r="AS27" i="17"/>
  <c r="AR37" i="17"/>
  <c r="AT28" i="17"/>
  <c r="AT20" i="17"/>
  <c r="AR20" i="17"/>
  <c r="AR24" i="17"/>
  <c r="AR28" i="17"/>
  <c r="AR59" i="17" s="1"/>
  <c r="AR32" i="17"/>
  <c r="AR18" i="15"/>
  <c r="AR22" i="15"/>
  <c r="AS36" i="15"/>
  <c r="AT26" i="15"/>
  <c r="AS18" i="15"/>
  <c r="AR28" i="15"/>
  <c r="AS28" i="15"/>
  <c r="AS32" i="15"/>
  <c r="AT24" i="15"/>
  <c r="AS19" i="15"/>
  <c r="AS23" i="15"/>
  <c r="AR29" i="15"/>
  <c r="AR33" i="15"/>
  <c r="AR38" i="15"/>
  <c r="AT39" i="15"/>
  <c r="AT31" i="15"/>
  <c r="AR20" i="15"/>
  <c r="AR25" i="15"/>
  <c r="AS29" i="15"/>
  <c r="AS38" i="15"/>
  <c r="AT38" i="15"/>
  <c r="AT30" i="15"/>
  <c r="AT22" i="15"/>
  <c r="AS20" i="15"/>
  <c r="AR26" i="15"/>
  <c r="AR30" i="15"/>
  <c r="AR34" i="15"/>
  <c r="AR39" i="15"/>
  <c r="AT21" i="15"/>
  <c r="AR21" i="15"/>
  <c r="AS34" i="15"/>
  <c r="AS39" i="15"/>
  <c r="AT36" i="15"/>
  <c r="AR32" i="15"/>
  <c r="AR27" i="15"/>
  <c r="AS57" i="14"/>
  <c r="AT59" i="14"/>
  <c r="AT57" i="14"/>
  <c r="AR58" i="14"/>
  <c r="AS57" i="8"/>
  <c r="AS58" i="8"/>
  <c r="AT58" i="8"/>
  <c r="AR59" i="8"/>
  <c r="AT57" i="13"/>
  <c r="AR58" i="13"/>
  <c r="AT58" i="13"/>
  <c r="AR59" i="13"/>
  <c r="AR22" i="16"/>
  <c r="AR24" i="16"/>
  <c r="AT24" i="16"/>
  <c r="AR29" i="16"/>
  <c r="AS32" i="16"/>
  <c r="AR34" i="17"/>
  <c r="AS34" i="17"/>
  <c r="AS33" i="17"/>
  <c r="AR24" i="15"/>
  <c r="AR35" i="15"/>
  <c r="AS35" i="15"/>
  <c r="AS39" i="16"/>
  <c r="AS43" i="16"/>
  <c r="AS47" i="16"/>
  <c r="AS51" i="16"/>
  <c r="AR45" i="16"/>
  <c r="AR40" i="16"/>
  <c r="AR44" i="16"/>
  <c r="AR48" i="16"/>
  <c r="AR52" i="16"/>
  <c r="AR41" i="16"/>
  <c r="AS41" i="16"/>
  <c r="AS49" i="16"/>
  <c r="AR38" i="16"/>
  <c r="AR42" i="16"/>
  <c r="AR46" i="16"/>
  <c r="AR50" i="16"/>
  <c r="AS38" i="16"/>
  <c r="AS46" i="16"/>
  <c r="AR43" i="16"/>
  <c r="Q50" i="17"/>
  <c r="AS39" i="17"/>
  <c r="AS43" i="17"/>
  <c r="AS47" i="17"/>
  <c r="AR40" i="17"/>
  <c r="AR44" i="17"/>
  <c r="AR48" i="17"/>
  <c r="AS40" i="17"/>
  <c r="AS48" i="17"/>
  <c r="AR41" i="17"/>
  <c r="AR45" i="17"/>
  <c r="AR49" i="17"/>
  <c r="AS41" i="17"/>
  <c r="AS49" i="17"/>
  <c r="AR38" i="17"/>
  <c r="AR42" i="17"/>
  <c r="AR46" i="17"/>
  <c r="AR50" i="17"/>
  <c r="AS50" i="17"/>
  <c r="AT59" i="16"/>
  <c r="AT58" i="16"/>
  <c r="Q18" i="16"/>
  <c r="AK18" i="16" s="1"/>
  <c r="AL18" i="16" s="1"/>
  <c r="AM18" i="16" s="1"/>
  <c r="Q34" i="16"/>
  <c r="Q45" i="16"/>
  <c r="Q21" i="16"/>
  <c r="AK21" i="16" s="1"/>
  <c r="AL21" i="16" s="1"/>
  <c r="AM21" i="16" s="1"/>
  <c r="Q25" i="16"/>
  <c r="AK25" i="16" s="1"/>
  <c r="AL25" i="16" s="1"/>
  <c r="AM25" i="16" s="1"/>
  <c r="Q27" i="16"/>
  <c r="AK27" i="16" s="1"/>
  <c r="AL27" i="16" s="1"/>
  <c r="AM27" i="16" s="1"/>
  <c r="Q29" i="16"/>
  <c r="AK29" i="16" s="1"/>
  <c r="AL29" i="16" s="1"/>
  <c r="AM29" i="16" s="1"/>
  <c r="Q33" i="16"/>
  <c r="AK33" i="16" s="1"/>
  <c r="AL33" i="16" s="1"/>
  <c r="AM33" i="16" s="1"/>
  <c r="Q26" i="16"/>
  <c r="AK26" i="16" s="1"/>
  <c r="AL26" i="16" s="1"/>
  <c r="AM26" i="16" s="1"/>
  <c r="AK45" i="16"/>
  <c r="AK34" i="16"/>
  <c r="AL34" i="16" s="1"/>
  <c r="AM34" i="16" s="1"/>
  <c r="Q53" i="16"/>
  <c r="Q29" i="17"/>
  <c r="Q49" i="17"/>
  <c r="Q53" i="17"/>
  <c r="AK29" i="17"/>
  <c r="AL29" i="17" s="1"/>
  <c r="AM29" i="17" s="1"/>
  <c r="Q46" i="15"/>
  <c r="Q50" i="15"/>
  <c r="Q52" i="15"/>
  <c r="Q42" i="15"/>
  <c r="AL42" i="15" s="1"/>
  <c r="AL46" i="15"/>
  <c r="AM46" i="15" s="1"/>
  <c r="AL52" i="14"/>
  <c r="AM52" i="14" s="1"/>
  <c r="AL18" i="8"/>
  <c r="AM18" i="8" s="1"/>
  <c r="AN55" i="13"/>
  <c r="O16" i="19" s="1"/>
  <c r="Q37" i="16"/>
  <c r="AK37" i="16" s="1"/>
  <c r="AL37" i="16" s="1"/>
  <c r="AM37" i="16" s="1"/>
  <c r="Q41" i="16"/>
  <c r="AK41" i="16" s="1"/>
  <c r="AL41" i="16" s="1"/>
  <c r="AM41" i="16" s="1"/>
  <c r="Q47" i="16"/>
  <c r="AK47" i="16" s="1"/>
  <c r="AL47" i="16" s="1"/>
  <c r="AM47" i="16" s="1"/>
  <c r="Q42" i="16"/>
  <c r="AK42" i="16" s="1"/>
  <c r="AL42" i="16" s="1"/>
  <c r="AM42" i="16" s="1"/>
  <c r="Q46" i="16"/>
  <c r="AK46" i="16" s="1"/>
  <c r="AL46" i="16" s="1"/>
  <c r="AM46" i="16" s="1"/>
  <c r="Q48" i="16"/>
  <c r="AK48" i="16" s="1"/>
  <c r="AL48" i="16" s="1"/>
  <c r="AM48" i="16" s="1"/>
  <c r="Q50" i="16"/>
  <c r="AK50" i="16" s="1"/>
  <c r="AL50" i="16" s="1"/>
  <c r="AM50" i="16" s="1"/>
  <c r="Q52" i="16"/>
  <c r="AK52" i="16" s="1"/>
  <c r="AL52" i="16" s="1"/>
  <c r="AM52" i="16" s="1"/>
  <c r="AK26" i="17"/>
  <c r="AL26" i="17" s="1"/>
  <c r="AM26" i="17" s="1"/>
  <c r="AK44" i="17"/>
  <c r="AL44" i="17" s="1"/>
  <c r="AM44" i="17" s="1"/>
  <c r="Q38" i="17"/>
  <c r="AK38" i="17" s="1"/>
  <c r="AL38" i="17" s="1"/>
  <c r="AM38" i="17" s="1"/>
  <c r="Q42" i="17"/>
  <c r="AK42" i="17" s="1"/>
  <c r="AL42" i="17" s="1"/>
  <c r="AM42" i="17" s="1"/>
  <c r="Q34" i="17"/>
  <c r="AK34" i="17" s="1"/>
  <c r="AL34" i="17" s="1"/>
  <c r="AM34" i="17" s="1"/>
  <c r="Q44" i="17"/>
  <c r="Q35" i="17"/>
  <c r="AK35" i="17" s="1"/>
  <c r="AL35" i="17" s="1"/>
  <c r="AM35" i="17" s="1"/>
  <c r="Q37" i="17"/>
  <c r="AK37" i="17" s="1"/>
  <c r="AL37" i="17" s="1"/>
  <c r="AM37" i="17" s="1"/>
  <c r="Q45" i="17"/>
  <c r="AK45" i="17" s="1"/>
  <c r="AL45" i="17" s="1"/>
  <c r="AM45" i="17" s="1"/>
  <c r="Q47" i="17"/>
  <c r="AK47" i="17" s="1"/>
  <c r="AL47" i="17" s="1"/>
  <c r="AM47" i="17" s="1"/>
  <c r="Q18" i="15"/>
  <c r="AK18" i="15" s="1"/>
  <c r="AL18" i="15" s="1"/>
  <c r="AM18" i="15" s="1"/>
  <c r="Q34" i="15"/>
  <c r="AK34" i="15" s="1"/>
  <c r="AL34" i="15" s="1"/>
  <c r="AM34" i="15" s="1"/>
  <c r="Q31" i="15"/>
  <c r="AK31" i="15" s="1"/>
  <c r="AL31" i="15" s="1"/>
  <c r="AM31" i="15" s="1"/>
  <c r="Q33" i="15"/>
  <c r="AK33" i="15" s="1"/>
  <c r="AL33" i="15" s="1"/>
  <c r="AM33" i="15" s="1"/>
  <c r="Q37" i="15"/>
  <c r="AK37" i="15" s="1"/>
  <c r="AL37" i="15" s="1"/>
  <c r="AM37" i="15" s="1"/>
  <c r="Q21" i="15"/>
  <c r="AK21" i="15" s="1"/>
  <c r="AL21" i="15" s="1"/>
  <c r="AM21" i="15" s="1"/>
  <c r="Q29" i="15"/>
  <c r="AK29" i="15" s="1"/>
  <c r="AL29" i="15" s="1"/>
  <c r="AM29" i="15" s="1"/>
  <c r="Q24" i="15"/>
  <c r="AK24" i="15" s="1"/>
  <c r="AL24" i="15" s="1"/>
  <c r="AM24" i="15" s="1"/>
  <c r="Q26" i="15"/>
  <c r="AK26" i="15" s="1"/>
  <c r="AL26" i="15" s="1"/>
  <c r="AM26" i="15" s="1"/>
  <c r="AL20" i="14"/>
  <c r="AM20" i="14" s="1"/>
  <c r="AL28" i="14"/>
  <c r="AM28" i="14" s="1"/>
  <c r="AL36" i="14"/>
  <c r="AM36" i="14" s="1"/>
  <c r="AL36" i="8"/>
  <c r="AM36" i="8" s="1"/>
  <c r="AL44" i="8"/>
  <c r="AM44" i="8" s="1"/>
  <c r="AL20" i="8"/>
  <c r="AM20" i="8" s="1"/>
  <c r="AL28" i="8"/>
  <c r="AM28" i="8" s="1"/>
  <c r="AL23" i="13"/>
  <c r="AM23" i="13" s="1"/>
  <c r="AL31" i="13"/>
  <c r="AM31" i="13" s="1"/>
  <c r="Q20" i="16"/>
  <c r="AK20" i="16" s="1"/>
  <c r="AL20" i="16" s="1"/>
  <c r="AM20" i="16" s="1"/>
  <c r="Q27" i="17"/>
  <c r="AK27" i="17" s="1"/>
  <c r="AL27" i="17" s="1"/>
  <c r="AM27" i="17" s="1"/>
  <c r="Q21" i="17"/>
  <c r="AK21" i="17" s="1"/>
  <c r="AL21" i="17" s="1"/>
  <c r="AM21" i="17" s="1"/>
  <c r="Q20" i="17"/>
  <c r="AK20" i="17" s="1"/>
  <c r="AL20" i="17" s="1"/>
  <c r="AM20" i="17" s="1"/>
  <c r="Q24" i="17"/>
  <c r="AK24" i="17" s="1"/>
  <c r="AL24" i="17" s="1"/>
  <c r="AM24" i="17" s="1"/>
  <c r="Q23" i="15"/>
  <c r="AK23" i="15" s="1"/>
  <c r="AL23" i="15" s="1"/>
  <c r="AM23" i="15" s="1"/>
  <c r="AL22" i="14"/>
  <c r="AM22" i="14" s="1"/>
  <c r="Q51" i="16"/>
  <c r="AK51" i="16" s="1"/>
  <c r="AL51" i="16" s="1"/>
  <c r="AM51" i="16" s="1"/>
  <c r="Q19" i="16"/>
  <c r="AK19" i="16" s="1"/>
  <c r="AL19" i="16" s="1"/>
  <c r="AM19" i="16" s="1"/>
  <c r="Q36" i="16"/>
  <c r="AK36" i="16" s="1"/>
  <c r="AL36" i="16" s="1"/>
  <c r="AM36" i="16" s="1"/>
  <c r="Q38" i="16"/>
  <c r="AK38" i="16" s="1"/>
  <c r="AL38" i="16" s="1"/>
  <c r="AM38" i="16" s="1"/>
  <c r="Q40" i="16"/>
  <c r="AK40" i="16" s="1"/>
  <c r="AL40" i="16" s="1"/>
  <c r="AM40" i="16" s="1"/>
  <c r="Q44" i="16"/>
  <c r="AL44" i="16" s="1"/>
  <c r="AM44" i="16" s="1"/>
  <c r="Q31" i="16"/>
  <c r="AK31" i="16" s="1"/>
  <c r="AL31" i="16" s="1"/>
  <c r="AM31" i="16" s="1"/>
  <c r="Q35" i="16"/>
  <c r="AK35" i="16" s="1"/>
  <c r="AL35" i="16" s="1"/>
  <c r="AM35" i="16" s="1"/>
  <c r="Q22" i="16"/>
  <c r="AK22" i="16" s="1"/>
  <c r="AL22" i="16" s="1"/>
  <c r="AM22" i="16" s="1"/>
  <c r="Q24" i="16"/>
  <c r="AK24" i="16" s="1"/>
  <c r="AL24" i="16" s="1"/>
  <c r="AM24" i="16" s="1"/>
  <c r="Q39" i="16"/>
  <c r="AK39" i="16" s="1"/>
  <c r="AL39" i="16" s="1"/>
  <c r="AM39" i="16" s="1"/>
  <c r="Q43" i="16"/>
  <c r="Q28" i="16"/>
  <c r="AK28" i="16" s="1"/>
  <c r="AL28" i="16" s="1"/>
  <c r="AM28" i="16" s="1"/>
  <c r="Q30" i="16"/>
  <c r="AK30" i="16" s="1"/>
  <c r="AL30" i="16" s="1"/>
  <c r="AM30" i="16" s="1"/>
  <c r="Q32" i="16"/>
  <c r="AK32" i="16" s="1"/>
  <c r="AL32" i="16" s="1"/>
  <c r="AM32" i="16" s="1"/>
  <c r="Q49" i="16"/>
  <c r="AK49" i="16" s="1"/>
  <c r="AL49" i="16" s="1"/>
  <c r="AM49" i="16" s="1"/>
  <c r="Q31" i="17"/>
  <c r="AK31" i="17" s="1"/>
  <c r="AL31" i="17" s="1"/>
  <c r="AM31" i="17" s="1"/>
  <c r="Q33" i="17"/>
  <c r="AK33" i="17" s="1"/>
  <c r="AL33" i="17" s="1"/>
  <c r="AM33" i="17" s="1"/>
  <c r="Q40" i="17"/>
  <c r="AK40" i="17" s="1"/>
  <c r="AL40" i="17" s="1"/>
  <c r="AM40" i="17" s="1"/>
  <c r="Q46" i="17"/>
  <c r="AK46" i="17" s="1"/>
  <c r="AL46" i="17" s="1"/>
  <c r="AM46" i="17" s="1"/>
  <c r="Q22" i="17"/>
  <c r="AK22" i="17" s="1"/>
  <c r="AL22" i="17" s="1"/>
  <c r="AM22" i="17" s="1"/>
  <c r="Q39" i="17"/>
  <c r="AK39" i="17" s="1"/>
  <c r="AL39" i="17" s="1"/>
  <c r="AM39" i="17" s="1"/>
  <c r="Q41" i="17"/>
  <c r="AK41" i="17" s="1"/>
  <c r="AL41" i="17" s="1"/>
  <c r="AM41" i="17" s="1"/>
  <c r="Q48" i="17"/>
  <c r="AK48" i="17" s="1"/>
  <c r="AL48" i="17" s="1"/>
  <c r="AM48" i="17" s="1"/>
  <c r="Q18" i="17"/>
  <c r="AK18" i="17" s="1"/>
  <c r="AL18" i="17" s="1"/>
  <c r="AM18" i="17" s="1"/>
  <c r="Q28" i="17"/>
  <c r="AK28" i="17" s="1"/>
  <c r="AL28" i="17" s="1"/>
  <c r="AM28" i="17" s="1"/>
  <c r="Q43" i="17"/>
  <c r="AK43" i="17" s="1"/>
  <c r="AL43" i="17" s="1"/>
  <c r="AM43" i="17" s="1"/>
  <c r="Q19" i="17"/>
  <c r="AK19" i="17" s="1"/>
  <c r="AL19" i="17" s="1"/>
  <c r="AM19" i="17" s="1"/>
  <c r="Q30" i="17"/>
  <c r="AK30" i="17" s="1"/>
  <c r="AL30" i="17" s="1"/>
  <c r="AM30" i="17" s="1"/>
  <c r="Q36" i="17"/>
  <c r="AK36" i="17" s="1"/>
  <c r="AL36" i="17" s="1"/>
  <c r="AM36" i="17" s="1"/>
  <c r="Q51" i="17"/>
  <c r="AL51" i="17" s="1"/>
  <c r="AM51" i="17" s="1"/>
  <c r="Q23" i="17"/>
  <c r="AK23" i="17" s="1"/>
  <c r="Q25" i="17"/>
  <c r="AK25" i="17" s="1"/>
  <c r="AL25" i="17" s="1"/>
  <c r="AM25" i="17" s="1"/>
  <c r="Q32" i="17"/>
  <c r="AK32" i="17" s="1"/>
  <c r="AL32" i="17" s="1"/>
  <c r="AM32" i="17" s="1"/>
  <c r="Q27" i="15"/>
  <c r="AK27" i="15" s="1"/>
  <c r="Q38" i="15"/>
  <c r="AL38" i="15" s="1"/>
  <c r="AM38" i="15" s="1"/>
  <c r="Q44" i="15"/>
  <c r="Q40" i="15"/>
  <c r="Q20" i="15"/>
  <c r="AK20" i="15" s="1"/>
  <c r="AL20" i="15" s="1"/>
  <c r="AM20" i="15" s="1"/>
  <c r="Q35" i="15"/>
  <c r="AK35" i="15" s="1"/>
  <c r="AL39" i="15"/>
  <c r="AM39" i="15" s="1"/>
  <c r="Q41" i="15"/>
  <c r="Q48" i="15"/>
  <c r="Q28" i="15"/>
  <c r="AK28" i="15" s="1"/>
  <c r="AL28" i="15" s="1"/>
  <c r="AM28" i="15" s="1"/>
  <c r="Q43" i="15"/>
  <c r="AL43" i="15" s="1"/>
  <c r="AM43" i="15" s="1"/>
  <c r="Q32" i="15"/>
  <c r="AK32" i="15" s="1"/>
  <c r="AL32" i="15" s="1"/>
  <c r="AM32" i="15" s="1"/>
  <c r="Q47" i="15"/>
  <c r="AL47" i="15" s="1"/>
  <c r="AM47" i="15" s="1"/>
  <c r="Q49" i="15"/>
  <c r="Q19" i="15"/>
  <c r="Q30" i="15"/>
  <c r="Q36" i="15"/>
  <c r="AK36" i="15" s="1"/>
  <c r="Q51" i="15"/>
  <c r="Q53" i="15"/>
  <c r="AL50" i="15"/>
  <c r="AL26" i="14"/>
  <c r="AM26" i="14" s="1"/>
  <c r="AL34" i="14"/>
  <c r="AM34" i="14" s="1"/>
  <c r="AL50" i="14"/>
  <c r="AM50" i="14" s="1"/>
  <c r="AL18" i="14"/>
  <c r="AM18" i="14" s="1"/>
  <c r="AL48" i="15"/>
  <c r="AM48" i="15" s="1"/>
  <c r="AL40" i="15"/>
  <c r="AM40" i="15" s="1"/>
  <c r="Q25" i="15"/>
  <c r="Q22" i="15"/>
  <c r="AK22" i="15" s="1"/>
  <c r="AL22" i="15" s="1"/>
  <c r="AM22" i="15" s="1"/>
  <c r="Q23" i="16"/>
  <c r="AK23" i="16" s="1"/>
  <c r="AL41" i="15"/>
  <c r="AM41" i="15" s="1"/>
  <c r="AL49" i="15"/>
  <c r="AM49" i="15" s="1"/>
  <c r="AL51" i="15"/>
  <c r="AM51" i="15" s="1"/>
  <c r="AL44" i="13"/>
  <c r="AM44" i="13" s="1"/>
  <c r="AL19" i="13"/>
  <c r="AM19" i="13" s="1"/>
  <c r="AL25" i="13"/>
  <c r="AM25" i="13" s="1"/>
  <c r="AL27" i="13"/>
  <c r="AM27" i="13" s="1"/>
  <c r="AL29" i="13"/>
  <c r="AM29" i="13" s="1"/>
  <c r="AL35" i="13"/>
  <c r="AM35" i="13" s="1"/>
  <c r="AL43" i="13"/>
  <c r="AM43" i="13" s="1"/>
  <c r="AL51" i="13"/>
  <c r="AM51" i="13" s="1"/>
  <c r="AL48" i="13"/>
  <c r="AM48" i="13" s="1"/>
  <c r="AL40" i="13"/>
  <c r="AM40" i="13" s="1"/>
  <c r="AL32" i="13"/>
  <c r="AM32" i="13" s="1"/>
  <c r="AL24" i="13"/>
  <c r="AM24" i="13" s="1"/>
  <c r="AL52" i="13"/>
  <c r="AM52" i="13" s="1"/>
  <c r="AL22" i="13"/>
  <c r="AM22" i="13" s="1"/>
  <c r="AL36" i="13"/>
  <c r="AM36" i="13" s="1"/>
  <c r="AL46" i="13"/>
  <c r="AM46" i="13" s="1"/>
  <c r="AL38" i="13"/>
  <c r="AM38" i="13" s="1"/>
  <c r="AL30" i="13"/>
  <c r="AM30" i="13" s="1"/>
  <c r="AL28" i="13"/>
  <c r="AM28" i="13" s="1"/>
  <c r="AL20" i="13"/>
  <c r="AM20" i="13" s="1"/>
  <c r="AL53" i="13"/>
  <c r="AM53" i="13" s="1"/>
  <c r="AL45" i="13"/>
  <c r="AM45" i="13" s="1"/>
  <c r="AL37" i="13"/>
  <c r="AM37" i="13" s="1"/>
  <c r="AL21" i="13"/>
  <c r="AM21" i="13" s="1"/>
  <c r="AL34" i="13"/>
  <c r="AM34" i="13" s="1"/>
  <c r="AL42" i="13"/>
  <c r="AM42" i="13" s="1"/>
  <c r="AL33" i="13"/>
  <c r="AM33" i="13" s="1"/>
  <c r="AL41" i="13"/>
  <c r="AM41" i="13" s="1"/>
  <c r="AL49" i="13"/>
  <c r="AM49" i="13" s="1"/>
  <c r="AL26" i="13"/>
  <c r="AM26" i="13" s="1"/>
  <c r="AL50" i="13"/>
  <c r="AM50" i="13" s="1"/>
  <c r="AM50" i="8"/>
  <c r="AM34" i="8"/>
  <c r="AM35" i="8"/>
  <c r="AM52" i="8"/>
  <c r="AM24" i="8"/>
  <c r="AM53" i="8"/>
  <c r="AM42" i="8"/>
  <c r="AM26" i="8"/>
  <c r="AM45" i="14"/>
  <c r="AM29" i="14"/>
  <c r="AM38" i="14"/>
  <c r="AM46" i="14"/>
  <c r="AM30" i="14"/>
  <c r="AM21" i="14"/>
  <c r="AM37" i="14"/>
  <c r="AM42" i="14"/>
  <c r="AM53" i="14"/>
  <c r="AM44" i="14"/>
  <c r="AM42" i="15"/>
  <c r="AM50" i="15"/>
  <c r="AL44" i="15"/>
  <c r="AM44" i="15" s="1"/>
  <c r="AL52" i="15"/>
  <c r="AM52" i="15" s="1"/>
  <c r="AL53" i="15"/>
  <c r="AM53" i="15" s="1"/>
  <c r="AL45" i="15"/>
  <c r="AM45" i="15" s="1"/>
  <c r="AL53" i="17"/>
  <c r="AM53" i="17" s="1"/>
  <c r="AW20" i="17"/>
  <c r="AN55" i="17"/>
  <c r="AW22" i="17"/>
  <c r="AL50" i="17"/>
  <c r="AM50" i="17" s="1"/>
  <c r="AW23" i="17"/>
  <c r="AW24" i="17"/>
  <c r="AW18" i="17"/>
  <c r="AW19" i="17"/>
  <c r="AO55" i="17"/>
  <c r="AW21" i="17"/>
  <c r="AZ23" i="17"/>
  <c r="AL49" i="17"/>
  <c r="AM49" i="17" s="1"/>
  <c r="AW54" i="13"/>
  <c r="AU54" i="13" s="1"/>
  <c r="AK63" i="13" s="1"/>
  <c r="AW54" i="8"/>
  <c r="AU54" i="8" s="1"/>
  <c r="AK63" i="8" s="1"/>
  <c r="AZ21" i="8"/>
  <c r="AW54" i="14"/>
  <c r="AU54" i="14" s="1"/>
  <c r="AK63" i="14" s="1"/>
  <c r="AZ19" i="14"/>
  <c r="AZ54" i="14" s="1"/>
  <c r="AX54" i="14" s="1"/>
  <c r="AW54" i="15"/>
  <c r="AU54" i="15" s="1"/>
  <c r="AK63" i="15" s="1"/>
  <c r="AZ54" i="13"/>
  <c r="AX54" i="13" s="1"/>
  <c r="AN63" i="13" s="1"/>
  <c r="AZ22" i="8"/>
  <c r="AZ54" i="15"/>
  <c r="AX54" i="15" s="1"/>
  <c r="AZ18" i="17"/>
  <c r="AZ19" i="17"/>
  <c r="AL45" i="16"/>
  <c r="AM45" i="16" s="1"/>
  <c r="AL53" i="16"/>
  <c r="AM53" i="16" s="1"/>
  <c r="AL43" i="16"/>
  <c r="AM43" i="16" s="1"/>
  <c r="AL52" i="17"/>
  <c r="AM52" i="17" s="1"/>
  <c r="AO55" i="13"/>
  <c r="Q16" i="19" s="1"/>
  <c r="AN55" i="15"/>
  <c r="O22" i="19" s="1"/>
  <c r="B29" i="19"/>
  <c r="AT59" i="17" l="1"/>
  <c r="AT58" i="15"/>
  <c r="AT57" i="16"/>
  <c r="AT56" i="16" s="1"/>
  <c r="AB26" i="19" s="1"/>
  <c r="AR58" i="16"/>
  <c r="AS59" i="16"/>
  <c r="AR59" i="16"/>
  <c r="AS57" i="16"/>
  <c r="AS58" i="17"/>
  <c r="AS57" i="17"/>
  <c r="AS59" i="17"/>
  <c r="AT57" i="17"/>
  <c r="AR57" i="17"/>
  <c r="AR56" i="17" s="1"/>
  <c r="X24" i="19" s="1"/>
  <c r="AR58" i="17"/>
  <c r="AS58" i="15"/>
  <c r="AS59" i="15"/>
  <c r="AS57" i="15"/>
  <c r="AR57" i="15"/>
  <c r="AR59" i="15"/>
  <c r="AR58" i="15"/>
  <c r="AT59" i="15"/>
  <c r="AT57" i="15"/>
  <c r="AR57" i="16"/>
  <c r="AS58" i="16"/>
  <c r="AL35" i="15"/>
  <c r="AM35" i="15" s="1"/>
  <c r="AK30" i="15"/>
  <c r="AL30" i="15" s="1"/>
  <c r="AM30" i="15" s="1"/>
  <c r="AL36" i="15"/>
  <c r="AM36" i="15" s="1"/>
  <c r="AK25" i="15"/>
  <c r="AL25" i="15" s="1"/>
  <c r="AM25" i="15" s="1"/>
  <c r="AK19" i="15"/>
  <c r="AL19" i="15" s="1"/>
  <c r="AM19" i="15" s="1"/>
  <c r="AL23" i="16"/>
  <c r="AM23" i="16" s="1"/>
  <c r="AL23" i="17"/>
  <c r="AM23" i="17" s="1"/>
  <c r="AL27" i="15"/>
  <c r="AM27" i="15" s="1"/>
  <c r="AL18" i="13"/>
  <c r="AM18" i="13" s="1"/>
  <c r="AZ54" i="8"/>
  <c r="AX54" i="8" s="1"/>
  <c r="AW54" i="17"/>
  <c r="AU54" i="17" s="1"/>
  <c r="AK63" i="17" s="1"/>
  <c r="AZ54" i="17"/>
  <c r="AX54" i="17" s="1"/>
  <c r="P16" i="19"/>
  <c r="P29" i="19" s="1"/>
  <c r="P31" i="19" s="1"/>
  <c r="G69" i="17"/>
  <c r="E69" i="17"/>
  <c r="D69" i="17"/>
  <c r="C69" i="17"/>
  <c r="G68" i="17"/>
  <c r="E68" i="17"/>
  <c r="D68" i="17"/>
  <c r="C68" i="17"/>
  <c r="G67" i="17"/>
  <c r="E67" i="17"/>
  <c r="D67" i="17"/>
  <c r="C67" i="17"/>
  <c r="G66" i="17"/>
  <c r="E66" i="17"/>
  <c r="D66" i="17"/>
  <c r="C66" i="17"/>
  <c r="C58" i="17"/>
  <c r="D57" i="17"/>
  <c r="C57" i="17"/>
  <c r="W56" i="17"/>
  <c r="V56" i="17"/>
  <c r="U56" i="17"/>
  <c r="T56" i="17"/>
  <c r="S56" i="17"/>
  <c r="R56" i="17"/>
  <c r="G54" i="17" s="1"/>
  <c r="F24" i="19" s="1"/>
  <c r="E55" i="17"/>
  <c r="D55" i="17"/>
  <c r="B54" i="17"/>
  <c r="AI53" i="17"/>
  <c r="AJ53" i="17" s="1"/>
  <c r="AH53" i="17"/>
  <c r="AG53" i="17"/>
  <c r="AF53" i="17"/>
  <c r="AE53" i="17"/>
  <c r="AD53" i="17"/>
  <c r="AC53" i="17"/>
  <c r="AB53" i="17"/>
  <c r="AA53" i="17"/>
  <c r="Z53" i="17"/>
  <c r="Y53" i="17"/>
  <c r="W53" i="17"/>
  <c r="V53" i="17"/>
  <c r="T53" i="17"/>
  <c r="S53" i="17"/>
  <c r="R53" i="17"/>
  <c r="AI52" i="17"/>
  <c r="AJ52" i="17" s="1"/>
  <c r="AH52" i="17"/>
  <c r="AG52" i="17"/>
  <c r="AF52" i="17"/>
  <c r="AE52" i="17"/>
  <c r="AD52" i="17"/>
  <c r="AC52" i="17"/>
  <c r="AB52" i="17"/>
  <c r="AA52" i="17"/>
  <c r="Z52" i="17"/>
  <c r="Y52" i="17"/>
  <c r="W52" i="17"/>
  <c r="V52" i="17"/>
  <c r="T52" i="17"/>
  <c r="S52" i="17"/>
  <c r="R52" i="17"/>
  <c r="AI51" i="17"/>
  <c r="AJ51" i="17" s="1"/>
  <c r="AH51" i="17"/>
  <c r="AG51" i="17"/>
  <c r="AF51" i="17"/>
  <c r="AE51" i="17"/>
  <c r="AD51" i="17"/>
  <c r="AC51" i="17"/>
  <c r="AB51" i="17"/>
  <c r="AA51" i="17"/>
  <c r="Z51" i="17"/>
  <c r="Y51" i="17"/>
  <c r="W51" i="17"/>
  <c r="V51" i="17"/>
  <c r="T51" i="17"/>
  <c r="S51" i="17"/>
  <c r="R51" i="17"/>
  <c r="AI50" i="17"/>
  <c r="AJ50" i="17" s="1"/>
  <c r="AH50" i="17"/>
  <c r="AG50" i="17"/>
  <c r="AF50" i="17"/>
  <c r="AE50" i="17"/>
  <c r="AD50" i="17"/>
  <c r="AC50" i="17"/>
  <c r="AB50" i="17"/>
  <c r="AA50" i="17"/>
  <c r="Z50" i="17"/>
  <c r="Y50" i="17"/>
  <c r="W50" i="17"/>
  <c r="V50" i="17"/>
  <c r="T50" i="17"/>
  <c r="S50" i="17"/>
  <c r="R50" i="17"/>
  <c r="AI49" i="17"/>
  <c r="AJ49" i="17" s="1"/>
  <c r="AH49" i="17"/>
  <c r="AG49" i="17"/>
  <c r="AF49" i="17"/>
  <c r="AE49" i="17"/>
  <c r="AD49" i="17"/>
  <c r="AC49" i="17"/>
  <c r="AB49" i="17"/>
  <c r="AA49" i="17"/>
  <c r="Z49" i="17"/>
  <c r="Y49" i="17"/>
  <c r="W49" i="17"/>
  <c r="V49" i="17"/>
  <c r="T49" i="17"/>
  <c r="S49" i="17"/>
  <c r="R49" i="17"/>
  <c r="AI48" i="17"/>
  <c r="AH48" i="17"/>
  <c r="AG48" i="17"/>
  <c r="AF48" i="17"/>
  <c r="AE48" i="17"/>
  <c r="AD48" i="17"/>
  <c r="AC48" i="17"/>
  <c r="AB48" i="17"/>
  <c r="AA48" i="17"/>
  <c r="W48" i="17"/>
  <c r="V48" i="17"/>
  <c r="T48" i="17"/>
  <c r="S48" i="17"/>
  <c r="R48" i="17"/>
  <c r="AI47" i="17"/>
  <c r="AH47" i="17"/>
  <c r="AG47" i="17"/>
  <c r="AF47" i="17"/>
  <c r="AE47" i="17"/>
  <c r="AD47" i="17"/>
  <c r="AC47" i="17"/>
  <c r="AB47" i="17"/>
  <c r="AA47" i="17"/>
  <c r="Y47" i="17"/>
  <c r="W47" i="17"/>
  <c r="V47" i="17"/>
  <c r="T47" i="17"/>
  <c r="S47" i="17"/>
  <c r="R47" i="17"/>
  <c r="AI46" i="17"/>
  <c r="AH46" i="17"/>
  <c r="AG46" i="17"/>
  <c r="AF46" i="17"/>
  <c r="AE46" i="17"/>
  <c r="AD46" i="17"/>
  <c r="AC46" i="17"/>
  <c r="AB46" i="17"/>
  <c r="Z46" i="17"/>
  <c r="Y46" i="17"/>
  <c r="W46" i="17"/>
  <c r="V46" i="17"/>
  <c r="T46" i="17"/>
  <c r="S46" i="17"/>
  <c r="R46" i="17"/>
  <c r="AI45" i="17"/>
  <c r="AH45" i="17"/>
  <c r="AG45" i="17"/>
  <c r="AF45" i="17"/>
  <c r="AE45" i="17"/>
  <c r="AD45" i="17"/>
  <c r="AB45" i="17"/>
  <c r="Z45" i="17"/>
  <c r="Y45" i="17"/>
  <c r="W45" i="17"/>
  <c r="V45" i="17"/>
  <c r="T45" i="17"/>
  <c r="S45" i="17"/>
  <c r="R45" i="17"/>
  <c r="AI44" i="17"/>
  <c r="AH44" i="17"/>
  <c r="AG44" i="17"/>
  <c r="AF44" i="17"/>
  <c r="AE44" i="17"/>
  <c r="AD44" i="17"/>
  <c r="AC44" i="17"/>
  <c r="Z44" i="17"/>
  <c r="Y44" i="17"/>
  <c r="W44" i="17"/>
  <c r="V44" i="17"/>
  <c r="T44" i="17"/>
  <c r="S44" i="17"/>
  <c r="R44" i="17"/>
  <c r="AI43" i="17"/>
  <c r="AH43" i="17"/>
  <c r="AG43" i="17"/>
  <c r="AF43" i="17"/>
  <c r="AE43" i="17"/>
  <c r="AD43" i="17"/>
  <c r="AC43" i="17"/>
  <c r="AA43" i="17"/>
  <c r="Z43" i="17"/>
  <c r="Y43" i="17"/>
  <c r="W43" i="17"/>
  <c r="V43" i="17"/>
  <c r="T43" i="17"/>
  <c r="S43" i="17"/>
  <c r="R43" i="17"/>
  <c r="AI42" i="17"/>
  <c r="AH42" i="17"/>
  <c r="AG42" i="17"/>
  <c r="AF42" i="17"/>
  <c r="AE42" i="17"/>
  <c r="AD42" i="17"/>
  <c r="AC42" i="17"/>
  <c r="AA42" i="17"/>
  <c r="Z42" i="17"/>
  <c r="Y42" i="17"/>
  <c r="W42" i="17"/>
  <c r="V42" i="17"/>
  <c r="T42" i="17"/>
  <c r="S42" i="17"/>
  <c r="R42" i="17"/>
  <c r="AI41" i="17"/>
  <c r="AH41" i="17"/>
  <c r="AG41" i="17"/>
  <c r="AF41" i="17"/>
  <c r="AE41" i="17"/>
  <c r="AD41" i="17"/>
  <c r="AC41" i="17"/>
  <c r="AB41" i="17"/>
  <c r="AA41" i="17"/>
  <c r="Z41" i="17"/>
  <c r="W41" i="17"/>
  <c r="V41" i="17"/>
  <c r="T41" i="17"/>
  <c r="S41" i="17"/>
  <c r="R41" i="17"/>
  <c r="AI40" i="17"/>
  <c r="AH40" i="17"/>
  <c r="AG40" i="17"/>
  <c r="AF40" i="17"/>
  <c r="AE40" i="17"/>
  <c r="AD40" i="17"/>
  <c r="AC40" i="17"/>
  <c r="AB40" i="17"/>
  <c r="Z40" i="17"/>
  <c r="Y40" i="17"/>
  <c r="W40" i="17"/>
  <c r="V40" i="17"/>
  <c r="T40" i="17"/>
  <c r="S40" i="17"/>
  <c r="R40" i="17"/>
  <c r="AI39" i="17"/>
  <c r="AH39" i="17"/>
  <c r="AG39" i="17"/>
  <c r="AF39" i="17"/>
  <c r="AE39" i="17"/>
  <c r="AD39" i="17"/>
  <c r="AC39" i="17"/>
  <c r="AB39" i="17"/>
  <c r="Y39" i="17"/>
  <c r="W39" i="17"/>
  <c r="V39" i="17"/>
  <c r="T39" i="17"/>
  <c r="S39" i="17"/>
  <c r="R39" i="17"/>
  <c r="AI38" i="17"/>
  <c r="AH38" i="17"/>
  <c r="AG38" i="17"/>
  <c r="AF38" i="17"/>
  <c r="AE38" i="17"/>
  <c r="AD38" i="17"/>
  <c r="AC38" i="17"/>
  <c r="AB38" i="17"/>
  <c r="Z38" i="17"/>
  <c r="Y38" i="17"/>
  <c r="W38" i="17"/>
  <c r="V38" i="17"/>
  <c r="T38" i="17"/>
  <c r="S38" i="17"/>
  <c r="R38" i="17"/>
  <c r="AI37" i="17"/>
  <c r="AH37" i="17"/>
  <c r="AG37" i="17"/>
  <c r="AF37" i="17"/>
  <c r="AE37" i="17"/>
  <c r="AD37" i="17"/>
  <c r="AC37" i="17"/>
  <c r="Z37" i="17"/>
  <c r="Y37" i="17"/>
  <c r="W37" i="17"/>
  <c r="V37" i="17"/>
  <c r="T37" i="17"/>
  <c r="S37" i="17"/>
  <c r="R37" i="17"/>
  <c r="AI36" i="17"/>
  <c r="AH36" i="17"/>
  <c r="AG36" i="17"/>
  <c r="AF36" i="17"/>
  <c r="AE36" i="17"/>
  <c r="AD36" i="17"/>
  <c r="AC36" i="17"/>
  <c r="AB36" i="17"/>
  <c r="Z36" i="17"/>
  <c r="Y36" i="17"/>
  <c r="W36" i="17"/>
  <c r="V36" i="17"/>
  <c r="T36" i="17"/>
  <c r="S36" i="17"/>
  <c r="R36" i="17"/>
  <c r="AI35" i="17"/>
  <c r="AH35" i="17"/>
  <c r="AG35" i="17"/>
  <c r="AF35" i="17"/>
  <c r="AE35" i="17"/>
  <c r="AD35" i="17"/>
  <c r="AC35" i="17"/>
  <c r="Z35" i="17"/>
  <c r="Y35" i="17"/>
  <c r="W35" i="17"/>
  <c r="V35" i="17"/>
  <c r="T35" i="17"/>
  <c r="S35" i="17"/>
  <c r="R35" i="17"/>
  <c r="AI34" i="17"/>
  <c r="AH34" i="17"/>
  <c r="AG34" i="17"/>
  <c r="AF34" i="17"/>
  <c r="AE34" i="17"/>
  <c r="AD34" i="17"/>
  <c r="AB34" i="17"/>
  <c r="Z34" i="17"/>
  <c r="Y34" i="17"/>
  <c r="W34" i="17"/>
  <c r="V34" i="17"/>
  <c r="T34" i="17"/>
  <c r="S34" i="17"/>
  <c r="R34" i="17"/>
  <c r="AI33" i="17"/>
  <c r="AH33" i="17"/>
  <c r="AG33" i="17"/>
  <c r="AF33" i="17"/>
  <c r="AE33" i="17"/>
  <c r="AD33" i="17"/>
  <c r="AC33" i="17"/>
  <c r="AB33" i="17"/>
  <c r="Y33" i="17"/>
  <c r="W33" i="17"/>
  <c r="V33" i="17"/>
  <c r="T33" i="17"/>
  <c r="S33" i="17"/>
  <c r="R33" i="17"/>
  <c r="AI32" i="17"/>
  <c r="AH32" i="17"/>
  <c r="AG32" i="17"/>
  <c r="AF32" i="17"/>
  <c r="AE32" i="17"/>
  <c r="AD32" i="17"/>
  <c r="AC32" i="17"/>
  <c r="AB32" i="17"/>
  <c r="AA32" i="17"/>
  <c r="W32" i="17"/>
  <c r="V32" i="17"/>
  <c r="T32" i="17"/>
  <c r="S32" i="17"/>
  <c r="R32" i="17"/>
  <c r="AI31" i="17"/>
  <c r="AH31" i="17"/>
  <c r="AG31" i="17"/>
  <c r="AF31" i="17"/>
  <c r="AE31" i="17"/>
  <c r="AD31" i="17"/>
  <c r="AC31" i="17"/>
  <c r="AB31" i="17"/>
  <c r="AA31" i="17"/>
  <c r="W31" i="17"/>
  <c r="V31" i="17"/>
  <c r="T31" i="17"/>
  <c r="S31" i="17"/>
  <c r="R31" i="17"/>
  <c r="AI30" i="17"/>
  <c r="AH30" i="17"/>
  <c r="AG30" i="17"/>
  <c r="AF30" i="17"/>
  <c r="AE30" i="17"/>
  <c r="AD30" i="17"/>
  <c r="AC30" i="17"/>
  <c r="Z30" i="17"/>
  <c r="Y30" i="17"/>
  <c r="W30" i="17"/>
  <c r="V30" i="17"/>
  <c r="T30" i="17"/>
  <c r="S30" i="17"/>
  <c r="R30" i="17"/>
  <c r="AI29" i="17"/>
  <c r="AH29" i="17"/>
  <c r="AG29" i="17"/>
  <c r="AF29" i="17"/>
  <c r="AE29" i="17"/>
  <c r="AD29" i="17"/>
  <c r="AC29" i="17"/>
  <c r="AB29" i="17"/>
  <c r="AA29" i="17"/>
  <c r="Y29" i="17"/>
  <c r="W29" i="17"/>
  <c r="V29" i="17"/>
  <c r="T29" i="17"/>
  <c r="S29" i="17"/>
  <c r="R29" i="17"/>
  <c r="AI28" i="17"/>
  <c r="AH28" i="17"/>
  <c r="AG28" i="17"/>
  <c r="AF28" i="17"/>
  <c r="AE28" i="17"/>
  <c r="AD28" i="17"/>
  <c r="AC28" i="17"/>
  <c r="AA28" i="17"/>
  <c r="Z28" i="17"/>
  <c r="Y28" i="17"/>
  <c r="W28" i="17"/>
  <c r="V28" i="17"/>
  <c r="T28" i="17"/>
  <c r="S28" i="17"/>
  <c r="R28" i="17"/>
  <c r="AI27" i="17"/>
  <c r="AH27" i="17"/>
  <c r="AG27" i="17"/>
  <c r="AF27" i="17"/>
  <c r="AE27" i="17"/>
  <c r="AD27" i="17"/>
  <c r="AC27" i="17"/>
  <c r="Y27" i="17"/>
  <c r="W27" i="17"/>
  <c r="V27" i="17"/>
  <c r="T27" i="17"/>
  <c r="S27" i="17"/>
  <c r="R27" i="17"/>
  <c r="AI26" i="17"/>
  <c r="AH26" i="17"/>
  <c r="AG26" i="17"/>
  <c r="AF26" i="17"/>
  <c r="AE26" i="17"/>
  <c r="AD26" i="17"/>
  <c r="AC26" i="17"/>
  <c r="AB26" i="17"/>
  <c r="AA26" i="17"/>
  <c r="Y26" i="17"/>
  <c r="W26" i="17"/>
  <c r="V26" i="17"/>
  <c r="T26" i="17"/>
  <c r="S26" i="17"/>
  <c r="R26" i="17"/>
  <c r="AI25" i="17"/>
  <c r="AH25" i="17"/>
  <c r="AG25" i="17"/>
  <c r="AF25" i="17"/>
  <c r="AE25" i="17"/>
  <c r="AD25" i="17"/>
  <c r="AC25" i="17"/>
  <c r="Y25" i="17"/>
  <c r="W25" i="17"/>
  <c r="V25" i="17"/>
  <c r="T25" i="17"/>
  <c r="S25" i="17"/>
  <c r="R25" i="17"/>
  <c r="AI24" i="17"/>
  <c r="AH24" i="17"/>
  <c r="AG24" i="17"/>
  <c r="AF24" i="17"/>
  <c r="AE24" i="17"/>
  <c r="AD24" i="17"/>
  <c r="AC24" i="17"/>
  <c r="Y24" i="17"/>
  <c r="W24" i="17"/>
  <c r="V24" i="17"/>
  <c r="T24" i="17"/>
  <c r="S24" i="17"/>
  <c r="R24" i="17"/>
  <c r="AI23" i="17"/>
  <c r="AH23" i="17"/>
  <c r="AG23" i="17"/>
  <c r="AF23" i="17"/>
  <c r="AE23" i="17"/>
  <c r="AD23" i="17"/>
  <c r="W23" i="17"/>
  <c r="V23" i="17"/>
  <c r="T23" i="17"/>
  <c r="S23" i="17"/>
  <c r="R23" i="17"/>
  <c r="AI22" i="17"/>
  <c r="AH22" i="17"/>
  <c r="AG22" i="17"/>
  <c r="AF22" i="17"/>
  <c r="AE22" i="17"/>
  <c r="AD22" i="17"/>
  <c r="AC22" i="17"/>
  <c r="AB22" i="17"/>
  <c r="W22" i="17"/>
  <c r="V22" i="17"/>
  <c r="T22" i="17"/>
  <c r="S22" i="17"/>
  <c r="R22" i="17"/>
  <c r="AI21" i="17"/>
  <c r="AH21" i="17"/>
  <c r="AG21" i="17"/>
  <c r="AF21" i="17"/>
  <c r="AE21" i="17"/>
  <c r="AD21" i="17"/>
  <c r="AC21" i="17"/>
  <c r="AB21" i="17"/>
  <c r="Z21" i="17"/>
  <c r="W21" i="17"/>
  <c r="V21" i="17"/>
  <c r="T21" i="17"/>
  <c r="S21" i="17"/>
  <c r="R21" i="17"/>
  <c r="AI20" i="17"/>
  <c r="AH20" i="17"/>
  <c r="AG20" i="17"/>
  <c r="AF20" i="17"/>
  <c r="AE20" i="17"/>
  <c r="AD20" i="17"/>
  <c r="AB20" i="17"/>
  <c r="W20" i="17"/>
  <c r="V20" i="17"/>
  <c r="T20" i="17"/>
  <c r="S20" i="17"/>
  <c r="R20" i="17"/>
  <c r="AI19" i="17"/>
  <c r="AH19" i="17"/>
  <c r="AG19" i="17"/>
  <c r="AF19" i="17"/>
  <c r="AE19" i="17"/>
  <c r="AD19" i="17"/>
  <c r="AC19" i="17"/>
  <c r="AB19" i="17"/>
  <c r="Y19" i="17"/>
  <c r="W19" i="17"/>
  <c r="V19" i="17"/>
  <c r="T19" i="17"/>
  <c r="S19" i="17"/>
  <c r="R19" i="17"/>
  <c r="AI18" i="17"/>
  <c r="AH18" i="17"/>
  <c r="AG18" i="17"/>
  <c r="AF18" i="17"/>
  <c r="AE18" i="17"/>
  <c r="AD18" i="17"/>
  <c r="AC18" i="17"/>
  <c r="AB18" i="17"/>
  <c r="AA18" i="17"/>
  <c r="W18" i="17"/>
  <c r="V18" i="17"/>
  <c r="T18" i="17"/>
  <c r="S18" i="17"/>
  <c r="R18" i="17"/>
  <c r="D8" i="17"/>
  <c r="K3" i="17"/>
  <c r="I3" i="17"/>
  <c r="R2" i="17"/>
  <c r="L2" i="17"/>
  <c r="K2" i="17"/>
  <c r="J2" i="17"/>
  <c r="I2" i="17"/>
  <c r="G69" i="16"/>
  <c r="F69" i="16"/>
  <c r="E69" i="16"/>
  <c r="D69" i="16"/>
  <c r="C69" i="16"/>
  <c r="G68" i="16"/>
  <c r="F68" i="16"/>
  <c r="E68" i="16"/>
  <c r="D68" i="16"/>
  <c r="C68" i="16"/>
  <c r="G67" i="16"/>
  <c r="F67" i="16"/>
  <c r="E67" i="16"/>
  <c r="D67" i="16"/>
  <c r="C67" i="16"/>
  <c r="G66" i="16"/>
  <c r="F66" i="16"/>
  <c r="E66" i="16"/>
  <c r="D66" i="16"/>
  <c r="C66" i="16"/>
  <c r="C58" i="16"/>
  <c r="D57" i="16"/>
  <c r="C57" i="16"/>
  <c r="W56" i="16"/>
  <c r="V56" i="16"/>
  <c r="U56" i="16"/>
  <c r="T56" i="16"/>
  <c r="S56" i="16"/>
  <c r="R56" i="16"/>
  <c r="G54" i="16" s="1"/>
  <c r="F26" i="19" s="1"/>
  <c r="AX55" i="16"/>
  <c r="AU55" i="16"/>
  <c r="AP55" i="16"/>
  <c r="E55" i="16"/>
  <c r="D55" i="16"/>
  <c r="B54" i="16"/>
  <c r="D26" i="19" s="1"/>
  <c r="AZ53" i="16"/>
  <c r="AW53" i="16"/>
  <c r="AI53" i="16"/>
  <c r="AJ53" i="16" s="1"/>
  <c r="AH53" i="16"/>
  <c r="AG53" i="16"/>
  <c r="AF53" i="16"/>
  <c r="AE53" i="16"/>
  <c r="AD53" i="16"/>
  <c r="AC53" i="16"/>
  <c r="AB53" i="16"/>
  <c r="AA53" i="16"/>
  <c r="Z53" i="16"/>
  <c r="Y53" i="16"/>
  <c r="W53" i="16"/>
  <c r="V53" i="16"/>
  <c r="T53" i="16"/>
  <c r="S53" i="16"/>
  <c r="R53" i="16"/>
  <c r="AZ52" i="16"/>
  <c r="AW52" i="16"/>
  <c r="AI52" i="16"/>
  <c r="AH52" i="16"/>
  <c r="AG52" i="16"/>
  <c r="AF52" i="16"/>
  <c r="AE52" i="16"/>
  <c r="AD52" i="16"/>
  <c r="AC52" i="16"/>
  <c r="AB52" i="16"/>
  <c r="Y52" i="16"/>
  <c r="W52" i="16"/>
  <c r="V52" i="16"/>
  <c r="T52" i="16"/>
  <c r="S52" i="16"/>
  <c r="R52" i="16"/>
  <c r="AZ51" i="16"/>
  <c r="AW51" i="16"/>
  <c r="AI51" i="16"/>
  <c r="AH51" i="16"/>
  <c r="AG51" i="16"/>
  <c r="AF51" i="16"/>
  <c r="AE51" i="16"/>
  <c r="AD51" i="16"/>
  <c r="AC51" i="16"/>
  <c r="AB51" i="16"/>
  <c r="AA51" i="16"/>
  <c r="W51" i="16"/>
  <c r="V51" i="16"/>
  <c r="T51" i="16"/>
  <c r="S51" i="16"/>
  <c r="R51" i="16"/>
  <c r="AZ50" i="16"/>
  <c r="AW50" i="16"/>
  <c r="AI50" i="16"/>
  <c r="AH50" i="16"/>
  <c r="AG50" i="16"/>
  <c r="AF50" i="16"/>
  <c r="AE50" i="16"/>
  <c r="AD50" i="16"/>
  <c r="AC50" i="16"/>
  <c r="AB50" i="16"/>
  <c r="Z50" i="16"/>
  <c r="Y50" i="16"/>
  <c r="W50" i="16"/>
  <c r="V50" i="16"/>
  <c r="T50" i="16"/>
  <c r="S50" i="16"/>
  <c r="R50" i="16"/>
  <c r="AZ49" i="16"/>
  <c r="AW49" i="16"/>
  <c r="AI49" i="16"/>
  <c r="AH49" i="16"/>
  <c r="AG49" i="16"/>
  <c r="AF49" i="16"/>
  <c r="AE49" i="16"/>
  <c r="AD49" i="16"/>
  <c r="AC49" i="16"/>
  <c r="AA49" i="16"/>
  <c r="Z49" i="16"/>
  <c r="Y49" i="16"/>
  <c r="W49" i="16"/>
  <c r="V49" i="16"/>
  <c r="T49" i="16"/>
  <c r="S49" i="16"/>
  <c r="R49" i="16"/>
  <c r="AZ48" i="16"/>
  <c r="AW48" i="16"/>
  <c r="AI48" i="16"/>
  <c r="AH48" i="16"/>
  <c r="AG48" i="16"/>
  <c r="AF48" i="16"/>
  <c r="AE48" i="16"/>
  <c r="AD48" i="16"/>
  <c r="AC48" i="16"/>
  <c r="AB48" i="16"/>
  <c r="Z48" i="16"/>
  <c r="Y48" i="16"/>
  <c r="W48" i="16"/>
  <c r="V48" i="16"/>
  <c r="T48" i="16"/>
  <c r="S48" i="16"/>
  <c r="R48" i="16"/>
  <c r="AZ47" i="16"/>
  <c r="AW47" i="16"/>
  <c r="AI47" i="16"/>
  <c r="AH47" i="16"/>
  <c r="AG47" i="16"/>
  <c r="AF47" i="16"/>
  <c r="AE47" i="16"/>
  <c r="AD47" i="16"/>
  <c r="AC47" i="16"/>
  <c r="AB47" i="16"/>
  <c r="Y47" i="16"/>
  <c r="W47" i="16"/>
  <c r="V47" i="16"/>
  <c r="T47" i="16"/>
  <c r="S47" i="16"/>
  <c r="R47" i="16"/>
  <c r="AZ46" i="16"/>
  <c r="AW46" i="16"/>
  <c r="AI46" i="16"/>
  <c r="AH46" i="16"/>
  <c r="AG46" i="16"/>
  <c r="AF46" i="16"/>
  <c r="AE46" i="16"/>
  <c r="AD46" i="16"/>
  <c r="AC46" i="16"/>
  <c r="AB46" i="16"/>
  <c r="Y46" i="16"/>
  <c r="W46" i="16"/>
  <c r="V46" i="16"/>
  <c r="T46" i="16"/>
  <c r="S46" i="16"/>
  <c r="R46" i="16"/>
  <c r="AZ45" i="16"/>
  <c r="AW45" i="16"/>
  <c r="AI45" i="16"/>
  <c r="AH45" i="16"/>
  <c r="AG45" i="16"/>
  <c r="AF45" i="16"/>
  <c r="AE45" i="16"/>
  <c r="AD45" i="16"/>
  <c r="AC45" i="16"/>
  <c r="AB45" i="16"/>
  <c r="Z45" i="16"/>
  <c r="Y45" i="16"/>
  <c r="W45" i="16"/>
  <c r="V45" i="16"/>
  <c r="T45" i="16"/>
  <c r="S45" i="16"/>
  <c r="R45" i="16"/>
  <c r="AZ44" i="16"/>
  <c r="AW44" i="16"/>
  <c r="AI44" i="16"/>
  <c r="AJ44" i="16" s="1"/>
  <c r="AH44" i="16"/>
  <c r="AG44" i="16"/>
  <c r="AF44" i="16"/>
  <c r="AE44" i="16"/>
  <c r="AD44" i="16"/>
  <c r="AC44" i="16"/>
  <c r="AB44" i="16"/>
  <c r="AA44" i="16"/>
  <c r="Z44" i="16"/>
  <c r="Y44" i="16"/>
  <c r="W44" i="16"/>
  <c r="V44" i="16"/>
  <c r="T44" i="16"/>
  <c r="S44" i="16"/>
  <c r="R44" i="16"/>
  <c r="AZ43" i="16"/>
  <c r="AW43" i="16"/>
  <c r="AI43" i="16"/>
  <c r="AJ43" i="16" s="1"/>
  <c r="AH43" i="16"/>
  <c r="AG43" i="16"/>
  <c r="AF43" i="16"/>
  <c r="AE43" i="16"/>
  <c r="AD43" i="16"/>
  <c r="AC43" i="16"/>
  <c r="AB43" i="16"/>
  <c r="AA43" i="16"/>
  <c r="Z43" i="16"/>
  <c r="Y43" i="16"/>
  <c r="W43" i="16"/>
  <c r="V43" i="16"/>
  <c r="T43" i="16"/>
  <c r="S43" i="16"/>
  <c r="R43" i="16"/>
  <c r="AZ42" i="16"/>
  <c r="AW42" i="16"/>
  <c r="AI42" i="16"/>
  <c r="AH42" i="16"/>
  <c r="AG42" i="16"/>
  <c r="AF42" i="16"/>
  <c r="AE42" i="16"/>
  <c r="AD42" i="16"/>
  <c r="AC42" i="16"/>
  <c r="AB42" i="16"/>
  <c r="AA42" i="16"/>
  <c r="W42" i="16"/>
  <c r="V42" i="16"/>
  <c r="T42" i="16"/>
  <c r="S42" i="16"/>
  <c r="R42" i="16"/>
  <c r="AZ41" i="16"/>
  <c r="AW41" i="16"/>
  <c r="AI41" i="16"/>
  <c r="AH41" i="16"/>
  <c r="AG41" i="16"/>
  <c r="AF41" i="16"/>
  <c r="AE41" i="16"/>
  <c r="AD41" i="16"/>
  <c r="AC41" i="16"/>
  <c r="AB41" i="16"/>
  <c r="Z41" i="16"/>
  <c r="Y41" i="16"/>
  <c r="W41" i="16"/>
  <c r="V41" i="16"/>
  <c r="T41" i="16"/>
  <c r="S41" i="16"/>
  <c r="R41" i="16"/>
  <c r="AZ40" i="16"/>
  <c r="AW40" i="16"/>
  <c r="AI40" i="16"/>
  <c r="AH40" i="16"/>
  <c r="AG40" i="16"/>
  <c r="AF40" i="16"/>
  <c r="AE40" i="16"/>
  <c r="AD40" i="16"/>
  <c r="AC40" i="16"/>
  <c r="Z40" i="16"/>
  <c r="Y40" i="16"/>
  <c r="W40" i="16"/>
  <c r="V40" i="16"/>
  <c r="T40" i="16"/>
  <c r="S40" i="16"/>
  <c r="R40" i="16"/>
  <c r="AZ39" i="16"/>
  <c r="AW39" i="16"/>
  <c r="AI39" i="16"/>
  <c r="AH39" i="16"/>
  <c r="AG39" i="16"/>
  <c r="AF39" i="16"/>
  <c r="AE39" i="16"/>
  <c r="AD39" i="16"/>
  <c r="AC39" i="16"/>
  <c r="AB39" i="16"/>
  <c r="AA39" i="16"/>
  <c r="Z39" i="16"/>
  <c r="W39" i="16"/>
  <c r="V39" i="16"/>
  <c r="T39" i="16"/>
  <c r="S39" i="16"/>
  <c r="R39" i="16"/>
  <c r="AZ38" i="16"/>
  <c r="AW38" i="16"/>
  <c r="AI38" i="16"/>
  <c r="AH38" i="16"/>
  <c r="AG38" i="16"/>
  <c r="AF38" i="16"/>
  <c r="AE38" i="16"/>
  <c r="AD38" i="16"/>
  <c r="AC38" i="16"/>
  <c r="AB38" i="16"/>
  <c r="Y38" i="16"/>
  <c r="W38" i="16"/>
  <c r="V38" i="16"/>
  <c r="T38" i="16"/>
  <c r="S38" i="16"/>
  <c r="R38" i="16"/>
  <c r="AZ37" i="16"/>
  <c r="AW37" i="16"/>
  <c r="AI37" i="16"/>
  <c r="AH37" i="16"/>
  <c r="AG37" i="16"/>
  <c r="AF37" i="16"/>
  <c r="AE37" i="16"/>
  <c r="AD37" i="16"/>
  <c r="AC37" i="16"/>
  <c r="AB37" i="16"/>
  <c r="AA37" i="16"/>
  <c r="Y37" i="16"/>
  <c r="W37" i="16"/>
  <c r="V37" i="16"/>
  <c r="T37" i="16"/>
  <c r="S37" i="16"/>
  <c r="R37" i="16"/>
  <c r="AZ36" i="16"/>
  <c r="AW36" i="16"/>
  <c r="AI36" i="16"/>
  <c r="AH36" i="16"/>
  <c r="AG36" i="16"/>
  <c r="AF36" i="16"/>
  <c r="AE36" i="16"/>
  <c r="AD36" i="16"/>
  <c r="AC36" i="16"/>
  <c r="AB36" i="16"/>
  <c r="AA36" i="16"/>
  <c r="Y36" i="16"/>
  <c r="W36" i="16"/>
  <c r="V36" i="16"/>
  <c r="T36" i="16"/>
  <c r="S36" i="16"/>
  <c r="R36" i="16"/>
  <c r="AZ35" i="16"/>
  <c r="AW35" i="16"/>
  <c r="AI35" i="16"/>
  <c r="AH35" i="16"/>
  <c r="AG35" i="16"/>
  <c r="AF35" i="16"/>
  <c r="AE35" i="16"/>
  <c r="AD35" i="16"/>
  <c r="AC35" i="16"/>
  <c r="AB35" i="16"/>
  <c r="W35" i="16"/>
  <c r="V35" i="16"/>
  <c r="T35" i="16"/>
  <c r="S35" i="16"/>
  <c r="R35" i="16"/>
  <c r="AZ34" i="16"/>
  <c r="AW34" i="16"/>
  <c r="AI34" i="16"/>
  <c r="AH34" i="16"/>
  <c r="AG34" i="16"/>
  <c r="AF34" i="16"/>
  <c r="AE34" i="16"/>
  <c r="AD34" i="16"/>
  <c r="AC34" i="16"/>
  <c r="AB34" i="16"/>
  <c r="Z34" i="16"/>
  <c r="Y34" i="16"/>
  <c r="W34" i="16"/>
  <c r="V34" i="16"/>
  <c r="T34" i="16"/>
  <c r="S34" i="16"/>
  <c r="R34" i="16"/>
  <c r="AZ33" i="16"/>
  <c r="AW33" i="16"/>
  <c r="AI33" i="16"/>
  <c r="AH33" i="16"/>
  <c r="AG33" i="16"/>
  <c r="AF33" i="16"/>
  <c r="AE33" i="16"/>
  <c r="AD33" i="16"/>
  <c r="AC33" i="16"/>
  <c r="AB33" i="16"/>
  <c r="AA33" i="16"/>
  <c r="Y33" i="16"/>
  <c r="W33" i="16"/>
  <c r="V33" i="16"/>
  <c r="T33" i="16"/>
  <c r="S33" i="16"/>
  <c r="R33" i="16"/>
  <c r="AZ32" i="16"/>
  <c r="AW32" i="16"/>
  <c r="AI32" i="16"/>
  <c r="AH32" i="16"/>
  <c r="AG32" i="16"/>
  <c r="AF32" i="16"/>
  <c r="AE32" i="16"/>
  <c r="AD32" i="16"/>
  <c r="AA32" i="16"/>
  <c r="Z32" i="16"/>
  <c r="Y32" i="16"/>
  <c r="W32" i="16"/>
  <c r="V32" i="16"/>
  <c r="T32" i="16"/>
  <c r="S32" i="16"/>
  <c r="R32" i="16"/>
  <c r="AZ31" i="16"/>
  <c r="AW31" i="16"/>
  <c r="AI31" i="16"/>
  <c r="AH31" i="16"/>
  <c r="AG31" i="16"/>
  <c r="AF31" i="16"/>
  <c r="AE31" i="16"/>
  <c r="AD31" i="16"/>
  <c r="AC31" i="16"/>
  <c r="AB31" i="16"/>
  <c r="Y31" i="16"/>
  <c r="W31" i="16"/>
  <c r="V31" i="16"/>
  <c r="T31" i="16"/>
  <c r="S31" i="16"/>
  <c r="R31" i="16"/>
  <c r="AZ30" i="16"/>
  <c r="AW30" i="16"/>
  <c r="AI30" i="16"/>
  <c r="AH30" i="16"/>
  <c r="AG30" i="16"/>
  <c r="AF30" i="16"/>
  <c r="AE30" i="16"/>
  <c r="AD30" i="16"/>
  <c r="AC30" i="16"/>
  <c r="AB30" i="16"/>
  <c r="Z30" i="16"/>
  <c r="Y30" i="16"/>
  <c r="W30" i="16"/>
  <c r="V30" i="16"/>
  <c r="T30" i="16"/>
  <c r="S30" i="16"/>
  <c r="R30" i="16"/>
  <c r="AZ29" i="16"/>
  <c r="AW29" i="16"/>
  <c r="AI29" i="16"/>
  <c r="AH29" i="16"/>
  <c r="AG29" i="16"/>
  <c r="AF29" i="16"/>
  <c r="AE29" i="16"/>
  <c r="AD29" i="16"/>
  <c r="AC29" i="16"/>
  <c r="AA29" i="16"/>
  <c r="Z29" i="16"/>
  <c r="Y29" i="16"/>
  <c r="W29" i="16"/>
  <c r="V29" i="16"/>
  <c r="T29" i="16"/>
  <c r="S29" i="16"/>
  <c r="R29" i="16"/>
  <c r="AZ28" i="16"/>
  <c r="AW28" i="16"/>
  <c r="AI28" i="16"/>
  <c r="AH28" i="16"/>
  <c r="AG28" i="16"/>
  <c r="AF28" i="16"/>
  <c r="AE28" i="16"/>
  <c r="AD28" i="16"/>
  <c r="AC28" i="16"/>
  <c r="AB28" i="16"/>
  <c r="AA28" i="16"/>
  <c r="W28" i="16"/>
  <c r="V28" i="16"/>
  <c r="T28" i="16"/>
  <c r="S28" i="16"/>
  <c r="R28" i="16"/>
  <c r="AZ27" i="16"/>
  <c r="AW27" i="16"/>
  <c r="AI27" i="16"/>
  <c r="AH27" i="16"/>
  <c r="AG27" i="16"/>
  <c r="AF27" i="16"/>
  <c r="AE27" i="16"/>
  <c r="AD27" i="16"/>
  <c r="AC27" i="16"/>
  <c r="AB27" i="16"/>
  <c r="Y27" i="16"/>
  <c r="W27" i="16"/>
  <c r="V27" i="16"/>
  <c r="T27" i="16"/>
  <c r="S27" i="16"/>
  <c r="R27" i="16"/>
  <c r="AZ26" i="16"/>
  <c r="AW26" i="16"/>
  <c r="AI26" i="16"/>
  <c r="AH26" i="16"/>
  <c r="AG26" i="16"/>
  <c r="AF26" i="16"/>
  <c r="AE26" i="16"/>
  <c r="AD26" i="16"/>
  <c r="AC26" i="16"/>
  <c r="AB26" i="16"/>
  <c r="Y26" i="16"/>
  <c r="W26" i="16"/>
  <c r="V26" i="16"/>
  <c r="T26" i="16"/>
  <c r="S26" i="16"/>
  <c r="R26" i="16"/>
  <c r="AZ25" i="16"/>
  <c r="AW25" i="16"/>
  <c r="AI25" i="16"/>
  <c r="AH25" i="16"/>
  <c r="AG25" i="16"/>
  <c r="AF25" i="16"/>
  <c r="AE25" i="16"/>
  <c r="AD25" i="16"/>
  <c r="AC25" i="16"/>
  <c r="AA25" i="16"/>
  <c r="Y25" i="16"/>
  <c r="W25" i="16"/>
  <c r="V25" i="16"/>
  <c r="T25" i="16"/>
  <c r="S25" i="16"/>
  <c r="R25" i="16"/>
  <c r="AZ24" i="16"/>
  <c r="AW24" i="16"/>
  <c r="AI24" i="16"/>
  <c r="AH24" i="16"/>
  <c r="AG24" i="16"/>
  <c r="AF24" i="16"/>
  <c r="AE24" i="16"/>
  <c r="AD24" i="16"/>
  <c r="AC24" i="16"/>
  <c r="AB24" i="16"/>
  <c r="Y24" i="16"/>
  <c r="W24" i="16"/>
  <c r="V24" i="16"/>
  <c r="T24" i="16"/>
  <c r="S24" i="16"/>
  <c r="R24" i="16"/>
  <c r="AZ23" i="16"/>
  <c r="AI23" i="16"/>
  <c r="AH23" i="16"/>
  <c r="AG23" i="16"/>
  <c r="AF23" i="16"/>
  <c r="AE23" i="16"/>
  <c r="AD23" i="16"/>
  <c r="W23" i="16"/>
  <c r="V23" i="16"/>
  <c r="T23" i="16"/>
  <c r="S23" i="16"/>
  <c r="R23" i="16"/>
  <c r="AZ22" i="16"/>
  <c r="AI22" i="16"/>
  <c r="AH22" i="16"/>
  <c r="AG22" i="16"/>
  <c r="AF22" i="16"/>
  <c r="AE22" i="16"/>
  <c r="AD22" i="16"/>
  <c r="AC22" i="16"/>
  <c r="W22" i="16"/>
  <c r="V22" i="16"/>
  <c r="T22" i="16"/>
  <c r="S22" i="16"/>
  <c r="R22" i="16"/>
  <c r="AZ21" i="16"/>
  <c r="AI21" i="16"/>
  <c r="AH21" i="16"/>
  <c r="AG21" i="16"/>
  <c r="AF21" i="16"/>
  <c r="AE21" i="16"/>
  <c r="AD21" i="16"/>
  <c r="AC21" i="16"/>
  <c r="AB21" i="16"/>
  <c r="W21" i="16"/>
  <c r="V21" i="16"/>
  <c r="T21" i="16"/>
  <c r="S21" i="16"/>
  <c r="R21" i="16"/>
  <c r="AZ20" i="16"/>
  <c r="AI20" i="16"/>
  <c r="AH20" i="16"/>
  <c r="AG20" i="16"/>
  <c r="AF20" i="16"/>
  <c r="AE20" i="16"/>
  <c r="AD20" i="16"/>
  <c r="AC20" i="16"/>
  <c r="AB20" i="16"/>
  <c r="AA20" i="16"/>
  <c r="W20" i="16"/>
  <c r="V20" i="16"/>
  <c r="T20" i="16"/>
  <c r="S20" i="16"/>
  <c r="R20" i="16"/>
  <c r="AZ19" i="16"/>
  <c r="AI19" i="16"/>
  <c r="AH19" i="16"/>
  <c r="AG19" i="16"/>
  <c r="AF19" i="16"/>
  <c r="AE19" i="16"/>
  <c r="AD19" i="16"/>
  <c r="AC19" i="16"/>
  <c r="AB19" i="16"/>
  <c r="AA19" i="16"/>
  <c r="W19" i="16"/>
  <c r="V19" i="16"/>
  <c r="T19" i="16"/>
  <c r="S19" i="16"/>
  <c r="R19" i="16"/>
  <c r="AZ18" i="16"/>
  <c r="AI18" i="16"/>
  <c r="AH18" i="16"/>
  <c r="AG18" i="16"/>
  <c r="AF18" i="16"/>
  <c r="AE18" i="16"/>
  <c r="AD18" i="16"/>
  <c r="AC18" i="16"/>
  <c r="AB18" i="16"/>
  <c r="W18" i="16"/>
  <c r="V18" i="16"/>
  <c r="T18" i="16"/>
  <c r="S18" i="16"/>
  <c r="R18" i="16"/>
  <c r="D8" i="16"/>
  <c r="K3" i="16"/>
  <c r="I3" i="16"/>
  <c r="R2" i="16"/>
  <c r="L2" i="16"/>
  <c r="K2" i="16"/>
  <c r="J2" i="16"/>
  <c r="I2" i="16"/>
  <c r="G69" i="15"/>
  <c r="F69" i="15"/>
  <c r="E69" i="15"/>
  <c r="D69" i="15"/>
  <c r="C69" i="15"/>
  <c r="G68" i="15"/>
  <c r="F68" i="15"/>
  <c r="E68" i="15"/>
  <c r="D68" i="15"/>
  <c r="C68" i="15"/>
  <c r="G67" i="15"/>
  <c r="F67" i="15"/>
  <c r="E67" i="15"/>
  <c r="D67" i="15"/>
  <c r="C67" i="15"/>
  <c r="G66" i="15"/>
  <c r="F66" i="15"/>
  <c r="E66" i="15"/>
  <c r="D66" i="15"/>
  <c r="C66" i="15"/>
  <c r="C58" i="15"/>
  <c r="D57" i="15"/>
  <c r="C57" i="15"/>
  <c r="W56" i="15"/>
  <c r="V56" i="15"/>
  <c r="U56" i="15"/>
  <c r="T56" i="15"/>
  <c r="S56" i="15"/>
  <c r="R56" i="15"/>
  <c r="E55" i="15"/>
  <c r="D55" i="15"/>
  <c r="B54" i="15"/>
  <c r="AP56" i="15" s="1"/>
  <c r="AP54" i="15" s="1"/>
  <c r="AI53" i="15"/>
  <c r="AJ53" i="15" s="1"/>
  <c r="AH53" i="15"/>
  <c r="AG53" i="15"/>
  <c r="AF53" i="15"/>
  <c r="AE53" i="15"/>
  <c r="AD53" i="15"/>
  <c r="AC53" i="15"/>
  <c r="AB53" i="15"/>
  <c r="AA53" i="15"/>
  <c r="Z53" i="15"/>
  <c r="Y53" i="15"/>
  <c r="W53" i="15"/>
  <c r="V53" i="15"/>
  <c r="T53" i="15"/>
  <c r="S53" i="15"/>
  <c r="R53" i="15"/>
  <c r="AI52" i="15"/>
  <c r="AJ52" i="15" s="1"/>
  <c r="Z52" i="15" s="1"/>
  <c r="AH52" i="15"/>
  <c r="AG52" i="15"/>
  <c r="AF52" i="15"/>
  <c r="AE52" i="15"/>
  <c r="AD52" i="15"/>
  <c r="AC52" i="15"/>
  <c r="AB52" i="15"/>
  <c r="AA52" i="15"/>
  <c r="Y52" i="15"/>
  <c r="W52" i="15"/>
  <c r="V52" i="15"/>
  <c r="T52" i="15"/>
  <c r="S52" i="15"/>
  <c r="R52" i="15"/>
  <c r="AI51" i="15"/>
  <c r="AJ51" i="15" s="1"/>
  <c r="Z51" i="15" s="1"/>
  <c r="AH51" i="15"/>
  <c r="AG51" i="15"/>
  <c r="AF51" i="15"/>
  <c r="AE51" i="15"/>
  <c r="AD51" i="15"/>
  <c r="AC51" i="15"/>
  <c r="AB51" i="15"/>
  <c r="AA51" i="15"/>
  <c r="Y51" i="15"/>
  <c r="W51" i="15"/>
  <c r="V51" i="15"/>
  <c r="T51" i="15"/>
  <c r="S51" i="15"/>
  <c r="R51" i="15"/>
  <c r="AI50" i="15"/>
  <c r="AJ50" i="15" s="1"/>
  <c r="Z50" i="15" s="1"/>
  <c r="AH50" i="15"/>
  <c r="AG50" i="15"/>
  <c r="AF50" i="15"/>
  <c r="AE50" i="15"/>
  <c r="AD50" i="15"/>
  <c r="AC50" i="15"/>
  <c r="AB50" i="15"/>
  <c r="AA50" i="15"/>
  <c r="Y50" i="15"/>
  <c r="W50" i="15"/>
  <c r="V50" i="15"/>
  <c r="T50" i="15"/>
  <c r="S50" i="15"/>
  <c r="R50" i="15"/>
  <c r="AI49" i="15"/>
  <c r="AJ49" i="15" s="1"/>
  <c r="Z49" i="15" s="1"/>
  <c r="AH49" i="15"/>
  <c r="AG49" i="15"/>
  <c r="AF49" i="15"/>
  <c r="AE49" i="15"/>
  <c r="AD49" i="15"/>
  <c r="AC49" i="15"/>
  <c r="AB49" i="15"/>
  <c r="AA49" i="15"/>
  <c r="Y49" i="15"/>
  <c r="W49" i="15"/>
  <c r="V49" i="15"/>
  <c r="T49" i="15"/>
  <c r="S49" i="15"/>
  <c r="R49" i="15"/>
  <c r="AI48" i="15"/>
  <c r="AJ48" i="15" s="1"/>
  <c r="Z48" i="15" s="1"/>
  <c r="AH48" i="15"/>
  <c r="AG48" i="15"/>
  <c r="AF48" i="15"/>
  <c r="AE48" i="15"/>
  <c r="AD48" i="15"/>
  <c r="AC48" i="15"/>
  <c r="AB48" i="15"/>
  <c r="AA48" i="15"/>
  <c r="Y48" i="15"/>
  <c r="W48" i="15"/>
  <c r="V48" i="15"/>
  <c r="T48" i="15"/>
  <c r="S48" i="15"/>
  <c r="R48" i="15"/>
  <c r="AI47" i="15"/>
  <c r="AJ47" i="15" s="1"/>
  <c r="AH47" i="15"/>
  <c r="AG47" i="15"/>
  <c r="AF47" i="15"/>
  <c r="AE47" i="15"/>
  <c r="AD47" i="15"/>
  <c r="AC47" i="15"/>
  <c r="AB47" i="15"/>
  <c r="AA47" i="15"/>
  <c r="Z47" i="15"/>
  <c r="Y47" i="15"/>
  <c r="W47" i="15"/>
  <c r="V47" i="15"/>
  <c r="T47" i="15"/>
  <c r="S47" i="15"/>
  <c r="R47" i="15"/>
  <c r="AI46" i="15"/>
  <c r="AJ46" i="15" s="1"/>
  <c r="AH46" i="15"/>
  <c r="AG46" i="15"/>
  <c r="AF46" i="15"/>
  <c r="AE46" i="15"/>
  <c r="AD46" i="15"/>
  <c r="AC46" i="15"/>
  <c r="AB46" i="15"/>
  <c r="AA46" i="15"/>
  <c r="Z46" i="15"/>
  <c r="Y46" i="15"/>
  <c r="W46" i="15"/>
  <c r="V46" i="15"/>
  <c r="T46" i="15"/>
  <c r="S46" i="15"/>
  <c r="R46" i="15"/>
  <c r="AI45" i="15"/>
  <c r="AJ45" i="15" s="1"/>
  <c r="AH45" i="15"/>
  <c r="AG45" i="15"/>
  <c r="AF45" i="15"/>
  <c r="AE45" i="15"/>
  <c r="AD45" i="15"/>
  <c r="AC45" i="15"/>
  <c r="AB45" i="15"/>
  <c r="AA45" i="15"/>
  <c r="Z45" i="15"/>
  <c r="Y45" i="15"/>
  <c r="W45" i="15"/>
  <c r="V45" i="15"/>
  <c r="T45" i="15"/>
  <c r="S45" i="15"/>
  <c r="R45" i="15"/>
  <c r="AI44" i="15"/>
  <c r="AJ44" i="15" s="1"/>
  <c r="Z44" i="15" s="1"/>
  <c r="AH44" i="15"/>
  <c r="AG44" i="15"/>
  <c r="AF44" i="15"/>
  <c r="AE44" i="15"/>
  <c r="AD44" i="15"/>
  <c r="AC44" i="15"/>
  <c r="AB44" i="15"/>
  <c r="AA44" i="15"/>
  <c r="Y44" i="15"/>
  <c r="W44" i="15"/>
  <c r="V44" i="15"/>
  <c r="T44" i="15"/>
  <c r="S44" i="15"/>
  <c r="R44" i="15"/>
  <c r="AI43" i="15"/>
  <c r="AJ43" i="15" s="1"/>
  <c r="Z43" i="15" s="1"/>
  <c r="AH43" i="15"/>
  <c r="AG43" i="15"/>
  <c r="AF43" i="15"/>
  <c r="AE43" i="15"/>
  <c r="AD43" i="15"/>
  <c r="AC43" i="15"/>
  <c r="AB43" i="15"/>
  <c r="AA43" i="15"/>
  <c r="Y43" i="15"/>
  <c r="W43" i="15"/>
  <c r="V43" i="15"/>
  <c r="T43" i="15"/>
  <c r="S43" i="15"/>
  <c r="R43" i="15"/>
  <c r="AI42" i="15"/>
  <c r="AJ42" i="15" s="1"/>
  <c r="Z42" i="15" s="1"/>
  <c r="AH42" i="15"/>
  <c r="AG42" i="15"/>
  <c r="AF42" i="15"/>
  <c r="AE42" i="15"/>
  <c r="AD42" i="15"/>
  <c r="AC42" i="15"/>
  <c r="AB42" i="15"/>
  <c r="AA42" i="15"/>
  <c r="Y42" i="15"/>
  <c r="W42" i="15"/>
  <c r="V42" i="15"/>
  <c r="T42" i="15"/>
  <c r="S42" i="15"/>
  <c r="R42" i="15"/>
  <c r="AI41" i="15"/>
  <c r="AJ41" i="15" s="1"/>
  <c r="AH41" i="15"/>
  <c r="AG41" i="15"/>
  <c r="AF41" i="15"/>
  <c r="AE41" i="15"/>
  <c r="AD41" i="15"/>
  <c r="AC41" i="15"/>
  <c r="AB41" i="15"/>
  <c r="AA41" i="15"/>
  <c r="Z41" i="15"/>
  <c r="Y41" i="15"/>
  <c r="W41" i="15"/>
  <c r="V41" i="15"/>
  <c r="T41" i="15"/>
  <c r="S41" i="15"/>
  <c r="R41" i="15"/>
  <c r="AI40" i="15"/>
  <c r="AJ40" i="15" s="1"/>
  <c r="Z40" i="15" s="1"/>
  <c r="AH40" i="15"/>
  <c r="AG40" i="15"/>
  <c r="AF40" i="15"/>
  <c r="AE40" i="15"/>
  <c r="AD40" i="15"/>
  <c r="AC40" i="15"/>
  <c r="AB40" i="15"/>
  <c r="AA40" i="15"/>
  <c r="Y40" i="15"/>
  <c r="W40" i="15"/>
  <c r="V40" i="15"/>
  <c r="T40" i="15"/>
  <c r="S40" i="15"/>
  <c r="R40" i="15"/>
  <c r="AI39" i="15"/>
  <c r="AJ39" i="15" s="1"/>
  <c r="AH39" i="15"/>
  <c r="AG39" i="15"/>
  <c r="AF39" i="15"/>
  <c r="AE39" i="15"/>
  <c r="AD39" i="15"/>
  <c r="AC39" i="15"/>
  <c r="AB39" i="15"/>
  <c r="AA39" i="15"/>
  <c r="Z39" i="15"/>
  <c r="Y39" i="15"/>
  <c r="W39" i="15"/>
  <c r="V39" i="15"/>
  <c r="T39" i="15"/>
  <c r="S39" i="15"/>
  <c r="R39" i="15"/>
  <c r="AI38" i="15"/>
  <c r="AJ38" i="15" s="1"/>
  <c r="AH38" i="15"/>
  <c r="AG38" i="15"/>
  <c r="AF38" i="15"/>
  <c r="AE38" i="15"/>
  <c r="AD38" i="15"/>
  <c r="AC38" i="15"/>
  <c r="AB38" i="15"/>
  <c r="AA38" i="15"/>
  <c r="Z38" i="15"/>
  <c r="Y38" i="15"/>
  <c r="W38" i="15"/>
  <c r="V38" i="15"/>
  <c r="T38" i="15"/>
  <c r="S38" i="15"/>
  <c r="R38" i="15"/>
  <c r="AI37" i="15"/>
  <c r="AH37" i="15"/>
  <c r="AG37" i="15"/>
  <c r="AF37" i="15"/>
  <c r="AE37" i="15"/>
  <c r="AD37" i="15"/>
  <c r="AC37" i="15"/>
  <c r="AB37" i="15"/>
  <c r="AA37" i="15"/>
  <c r="Z37" i="15"/>
  <c r="W37" i="15"/>
  <c r="V37" i="15"/>
  <c r="T37" i="15"/>
  <c r="S37" i="15"/>
  <c r="R37" i="15"/>
  <c r="AI36" i="15"/>
  <c r="AH36" i="15"/>
  <c r="AG36" i="15"/>
  <c r="AF36" i="15"/>
  <c r="AE36" i="15"/>
  <c r="AD36" i="15"/>
  <c r="AC36" i="15"/>
  <c r="AB36" i="15"/>
  <c r="AA36" i="15"/>
  <c r="W36" i="15"/>
  <c r="V36" i="15"/>
  <c r="T36" i="15"/>
  <c r="S36" i="15"/>
  <c r="R36" i="15"/>
  <c r="AI35" i="15"/>
  <c r="AH35" i="15"/>
  <c r="AG35" i="15"/>
  <c r="AF35" i="15"/>
  <c r="AE35" i="15"/>
  <c r="AD35" i="15"/>
  <c r="AC35" i="15"/>
  <c r="AB35" i="15"/>
  <c r="Y35" i="15"/>
  <c r="W35" i="15"/>
  <c r="V35" i="15"/>
  <c r="T35" i="15"/>
  <c r="S35" i="15"/>
  <c r="R35" i="15"/>
  <c r="AI34" i="15"/>
  <c r="AH34" i="15"/>
  <c r="AG34" i="15"/>
  <c r="AF34" i="15"/>
  <c r="AE34" i="15"/>
  <c r="AD34" i="15"/>
  <c r="AC34" i="15"/>
  <c r="AB34" i="15"/>
  <c r="Y34" i="15"/>
  <c r="W34" i="15"/>
  <c r="V34" i="15"/>
  <c r="T34" i="15"/>
  <c r="S34" i="15"/>
  <c r="R34" i="15"/>
  <c r="AI33" i="15"/>
  <c r="AH33" i="15"/>
  <c r="AG33" i="15"/>
  <c r="AF33" i="15"/>
  <c r="AE33" i="15"/>
  <c r="AD33" i="15"/>
  <c r="AC33" i="15"/>
  <c r="AB33" i="15"/>
  <c r="Z33" i="15"/>
  <c r="Y33" i="15"/>
  <c r="W33" i="15"/>
  <c r="V33" i="15"/>
  <c r="T33" i="15"/>
  <c r="S33" i="15"/>
  <c r="R33" i="15"/>
  <c r="AI32" i="15"/>
  <c r="AH32" i="15"/>
  <c r="AG32" i="15"/>
  <c r="AF32" i="15"/>
  <c r="AE32" i="15"/>
  <c r="AD32" i="15"/>
  <c r="AC32" i="15"/>
  <c r="AB32" i="15"/>
  <c r="AA32" i="15"/>
  <c r="Y32" i="15"/>
  <c r="W32" i="15"/>
  <c r="V32" i="15"/>
  <c r="T32" i="15"/>
  <c r="S32" i="15"/>
  <c r="R32" i="15"/>
  <c r="AI31" i="15"/>
  <c r="AH31" i="15"/>
  <c r="AG31" i="15"/>
  <c r="AF31" i="15"/>
  <c r="AE31" i="15"/>
  <c r="AD31" i="15"/>
  <c r="AC31" i="15"/>
  <c r="AB31" i="15"/>
  <c r="Y31" i="15"/>
  <c r="W31" i="15"/>
  <c r="V31" i="15"/>
  <c r="T31" i="15"/>
  <c r="S31" i="15"/>
  <c r="R31" i="15"/>
  <c r="AI30" i="15"/>
  <c r="AH30" i="15"/>
  <c r="AG30" i="15"/>
  <c r="AF30" i="15"/>
  <c r="AE30" i="15"/>
  <c r="AD30" i="15"/>
  <c r="AC30" i="15"/>
  <c r="AB30" i="15"/>
  <c r="Y30" i="15"/>
  <c r="W30" i="15"/>
  <c r="V30" i="15"/>
  <c r="T30" i="15"/>
  <c r="S30" i="15"/>
  <c r="R30" i="15"/>
  <c r="AI29" i="15"/>
  <c r="AH29" i="15"/>
  <c r="AG29" i="15"/>
  <c r="AF29" i="15"/>
  <c r="AE29" i="15"/>
  <c r="AD29" i="15"/>
  <c r="AC29" i="15"/>
  <c r="AB29" i="15"/>
  <c r="Z29" i="15"/>
  <c r="Y29" i="15"/>
  <c r="W29" i="15"/>
  <c r="V29" i="15"/>
  <c r="T29" i="15"/>
  <c r="S29" i="15"/>
  <c r="R29" i="15"/>
  <c r="AI28" i="15"/>
  <c r="AH28" i="15"/>
  <c r="AG28" i="15"/>
  <c r="AF28" i="15"/>
  <c r="AE28" i="15"/>
  <c r="AD28" i="15"/>
  <c r="AC28" i="15"/>
  <c r="AB28" i="15"/>
  <c r="Y28" i="15"/>
  <c r="W28" i="15"/>
  <c r="V28" i="15"/>
  <c r="T28" i="15"/>
  <c r="S28" i="15"/>
  <c r="R28" i="15"/>
  <c r="AI27" i="15"/>
  <c r="AH27" i="15"/>
  <c r="AG27" i="15"/>
  <c r="AF27" i="15"/>
  <c r="AE27" i="15"/>
  <c r="AD27" i="15"/>
  <c r="AC27" i="15"/>
  <c r="AB27" i="15"/>
  <c r="Y27" i="15"/>
  <c r="W27" i="15"/>
  <c r="V27" i="15"/>
  <c r="T27" i="15"/>
  <c r="S27" i="15"/>
  <c r="R27" i="15"/>
  <c r="AI26" i="15"/>
  <c r="AH26" i="15"/>
  <c r="AG26" i="15"/>
  <c r="AF26" i="15"/>
  <c r="AE26" i="15"/>
  <c r="AD26" i="15"/>
  <c r="AC26" i="15"/>
  <c r="AB26" i="15"/>
  <c r="W26" i="15"/>
  <c r="V26" i="15"/>
  <c r="T26" i="15"/>
  <c r="S26" i="15"/>
  <c r="R26" i="15"/>
  <c r="AI25" i="15"/>
  <c r="AH25" i="15"/>
  <c r="AG25" i="15"/>
  <c r="AF25" i="15"/>
  <c r="AE25" i="15"/>
  <c r="AD25" i="15"/>
  <c r="AC25" i="15"/>
  <c r="Y25" i="15"/>
  <c r="W25" i="15"/>
  <c r="V25" i="15"/>
  <c r="T25" i="15"/>
  <c r="S25" i="15"/>
  <c r="R25" i="15"/>
  <c r="AI24" i="15"/>
  <c r="AH24" i="15"/>
  <c r="AG24" i="15"/>
  <c r="AF24" i="15"/>
  <c r="AE24" i="15"/>
  <c r="AD24" i="15"/>
  <c r="AC24" i="15"/>
  <c r="Y24" i="15"/>
  <c r="W24" i="15"/>
  <c r="V24" i="15"/>
  <c r="T24" i="15"/>
  <c r="S24" i="15"/>
  <c r="R24" i="15"/>
  <c r="AI23" i="15"/>
  <c r="AH23" i="15"/>
  <c r="AG23" i="15"/>
  <c r="AF23" i="15"/>
  <c r="AE23" i="15"/>
  <c r="AD23" i="15"/>
  <c r="AC23" i="15"/>
  <c r="AB23" i="15"/>
  <c r="W23" i="15"/>
  <c r="V23" i="15"/>
  <c r="T23" i="15"/>
  <c r="S23" i="15"/>
  <c r="R23" i="15"/>
  <c r="AI22" i="15"/>
  <c r="AH22" i="15"/>
  <c r="AG22" i="15"/>
  <c r="AF22" i="15"/>
  <c r="AE22" i="15"/>
  <c r="AD22" i="15"/>
  <c r="AC22" i="15"/>
  <c r="AB22" i="15"/>
  <c r="W22" i="15"/>
  <c r="V22" i="15"/>
  <c r="T22" i="15"/>
  <c r="S22" i="15"/>
  <c r="R22" i="15"/>
  <c r="AI21" i="15"/>
  <c r="AH21" i="15"/>
  <c r="AG21" i="15"/>
  <c r="AF21" i="15"/>
  <c r="AE21" i="15"/>
  <c r="AD21" i="15"/>
  <c r="AC21" i="15"/>
  <c r="AB21" i="15"/>
  <c r="W21" i="15"/>
  <c r="V21" i="15"/>
  <c r="T21" i="15"/>
  <c r="S21" i="15"/>
  <c r="R21" i="15"/>
  <c r="AI20" i="15"/>
  <c r="AH20" i="15"/>
  <c r="AG20" i="15"/>
  <c r="AF20" i="15"/>
  <c r="AE20" i="15"/>
  <c r="AD20" i="15"/>
  <c r="AC20" i="15"/>
  <c r="W20" i="15"/>
  <c r="V20" i="15"/>
  <c r="T20" i="15"/>
  <c r="S20" i="15"/>
  <c r="R20" i="15"/>
  <c r="AI19" i="15"/>
  <c r="AH19" i="15"/>
  <c r="AG19" i="15"/>
  <c r="AF19" i="15"/>
  <c r="AE19" i="15"/>
  <c r="AD19" i="15"/>
  <c r="AC19" i="15"/>
  <c r="W19" i="15"/>
  <c r="V19" i="15"/>
  <c r="T19" i="15"/>
  <c r="S19" i="15"/>
  <c r="R19" i="15"/>
  <c r="AI18" i="15"/>
  <c r="AH18" i="15"/>
  <c r="AG18" i="15"/>
  <c r="AF18" i="15"/>
  <c r="AE18" i="15"/>
  <c r="AD18" i="15"/>
  <c r="AC18" i="15"/>
  <c r="AB18" i="15"/>
  <c r="W18" i="15"/>
  <c r="V18" i="15"/>
  <c r="T18" i="15"/>
  <c r="S18" i="15"/>
  <c r="R18" i="15"/>
  <c r="D8" i="15"/>
  <c r="K3" i="15"/>
  <c r="I3" i="15"/>
  <c r="R2" i="15"/>
  <c r="L2" i="15"/>
  <c r="K2" i="15"/>
  <c r="J2" i="15"/>
  <c r="I2" i="15"/>
  <c r="G69" i="14"/>
  <c r="F69" i="14"/>
  <c r="E69" i="14"/>
  <c r="D69" i="14"/>
  <c r="C69" i="14"/>
  <c r="G68" i="14"/>
  <c r="F68" i="14"/>
  <c r="E68" i="14"/>
  <c r="D68" i="14"/>
  <c r="C68" i="14"/>
  <c r="G67" i="14"/>
  <c r="F67" i="14"/>
  <c r="E67" i="14"/>
  <c r="D67" i="14"/>
  <c r="C67" i="14"/>
  <c r="G66" i="14"/>
  <c r="F66" i="14"/>
  <c r="E66" i="14"/>
  <c r="D66" i="14"/>
  <c r="C66" i="14"/>
  <c r="C58" i="14"/>
  <c r="D57" i="14"/>
  <c r="C57" i="14"/>
  <c r="W56" i="14"/>
  <c r="V56" i="14"/>
  <c r="U56" i="14"/>
  <c r="T56" i="14"/>
  <c r="S56" i="14"/>
  <c r="R56" i="14"/>
  <c r="E55" i="14"/>
  <c r="D55" i="14"/>
  <c r="B54" i="14"/>
  <c r="AI53" i="14"/>
  <c r="AJ53" i="14" s="1"/>
  <c r="AH53" i="14"/>
  <c r="AG53" i="14"/>
  <c r="AF53" i="14"/>
  <c r="AE53" i="14"/>
  <c r="AD53" i="14"/>
  <c r="AC53" i="14"/>
  <c r="AB53" i="14"/>
  <c r="AA53" i="14"/>
  <c r="Z53" i="14"/>
  <c r="Y53" i="14"/>
  <c r="W53" i="14"/>
  <c r="V53" i="14"/>
  <c r="T53" i="14"/>
  <c r="S53" i="14"/>
  <c r="R53" i="14"/>
  <c r="AI52" i="14"/>
  <c r="AJ52" i="14" s="1"/>
  <c r="AH52" i="14"/>
  <c r="AG52" i="14"/>
  <c r="AF52" i="14"/>
  <c r="AE52" i="14"/>
  <c r="AD52" i="14"/>
  <c r="AC52" i="14"/>
  <c r="AB52" i="14"/>
  <c r="AA52" i="14"/>
  <c r="Z52" i="14"/>
  <c r="Y52" i="14"/>
  <c r="W52" i="14"/>
  <c r="V52" i="14"/>
  <c r="T52" i="14"/>
  <c r="S52" i="14"/>
  <c r="R52" i="14"/>
  <c r="AI51" i="14"/>
  <c r="AJ51" i="14" s="1"/>
  <c r="AH51" i="14"/>
  <c r="AG51" i="14"/>
  <c r="AF51" i="14"/>
  <c r="AE51" i="14"/>
  <c r="AD51" i="14"/>
  <c r="AC51" i="14"/>
  <c r="AB51" i="14"/>
  <c r="AA51" i="14"/>
  <c r="Z51" i="14"/>
  <c r="Y51" i="14"/>
  <c r="W51" i="14"/>
  <c r="V51" i="14"/>
  <c r="T51" i="14"/>
  <c r="S51" i="14"/>
  <c r="R51" i="14"/>
  <c r="AI50" i="14"/>
  <c r="AJ50" i="14" s="1"/>
  <c r="AH50" i="14"/>
  <c r="AG50" i="14"/>
  <c r="AF50" i="14"/>
  <c r="AE50" i="14"/>
  <c r="AD50" i="14"/>
  <c r="AC50" i="14"/>
  <c r="AB50" i="14"/>
  <c r="AA50" i="14"/>
  <c r="Z50" i="14"/>
  <c r="Y50" i="14"/>
  <c r="W50" i="14"/>
  <c r="V50" i="14"/>
  <c r="T50" i="14"/>
  <c r="S50" i="14"/>
  <c r="R50" i="14"/>
  <c r="AI49" i="14"/>
  <c r="AJ49" i="14" s="1"/>
  <c r="AH49" i="14"/>
  <c r="AG49" i="14"/>
  <c r="AF49" i="14"/>
  <c r="AE49" i="14"/>
  <c r="AD49" i="14"/>
  <c r="AC49" i="14"/>
  <c r="AB49" i="14"/>
  <c r="AA49" i="14"/>
  <c r="Z49" i="14"/>
  <c r="Y49" i="14"/>
  <c r="W49" i="14"/>
  <c r="V49" i="14"/>
  <c r="T49" i="14"/>
  <c r="S49" i="14"/>
  <c r="R49" i="14"/>
  <c r="AI48" i="14"/>
  <c r="AJ48" i="14" s="1"/>
  <c r="AH48" i="14"/>
  <c r="AG48" i="14"/>
  <c r="AF48" i="14"/>
  <c r="AE48" i="14"/>
  <c r="AD48" i="14"/>
  <c r="AC48" i="14"/>
  <c r="AB48" i="14"/>
  <c r="AA48" i="14"/>
  <c r="Z48" i="14"/>
  <c r="Y48" i="14"/>
  <c r="W48" i="14"/>
  <c r="V48" i="14"/>
  <c r="T48" i="14"/>
  <c r="S48" i="14"/>
  <c r="R48" i="14"/>
  <c r="AI47" i="14"/>
  <c r="AH47" i="14"/>
  <c r="AG47" i="14"/>
  <c r="AF47" i="14"/>
  <c r="AE47" i="14"/>
  <c r="AD47" i="14"/>
  <c r="AC47" i="14"/>
  <c r="AB47" i="14"/>
  <c r="AA47" i="14"/>
  <c r="Z47" i="14"/>
  <c r="W47" i="14"/>
  <c r="V47" i="14"/>
  <c r="T47" i="14"/>
  <c r="S47" i="14"/>
  <c r="R47" i="14"/>
  <c r="AI46" i="14"/>
  <c r="AH46" i="14"/>
  <c r="AG46" i="14"/>
  <c r="AF46" i="14"/>
  <c r="AE46" i="14"/>
  <c r="AD46" i="14"/>
  <c r="AC46" i="14"/>
  <c r="AB46" i="14"/>
  <c r="AA46" i="14"/>
  <c r="Y46" i="14"/>
  <c r="W46" i="14"/>
  <c r="V46" i="14"/>
  <c r="T46" i="14"/>
  <c r="S46" i="14"/>
  <c r="R46" i="14"/>
  <c r="AI45" i="14"/>
  <c r="AH45" i="14"/>
  <c r="AG45" i="14"/>
  <c r="AF45" i="14"/>
  <c r="AE45" i="14"/>
  <c r="AD45" i="14"/>
  <c r="AC45" i="14"/>
  <c r="AB45" i="14"/>
  <c r="AA45" i="14"/>
  <c r="Y45" i="14"/>
  <c r="W45" i="14"/>
  <c r="V45" i="14"/>
  <c r="T45" i="14"/>
  <c r="S45" i="14"/>
  <c r="R45" i="14"/>
  <c r="AI44" i="14"/>
  <c r="AH44" i="14"/>
  <c r="AG44" i="14"/>
  <c r="AF44" i="14"/>
  <c r="AE44" i="14"/>
  <c r="AD44" i="14"/>
  <c r="AC44" i="14"/>
  <c r="AB44" i="14"/>
  <c r="AA44" i="14"/>
  <c r="Y44" i="14"/>
  <c r="W44" i="14"/>
  <c r="V44" i="14"/>
  <c r="T44" i="14"/>
  <c r="S44" i="14"/>
  <c r="R44" i="14"/>
  <c r="AI43" i="14"/>
  <c r="AH43" i="14"/>
  <c r="AG43" i="14"/>
  <c r="AF43" i="14"/>
  <c r="AE43" i="14"/>
  <c r="AD43" i="14"/>
  <c r="AC43" i="14"/>
  <c r="AB43" i="14"/>
  <c r="Z43" i="14"/>
  <c r="Y43" i="14"/>
  <c r="W43" i="14"/>
  <c r="V43" i="14"/>
  <c r="T43" i="14"/>
  <c r="S43" i="14"/>
  <c r="R43" i="14"/>
  <c r="AI42" i="14"/>
  <c r="AH42" i="14"/>
  <c r="AG42" i="14"/>
  <c r="AF42" i="14"/>
  <c r="AE42" i="14"/>
  <c r="AD42" i="14"/>
  <c r="AC42" i="14"/>
  <c r="AB42" i="14"/>
  <c r="Z42" i="14"/>
  <c r="Y42" i="14"/>
  <c r="W42" i="14"/>
  <c r="V42" i="14"/>
  <c r="T42" i="14"/>
  <c r="S42" i="14"/>
  <c r="R42" i="14"/>
  <c r="AI41" i="14"/>
  <c r="AH41" i="14"/>
  <c r="AG41" i="14"/>
  <c r="AF41" i="14"/>
  <c r="AE41" i="14"/>
  <c r="AD41" i="14"/>
  <c r="AC41" i="14"/>
  <c r="AA41" i="14"/>
  <c r="Z41" i="14"/>
  <c r="Y41" i="14"/>
  <c r="W41" i="14"/>
  <c r="V41" i="14"/>
  <c r="T41" i="14"/>
  <c r="S41" i="14"/>
  <c r="R41" i="14"/>
  <c r="AI40" i="14"/>
  <c r="AH40" i="14"/>
  <c r="AG40" i="14"/>
  <c r="AF40" i="14"/>
  <c r="AE40" i="14"/>
  <c r="AD40" i="14"/>
  <c r="AC40" i="14"/>
  <c r="AB40" i="14"/>
  <c r="Z40" i="14"/>
  <c r="Y40" i="14"/>
  <c r="W40" i="14"/>
  <c r="V40" i="14"/>
  <c r="T40" i="14"/>
  <c r="S40" i="14"/>
  <c r="R40" i="14"/>
  <c r="AI39" i="14"/>
  <c r="AH39" i="14"/>
  <c r="AG39" i="14"/>
  <c r="AF39" i="14"/>
  <c r="AE39" i="14"/>
  <c r="AD39" i="14"/>
  <c r="AC39" i="14"/>
  <c r="AB39" i="14"/>
  <c r="Z39" i="14"/>
  <c r="Y39" i="14"/>
  <c r="W39" i="14"/>
  <c r="V39" i="14"/>
  <c r="T39" i="14"/>
  <c r="S39" i="14"/>
  <c r="R39" i="14"/>
  <c r="AI38" i="14"/>
  <c r="AH38" i="14"/>
  <c r="AG38" i="14"/>
  <c r="AF38" i="14"/>
  <c r="AE38" i="14"/>
  <c r="AD38" i="14"/>
  <c r="AC38" i="14"/>
  <c r="AB38" i="14"/>
  <c r="Z38" i="14"/>
  <c r="Y38" i="14"/>
  <c r="W38" i="14"/>
  <c r="V38" i="14"/>
  <c r="T38" i="14"/>
  <c r="S38" i="14"/>
  <c r="R38" i="14"/>
  <c r="AI37" i="14"/>
  <c r="AH37" i="14"/>
  <c r="AG37" i="14"/>
  <c r="AF37" i="14"/>
  <c r="AE37" i="14"/>
  <c r="AD37" i="14"/>
  <c r="AC37" i="14"/>
  <c r="AB37" i="14"/>
  <c r="AA37" i="14"/>
  <c r="Y37" i="14"/>
  <c r="W37" i="14"/>
  <c r="V37" i="14"/>
  <c r="T37" i="14"/>
  <c r="S37" i="14"/>
  <c r="R37" i="14"/>
  <c r="AI36" i="14"/>
  <c r="AH36" i="14"/>
  <c r="AG36" i="14"/>
  <c r="AF36" i="14"/>
  <c r="AE36" i="14"/>
  <c r="AD36" i="14"/>
  <c r="AC36" i="14"/>
  <c r="AB36" i="14"/>
  <c r="Z36" i="14"/>
  <c r="Y36" i="14"/>
  <c r="W36" i="14"/>
  <c r="V36" i="14"/>
  <c r="T36" i="14"/>
  <c r="S36" i="14"/>
  <c r="R36" i="14"/>
  <c r="AI35" i="14"/>
  <c r="AH35" i="14"/>
  <c r="AG35" i="14"/>
  <c r="AF35" i="14"/>
  <c r="AE35" i="14"/>
  <c r="AD35" i="14"/>
  <c r="AC35" i="14"/>
  <c r="AB35" i="14"/>
  <c r="AA35" i="14"/>
  <c r="Y35" i="14"/>
  <c r="W35" i="14"/>
  <c r="V35" i="14"/>
  <c r="T35" i="14"/>
  <c r="S35" i="14"/>
  <c r="R35" i="14"/>
  <c r="AI34" i="14"/>
  <c r="AH34" i="14"/>
  <c r="AG34" i="14"/>
  <c r="AF34" i="14"/>
  <c r="AE34" i="14"/>
  <c r="AD34" i="14"/>
  <c r="AC34" i="14"/>
  <c r="AB34" i="14"/>
  <c r="Z34" i="14"/>
  <c r="Y34" i="14"/>
  <c r="W34" i="14"/>
  <c r="V34" i="14"/>
  <c r="T34" i="14"/>
  <c r="S34" i="14"/>
  <c r="R34" i="14"/>
  <c r="AI33" i="14"/>
  <c r="AH33" i="14"/>
  <c r="AG33" i="14"/>
  <c r="AF33" i="14"/>
  <c r="AE33" i="14"/>
  <c r="AD33" i="14"/>
  <c r="AC33" i="14"/>
  <c r="AB33" i="14"/>
  <c r="AA33" i="14"/>
  <c r="Z33" i="14"/>
  <c r="W33" i="14"/>
  <c r="V33" i="14"/>
  <c r="T33" i="14"/>
  <c r="S33" i="14"/>
  <c r="R33" i="14"/>
  <c r="AI32" i="14"/>
  <c r="AH32" i="14"/>
  <c r="AG32" i="14"/>
  <c r="AF32" i="14"/>
  <c r="AE32" i="14"/>
  <c r="AD32" i="14"/>
  <c r="AC32" i="14"/>
  <c r="AB32" i="14"/>
  <c r="Z32" i="14"/>
  <c r="W32" i="14"/>
  <c r="V32" i="14"/>
  <c r="T32" i="14"/>
  <c r="S32" i="14"/>
  <c r="R32" i="14"/>
  <c r="AI31" i="14"/>
  <c r="AH31" i="14"/>
  <c r="AG31" i="14"/>
  <c r="AF31" i="14"/>
  <c r="AE31" i="14"/>
  <c r="AD31" i="14"/>
  <c r="AC31" i="14"/>
  <c r="AB31" i="14"/>
  <c r="Z31" i="14"/>
  <c r="Y31" i="14"/>
  <c r="W31" i="14"/>
  <c r="V31" i="14"/>
  <c r="T31" i="14"/>
  <c r="S31" i="14"/>
  <c r="R31" i="14"/>
  <c r="AI30" i="14"/>
  <c r="AH30" i="14"/>
  <c r="AG30" i="14"/>
  <c r="AF30" i="14"/>
  <c r="AE30" i="14"/>
  <c r="AD30" i="14"/>
  <c r="AC30" i="14"/>
  <c r="AB30" i="14"/>
  <c r="AA30" i="14"/>
  <c r="Y30" i="14"/>
  <c r="W30" i="14"/>
  <c r="V30" i="14"/>
  <c r="T30" i="14"/>
  <c r="S30" i="14"/>
  <c r="R30" i="14"/>
  <c r="AI29" i="14"/>
  <c r="AH29" i="14"/>
  <c r="AG29" i="14"/>
  <c r="AF29" i="14"/>
  <c r="AE29" i="14"/>
  <c r="AD29" i="14"/>
  <c r="AC29" i="14"/>
  <c r="AB29" i="14"/>
  <c r="AA29" i="14"/>
  <c r="Y29" i="14"/>
  <c r="W29" i="14"/>
  <c r="V29" i="14"/>
  <c r="T29" i="14"/>
  <c r="S29" i="14"/>
  <c r="R29" i="14"/>
  <c r="AI28" i="14"/>
  <c r="AH28" i="14"/>
  <c r="AG28" i="14"/>
  <c r="AF28" i="14"/>
  <c r="AE28" i="14"/>
  <c r="AD28" i="14"/>
  <c r="AC28" i="14"/>
  <c r="AA28" i="14"/>
  <c r="Z28" i="14"/>
  <c r="Y28" i="14"/>
  <c r="W28" i="14"/>
  <c r="V28" i="14"/>
  <c r="T28" i="14"/>
  <c r="S28" i="14"/>
  <c r="R28" i="14"/>
  <c r="AI27" i="14"/>
  <c r="AH27" i="14"/>
  <c r="AG27" i="14"/>
  <c r="AF27" i="14"/>
  <c r="AE27" i="14"/>
  <c r="AD27" i="14"/>
  <c r="AC27" i="14"/>
  <c r="AB27" i="14"/>
  <c r="AA27" i="14"/>
  <c r="Y27" i="14"/>
  <c r="W27" i="14"/>
  <c r="V27" i="14"/>
  <c r="T27" i="14"/>
  <c r="S27" i="14"/>
  <c r="R27" i="14"/>
  <c r="AI26" i="14"/>
  <c r="AH26" i="14"/>
  <c r="AG26" i="14"/>
  <c r="AF26" i="14"/>
  <c r="AE26" i="14"/>
  <c r="AD26" i="14"/>
  <c r="AC26" i="14"/>
  <c r="AB26" i="14"/>
  <c r="Z26" i="14"/>
  <c r="Y26" i="14"/>
  <c r="W26" i="14"/>
  <c r="V26" i="14"/>
  <c r="T26" i="14"/>
  <c r="S26" i="14"/>
  <c r="R26" i="14"/>
  <c r="AI25" i="14"/>
  <c r="AH25" i="14"/>
  <c r="AG25" i="14"/>
  <c r="AF25" i="14"/>
  <c r="AE25" i="14"/>
  <c r="AD25" i="14"/>
  <c r="AC25" i="14"/>
  <c r="AA25" i="14"/>
  <c r="Z25" i="14"/>
  <c r="W25" i="14"/>
  <c r="V25" i="14"/>
  <c r="T25" i="14"/>
  <c r="S25" i="14"/>
  <c r="R25" i="14"/>
  <c r="AI24" i="14"/>
  <c r="AH24" i="14"/>
  <c r="AG24" i="14"/>
  <c r="AF24" i="14"/>
  <c r="AE24" i="14"/>
  <c r="AD24" i="14"/>
  <c r="AB24" i="14"/>
  <c r="Z24" i="14"/>
  <c r="W24" i="14"/>
  <c r="V24" i="14"/>
  <c r="T24" i="14"/>
  <c r="S24" i="14"/>
  <c r="R24" i="14"/>
  <c r="AI23" i="14"/>
  <c r="AH23" i="14"/>
  <c r="AG23" i="14"/>
  <c r="AF23" i="14"/>
  <c r="AE23" i="14"/>
  <c r="AD23" i="14"/>
  <c r="AC23" i="14"/>
  <c r="AB23" i="14"/>
  <c r="W23" i="14"/>
  <c r="V23" i="14"/>
  <c r="T23" i="14"/>
  <c r="S23" i="14"/>
  <c r="R23" i="14"/>
  <c r="AI22" i="14"/>
  <c r="AH22" i="14"/>
  <c r="AG22" i="14"/>
  <c r="AF22" i="14"/>
  <c r="AE22" i="14"/>
  <c r="AD22" i="14"/>
  <c r="AC22" i="14"/>
  <c r="AB22" i="14"/>
  <c r="W22" i="14"/>
  <c r="V22" i="14"/>
  <c r="T22" i="14"/>
  <c r="S22" i="14"/>
  <c r="R22" i="14"/>
  <c r="AI21" i="14"/>
  <c r="AH21" i="14"/>
  <c r="AG21" i="14"/>
  <c r="AF21" i="14"/>
  <c r="AE21" i="14"/>
  <c r="AD21" i="14"/>
  <c r="AC21" i="14"/>
  <c r="AB21" i="14"/>
  <c r="W21" i="14"/>
  <c r="V21" i="14"/>
  <c r="T21" i="14"/>
  <c r="S21" i="14"/>
  <c r="R21" i="14"/>
  <c r="AI20" i="14"/>
  <c r="AH20" i="14"/>
  <c r="AG20" i="14"/>
  <c r="AF20" i="14"/>
  <c r="AE20" i="14"/>
  <c r="AD20" i="14"/>
  <c r="AC20" i="14"/>
  <c r="AB20" i="14"/>
  <c r="Z20" i="14"/>
  <c r="W20" i="14"/>
  <c r="V20" i="14"/>
  <c r="T20" i="14"/>
  <c r="S20" i="14"/>
  <c r="R20" i="14"/>
  <c r="AI19" i="14"/>
  <c r="AH19" i="14"/>
  <c r="AG19" i="14"/>
  <c r="AF19" i="14"/>
  <c r="AE19" i="14"/>
  <c r="AD19" i="14"/>
  <c r="AC19" i="14"/>
  <c r="Y19" i="14"/>
  <c r="W19" i="14"/>
  <c r="V19" i="14"/>
  <c r="T19" i="14"/>
  <c r="S19" i="14"/>
  <c r="R19" i="14"/>
  <c r="AI18" i="14"/>
  <c r="AH18" i="14"/>
  <c r="AG18" i="14"/>
  <c r="AF18" i="14"/>
  <c r="AE18" i="14"/>
  <c r="AD18" i="14"/>
  <c r="AC18" i="14"/>
  <c r="AB18" i="14"/>
  <c r="AA18" i="14"/>
  <c r="W18" i="14"/>
  <c r="V18" i="14"/>
  <c r="T18" i="14"/>
  <c r="S18" i="14"/>
  <c r="R18" i="14"/>
  <c r="D8" i="14"/>
  <c r="K3" i="14"/>
  <c r="I3" i="14"/>
  <c r="R2" i="14"/>
  <c r="L2" i="14"/>
  <c r="K2" i="14"/>
  <c r="J2" i="14"/>
  <c r="I2" i="14"/>
  <c r="G69" i="13"/>
  <c r="F69" i="13"/>
  <c r="E69" i="13"/>
  <c r="D69" i="13"/>
  <c r="C69" i="13"/>
  <c r="G68" i="13"/>
  <c r="F68" i="13"/>
  <c r="E68" i="13"/>
  <c r="D68" i="13"/>
  <c r="C68" i="13"/>
  <c r="G67" i="13"/>
  <c r="F67" i="13"/>
  <c r="E67" i="13"/>
  <c r="D67" i="13"/>
  <c r="C67" i="13"/>
  <c r="G66" i="13"/>
  <c r="F66" i="13"/>
  <c r="E66" i="13"/>
  <c r="D66" i="13"/>
  <c r="C66" i="13"/>
  <c r="C58" i="13"/>
  <c r="D57" i="13"/>
  <c r="C57" i="13"/>
  <c r="W56" i="13"/>
  <c r="V56" i="13"/>
  <c r="K54" i="13" s="1"/>
  <c r="J16" i="19" s="1"/>
  <c r="U56" i="13"/>
  <c r="J54" i="13" s="1"/>
  <c r="I16" i="19" s="1"/>
  <c r="T56" i="13"/>
  <c r="S56" i="13"/>
  <c r="R56" i="13"/>
  <c r="E55" i="13"/>
  <c r="D55" i="13"/>
  <c r="B54" i="13"/>
  <c r="AI53" i="13"/>
  <c r="AJ53" i="13" s="1"/>
  <c r="AH53" i="13"/>
  <c r="AG53" i="13"/>
  <c r="AF53" i="13"/>
  <c r="AE53" i="13"/>
  <c r="AD53" i="13"/>
  <c r="AC53" i="13"/>
  <c r="AB53" i="13"/>
  <c r="AA53" i="13"/>
  <c r="Z53" i="13"/>
  <c r="Y53" i="13"/>
  <c r="W53" i="13"/>
  <c r="V53" i="13"/>
  <c r="T53" i="13"/>
  <c r="S53" i="13"/>
  <c r="R53" i="13"/>
  <c r="AI52" i="13"/>
  <c r="AJ52" i="13" s="1"/>
  <c r="AH52" i="13"/>
  <c r="AG52" i="13"/>
  <c r="AF52" i="13"/>
  <c r="AE52" i="13"/>
  <c r="AD52" i="13"/>
  <c r="AC52" i="13"/>
  <c r="AB52" i="13"/>
  <c r="AA52" i="13"/>
  <c r="Z52" i="13"/>
  <c r="Y52" i="13"/>
  <c r="W52" i="13"/>
  <c r="V52" i="13"/>
  <c r="T52" i="13"/>
  <c r="S52" i="13"/>
  <c r="R52" i="13"/>
  <c r="AI51" i="13"/>
  <c r="AJ51" i="13" s="1"/>
  <c r="AH51" i="13"/>
  <c r="AG51" i="13"/>
  <c r="AF51" i="13"/>
  <c r="AE51" i="13"/>
  <c r="AD51" i="13"/>
  <c r="AC51" i="13"/>
  <c r="AB51" i="13"/>
  <c r="AA51" i="13"/>
  <c r="Z51" i="13"/>
  <c r="Y51" i="13"/>
  <c r="W51" i="13"/>
  <c r="V51" i="13"/>
  <c r="T51" i="13"/>
  <c r="S51" i="13"/>
  <c r="R51" i="13"/>
  <c r="AI50" i="13"/>
  <c r="AJ50" i="13" s="1"/>
  <c r="AH50" i="13"/>
  <c r="AG50" i="13"/>
  <c r="AF50" i="13"/>
  <c r="AE50" i="13"/>
  <c r="AD50" i="13"/>
  <c r="AC50" i="13"/>
  <c r="AB50" i="13"/>
  <c r="AA50" i="13"/>
  <c r="Z50" i="13"/>
  <c r="Y50" i="13"/>
  <c r="W50" i="13"/>
  <c r="V50" i="13"/>
  <c r="T50" i="13"/>
  <c r="S50" i="13"/>
  <c r="R50" i="13"/>
  <c r="AI49" i="13"/>
  <c r="AJ49" i="13" s="1"/>
  <c r="AH49" i="13"/>
  <c r="AG49" i="13"/>
  <c r="AF49" i="13"/>
  <c r="AE49" i="13"/>
  <c r="AD49" i="13"/>
  <c r="AC49" i="13"/>
  <c r="AB49" i="13"/>
  <c r="AA49" i="13"/>
  <c r="Z49" i="13"/>
  <c r="Y49" i="13"/>
  <c r="W49" i="13"/>
  <c r="V49" i="13"/>
  <c r="T49" i="13"/>
  <c r="S49" i="13"/>
  <c r="R49" i="13"/>
  <c r="AI48" i="13"/>
  <c r="AJ48" i="13" s="1"/>
  <c r="AH48" i="13"/>
  <c r="AG48" i="13"/>
  <c r="AF48" i="13"/>
  <c r="AE48" i="13"/>
  <c r="AD48" i="13"/>
  <c r="AC48" i="13"/>
  <c r="AB48" i="13"/>
  <c r="AA48" i="13"/>
  <c r="Z48" i="13"/>
  <c r="Y48" i="13"/>
  <c r="W48" i="13"/>
  <c r="V48" i="13"/>
  <c r="T48" i="13"/>
  <c r="S48" i="13"/>
  <c r="R48" i="13"/>
  <c r="AI47" i="13"/>
  <c r="AJ47" i="13" s="1"/>
  <c r="AH47" i="13"/>
  <c r="AG47" i="13"/>
  <c r="AF47" i="13"/>
  <c r="AE47" i="13"/>
  <c r="AD47" i="13"/>
  <c r="AC47" i="13"/>
  <c r="AB47" i="13"/>
  <c r="AA47" i="13"/>
  <c r="Z47" i="13"/>
  <c r="Y47" i="13"/>
  <c r="W47" i="13"/>
  <c r="V47" i="13"/>
  <c r="T47" i="13"/>
  <c r="S47" i="13"/>
  <c r="R47" i="13"/>
  <c r="AI46" i="13"/>
  <c r="AJ46" i="13" s="1"/>
  <c r="AH46" i="13"/>
  <c r="AG46" i="13"/>
  <c r="AF46" i="13"/>
  <c r="AE46" i="13"/>
  <c r="AD46" i="13"/>
  <c r="AC46" i="13"/>
  <c r="AB46" i="13"/>
  <c r="AA46" i="13"/>
  <c r="Z46" i="13"/>
  <c r="Y46" i="13"/>
  <c r="W46" i="13"/>
  <c r="V46" i="13"/>
  <c r="T46" i="13"/>
  <c r="S46" i="13"/>
  <c r="R46" i="13"/>
  <c r="AI45" i="13"/>
  <c r="AH45" i="13"/>
  <c r="AG45" i="13"/>
  <c r="AF45" i="13"/>
  <c r="AE45" i="13"/>
  <c r="AD45" i="13"/>
  <c r="AC45" i="13"/>
  <c r="AB45" i="13"/>
  <c r="AA45" i="13"/>
  <c r="W45" i="13"/>
  <c r="V45" i="13"/>
  <c r="T45" i="13"/>
  <c r="S45" i="13"/>
  <c r="R45" i="13"/>
  <c r="AI44" i="13"/>
  <c r="AH44" i="13"/>
  <c r="AG44" i="13"/>
  <c r="AF44" i="13"/>
  <c r="AE44" i="13"/>
  <c r="AD44" i="13"/>
  <c r="AC44" i="13"/>
  <c r="AB44" i="13"/>
  <c r="AA44" i="13"/>
  <c r="Y44" i="13"/>
  <c r="W44" i="13"/>
  <c r="V44" i="13"/>
  <c r="T44" i="13"/>
  <c r="S44" i="13"/>
  <c r="R44" i="13"/>
  <c r="AI43" i="13"/>
  <c r="AH43" i="13"/>
  <c r="AG43" i="13"/>
  <c r="AF43" i="13"/>
  <c r="AE43" i="13"/>
  <c r="AD43" i="13"/>
  <c r="AC43" i="13"/>
  <c r="AB43" i="13"/>
  <c r="Z43" i="13"/>
  <c r="W43" i="13"/>
  <c r="V43" i="13"/>
  <c r="T43" i="13"/>
  <c r="S43" i="13"/>
  <c r="R43" i="13"/>
  <c r="AI42" i="13"/>
  <c r="AH42" i="13"/>
  <c r="AG42" i="13"/>
  <c r="AF42" i="13"/>
  <c r="AE42" i="13"/>
  <c r="AD42" i="13"/>
  <c r="AC42" i="13"/>
  <c r="AB42" i="13"/>
  <c r="AA42" i="13"/>
  <c r="W42" i="13"/>
  <c r="V42" i="13"/>
  <c r="T42" i="13"/>
  <c r="S42" i="13"/>
  <c r="R42" i="13"/>
  <c r="AI41" i="13"/>
  <c r="AH41" i="13"/>
  <c r="AG41" i="13"/>
  <c r="AF41" i="13"/>
  <c r="AE41" i="13"/>
  <c r="AD41" i="13"/>
  <c r="AC41" i="13"/>
  <c r="AB41" i="13"/>
  <c r="AA41" i="13"/>
  <c r="Y41" i="13"/>
  <c r="W41" i="13"/>
  <c r="V41" i="13"/>
  <c r="T41" i="13"/>
  <c r="S41" i="13"/>
  <c r="R41" i="13"/>
  <c r="AI40" i="13"/>
  <c r="AH40" i="13"/>
  <c r="AG40" i="13"/>
  <c r="AF40" i="13"/>
  <c r="AE40" i="13"/>
  <c r="AD40" i="13"/>
  <c r="AC40" i="13"/>
  <c r="AB40" i="13"/>
  <c r="Y40" i="13"/>
  <c r="W40" i="13"/>
  <c r="V40" i="13"/>
  <c r="T40" i="13"/>
  <c r="S40" i="13"/>
  <c r="R40" i="13"/>
  <c r="AI39" i="13"/>
  <c r="AH39" i="13"/>
  <c r="AG39" i="13"/>
  <c r="AF39" i="13"/>
  <c r="AE39" i="13"/>
  <c r="AD39" i="13"/>
  <c r="AC39" i="13"/>
  <c r="AB39" i="13"/>
  <c r="AA39" i="13"/>
  <c r="Z39" i="13"/>
  <c r="W39" i="13"/>
  <c r="V39" i="13"/>
  <c r="T39" i="13"/>
  <c r="S39" i="13"/>
  <c r="R39" i="13"/>
  <c r="AI38" i="13"/>
  <c r="AJ38" i="13" s="1"/>
  <c r="AH38" i="13"/>
  <c r="AG38" i="13"/>
  <c r="AF38" i="13"/>
  <c r="AE38" i="13"/>
  <c r="AD38" i="13"/>
  <c r="AC38" i="13"/>
  <c r="AB38" i="13"/>
  <c r="AA38" i="13"/>
  <c r="Z38" i="13"/>
  <c r="Y38" i="13"/>
  <c r="W38" i="13"/>
  <c r="V38" i="13"/>
  <c r="T38" i="13"/>
  <c r="S38" i="13"/>
  <c r="R38" i="13"/>
  <c r="AI37" i="13"/>
  <c r="AH37" i="13"/>
  <c r="AG37" i="13"/>
  <c r="AF37" i="13"/>
  <c r="AE37" i="13"/>
  <c r="AD37" i="13"/>
  <c r="AC37" i="13"/>
  <c r="AB37" i="13"/>
  <c r="AA37" i="13"/>
  <c r="Y37" i="13"/>
  <c r="W37" i="13"/>
  <c r="V37" i="13"/>
  <c r="T37" i="13"/>
  <c r="S37" i="13"/>
  <c r="R37" i="13"/>
  <c r="AI36" i="13"/>
  <c r="AH36" i="13"/>
  <c r="AG36" i="13"/>
  <c r="AF36" i="13"/>
  <c r="AE36" i="13"/>
  <c r="AD36" i="13"/>
  <c r="AC36" i="13"/>
  <c r="AA36" i="13"/>
  <c r="Z36" i="13"/>
  <c r="W36" i="13"/>
  <c r="V36" i="13"/>
  <c r="T36" i="13"/>
  <c r="S36" i="13"/>
  <c r="R36" i="13"/>
  <c r="AI35" i="13"/>
  <c r="AH35" i="13"/>
  <c r="AG35" i="13"/>
  <c r="AF35" i="13"/>
  <c r="AE35" i="13"/>
  <c r="AD35" i="13"/>
  <c r="AC35" i="13"/>
  <c r="AB35" i="13"/>
  <c r="Y35" i="13"/>
  <c r="W35" i="13"/>
  <c r="V35" i="13"/>
  <c r="T35" i="13"/>
  <c r="S35" i="13"/>
  <c r="R35" i="13"/>
  <c r="AI34" i="13"/>
  <c r="AH34" i="13"/>
  <c r="AG34" i="13"/>
  <c r="AF34" i="13"/>
  <c r="AE34" i="13"/>
  <c r="AD34" i="13"/>
  <c r="AC34" i="13"/>
  <c r="AB34" i="13"/>
  <c r="Z34" i="13"/>
  <c r="W34" i="13"/>
  <c r="V34" i="13"/>
  <c r="T34" i="13"/>
  <c r="S34" i="13"/>
  <c r="R34" i="13"/>
  <c r="AI33" i="13"/>
  <c r="AH33" i="13"/>
  <c r="AG33" i="13"/>
  <c r="AF33" i="13"/>
  <c r="AE33" i="13"/>
  <c r="AD33" i="13"/>
  <c r="AC33" i="13"/>
  <c r="AB33" i="13"/>
  <c r="Y33" i="13"/>
  <c r="W33" i="13"/>
  <c r="V33" i="13"/>
  <c r="T33" i="13"/>
  <c r="S33" i="13"/>
  <c r="R33" i="13"/>
  <c r="AI32" i="13"/>
  <c r="AH32" i="13"/>
  <c r="AG32" i="13"/>
  <c r="AF32" i="13"/>
  <c r="AE32" i="13"/>
  <c r="AD32" i="13"/>
  <c r="AC32" i="13"/>
  <c r="AB32" i="13"/>
  <c r="AA32" i="13"/>
  <c r="Y32" i="13"/>
  <c r="W32" i="13"/>
  <c r="V32" i="13"/>
  <c r="T32" i="13"/>
  <c r="S32" i="13"/>
  <c r="R32" i="13"/>
  <c r="AI31" i="13"/>
  <c r="AH31" i="13"/>
  <c r="AG31" i="13"/>
  <c r="AF31" i="13"/>
  <c r="AE31" i="13"/>
  <c r="AD31" i="13"/>
  <c r="AC31" i="13"/>
  <c r="AB31" i="13"/>
  <c r="AA31" i="13"/>
  <c r="Z31" i="13"/>
  <c r="W31" i="13"/>
  <c r="V31" i="13"/>
  <c r="T31" i="13"/>
  <c r="S31" i="13"/>
  <c r="R31" i="13"/>
  <c r="AI30" i="13"/>
  <c r="AH30" i="13"/>
  <c r="AG30" i="13"/>
  <c r="AF30" i="13"/>
  <c r="AE30" i="13"/>
  <c r="AD30" i="13"/>
  <c r="AC30" i="13"/>
  <c r="AB30" i="13"/>
  <c r="Z30" i="13"/>
  <c r="Y30" i="13"/>
  <c r="W30" i="13"/>
  <c r="V30" i="13"/>
  <c r="T30" i="13"/>
  <c r="S30" i="13"/>
  <c r="R30" i="13"/>
  <c r="AI29" i="13"/>
  <c r="AH29" i="13"/>
  <c r="AG29" i="13"/>
  <c r="AF29" i="13"/>
  <c r="AE29" i="13"/>
  <c r="AD29" i="13"/>
  <c r="AC29" i="13"/>
  <c r="Y29" i="13"/>
  <c r="W29" i="13"/>
  <c r="V29" i="13"/>
  <c r="T29" i="13"/>
  <c r="S29" i="13"/>
  <c r="R29" i="13"/>
  <c r="AI28" i="13"/>
  <c r="AH28" i="13"/>
  <c r="AG28" i="13"/>
  <c r="AF28" i="13"/>
  <c r="AE28" i="13"/>
  <c r="AD28" i="13"/>
  <c r="AC28" i="13"/>
  <c r="AB28" i="13"/>
  <c r="Y28" i="13"/>
  <c r="W28" i="13"/>
  <c r="V28" i="13"/>
  <c r="T28" i="13"/>
  <c r="S28" i="13"/>
  <c r="R28" i="13"/>
  <c r="AI27" i="13"/>
  <c r="AH27" i="13"/>
  <c r="AG27" i="13"/>
  <c r="AF27" i="13"/>
  <c r="AE27" i="13"/>
  <c r="AD27" i="13"/>
  <c r="AC27" i="13"/>
  <c r="AA27" i="13"/>
  <c r="Y27" i="13"/>
  <c r="W27" i="13"/>
  <c r="V27" i="13"/>
  <c r="T27" i="13"/>
  <c r="S27" i="13"/>
  <c r="R27" i="13"/>
  <c r="AI26" i="13"/>
  <c r="AH26" i="13"/>
  <c r="AG26" i="13"/>
  <c r="AF26" i="13"/>
  <c r="AE26" i="13"/>
  <c r="AD26" i="13"/>
  <c r="AC26" i="13"/>
  <c r="Z26" i="13"/>
  <c r="Y26" i="13"/>
  <c r="W26" i="13"/>
  <c r="V26" i="13"/>
  <c r="T26" i="13"/>
  <c r="S26" i="13"/>
  <c r="R26" i="13"/>
  <c r="AI25" i="13"/>
  <c r="AH25" i="13"/>
  <c r="AG25" i="13"/>
  <c r="AF25" i="13"/>
  <c r="AE25" i="13"/>
  <c r="AD25" i="13"/>
  <c r="AC25" i="13"/>
  <c r="Z25" i="13"/>
  <c r="W25" i="13"/>
  <c r="V25" i="13"/>
  <c r="T25" i="13"/>
  <c r="S25" i="13"/>
  <c r="R25" i="13"/>
  <c r="AI24" i="13"/>
  <c r="AH24" i="13"/>
  <c r="AG24" i="13"/>
  <c r="AF24" i="13"/>
  <c r="AE24" i="13"/>
  <c r="AD24" i="13"/>
  <c r="Z24" i="13"/>
  <c r="Y24" i="13"/>
  <c r="W24" i="13"/>
  <c r="V24" i="13"/>
  <c r="T24" i="13"/>
  <c r="S24" i="13"/>
  <c r="R24" i="13"/>
  <c r="AI23" i="13"/>
  <c r="AH23" i="13"/>
  <c r="AG23" i="13"/>
  <c r="AF23" i="13"/>
  <c r="AE23" i="13"/>
  <c r="AD23" i="13"/>
  <c r="AC23" i="13"/>
  <c r="AB23" i="13"/>
  <c r="W23" i="13"/>
  <c r="V23" i="13"/>
  <c r="T23" i="13"/>
  <c r="S23" i="13"/>
  <c r="R23" i="13"/>
  <c r="AI22" i="13"/>
  <c r="AH22" i="13"/>
  <c r="AG22" i="13"/>
  <c r="AF22" i="13"/>
  <c r="AE22" i="13"/>
  <c r="AD22" i="13"/>
  <c r="AC22" i="13"/>
  <c r="W22" i="13"/>
  <c r="V22" i="13"/>
  <c r="T22" i="13"/>
  <c r="S22" i="13"/>
  <c r="R22" i="13"/>
  <c r="AI21" i="13"/>
  <c r="AH21" i="13"/>
  <c r="AG21" i="13"/>
  <c r="AF21" i="13"/>
  <c r="AE21" i="13"/>
  <c r="AD21" i="13"/>
  <c r="AC21" i="13"/>
  <c r="W21" i="13"/>
  <c r="V21" i="13"/>
  <c r="T21" i="13"/>
  <c r="S21" i="13"/>
  <c r="R21" i="13"/>
  <c r="AI20" i="13"/>
  <c r="AH20" i="13"/>
  <c r="AG20" i="13"/>
  <c r="AF20" i="13"/>
  <c r="AE20" i="13"/>
  <c r="AD20" i="13"/>
  <c r="AC20" i="13"/>
  <c r="AB20" i="13"/>
  <c r="W20" i="13"/>
  <c r="V20" i="13"/>
  <c r="T20" i="13"/>
  <c r="S20" i="13"/>
  <c r="R20" i="13"/>
  <c r="AI19" i="13"/>
  <c r="AH19" i="13"/>
  <c r="AG19" i="13"/>
  <c r="AF19" i="13"/>
  <c r="AE19" i="13"/>
  <c r="AD19" i="13"/>
  <c r="AC19" i="13"/>
  <c r="AA19" i="13"/>
  <c r="Y19" i="13"/>
  <c r="W19" i="13"/>
  <c r="V19" i="13"/>
  <c r="T19" i="13"/>
  <c r="S19" i="13"/>
  <c r="R19" i="13"/>
  <c r="AI18" i="13"/>
  <c r="AH18" i="13"/>
  <c r="AG18" i="13"/>
  <c r="AF18" i="13"/>
  <c r="AE18" i="13"/>
  <c r="AD18" i="13"/>
  <c r="AC18" i="13"/>
  <c r="AB18" i="13"/>
  <c r="W18" i="13"/>
  <c r="V18" i="13"/>
  <c r="T18" i="13"/>
  <c r="S18" i="13"/>
  <c r="R18" i="13"/>
  <c r="D8" i="13"/>
  <c r="K3" i="13"/>
  <c r="I3" i="13"/>
  <c r="R2" i="13"/>
  <c r="L2" i="13"/>
  <c r="K2" i="13"/>
  <c r="J2" i="13"/>
  <c r="I2" i="13"/>
  <c r="J2" i="8"/>
  <c r="R2" i="8"/>
  <c r="K2" i="8"/>
  <c r="L2" i="8"/>
  <c r="AT55" i="17" l="1"/>
  <c r="AA24" i="19" s="1"/>
  <c r="AR56" i="15"/>
  <c r="X22" i="19" s="1"/>
  <c r="AS55" i="15"/>
  <c r="AT56" i="15"/>
  <c r="AB22" i="19" s="1"/>
  <c r="AR56" i="16"/>
  <c r="X26" i="19" s="1"/>
  <c r="AS56" i="16"/>
  <c r="Z26" i="19" s="1"/>
  <c r="AS55" i="17"/>
  <c r="Y24" i="19" s="1"/>
  <c r="AT56" i="17"/>
  <c r="AB24" i="19" s="1"/>
  <c r="AS56" i="17"/>
  <c r="Z24" i="19" s="1"/>
  <c r="AR55" i="17"/>
  <c r="AR55" i="15"/>
  <c r="AS56" i="15"/>
  <c r="Z22" i="19" s="1"/>
  <c r="AT55" i="15"/>
  <c r="AA22" i="19" s="1"/>
  <c r="AR55" i="16"/>
  <c r="W26" i="19" s="1"/>
  <c r="AS55" i="16"/>
  <c r="Y26" i="19" s="1"/>
  <c r="W24" i="19"/>
  <c r="AT55" i="16"/>
  <c r="AA26" i="19" s="1"/>
  <c r="AP56" i="13"/>
  <c r="AP54" i="13" s="1"/>
  <c r="R16" i="19" s="1"/>
  <c r="AN54" i="13"/>
  <c r="D20" i="19"/>
  <c r="AP56" i="14"/>
  <c r="AP54" i="14" s="1"/>
  <c r="AP56" i="17"/>
  <c r="AP54" i="17" s="1"/>
  <c r="F72" i="17"/>
  <c r="F70" i="17"/>
  <c r="F74" i="17" s="1"/>
  <c r="AW20" i="16"/>
  <c r="X51" i="16"/>
  <c r="AJ51" i="16" s="1"/>
  <c r="X39" i="16"/>
  <c r="AJ39" i="16" s="1"/>
  <c r="Y39" i="16" s="1"/>
  <c r="AW21" i="16"/>
  <c r="AW22" i="16"/>
  <c r="X42" i="16"/>
  <c r="AJ42" i="16" s="1"/>
  <c r="AW23" i="16"/>
  <c r="X50" i="16"/>
  <c r="AJ50" i="16" s="1"/>
  <c r="AA50" i="16" s="1"/>
  <c r="X36" i="16"/>
  <c r="AJ36" i="16" s="1"/>
  <c r="Z36" i="16" s="1"/>
  <c r="X49" i="16"/>
  <c r="AJ49" i="16" s="1"/>
  <c r="AB49" i="16" s="1"/>
  <c r="AW19" i="16"/>
  <c r="X46" i="16"/>
  <c r="AJ46" i="16" s="1"/>
  <c r="X30" i="16"/>
  <c r="AJ30" i="16" s="1"/>
  <c r="AA30" i="16" s="1"/>
  <c r="AW18" i="16"/>
  <c r="X22" i="16"/>
  <c r="AJ22" i="16" s="1"/>
  <c r="X53" i="16"/>
  <c r="X24" i="16"/>
  <c r="AJ24" i="16" s="1"/>
  <c r="X34" i="16"/>
  <c r="AJ34" i="16" s="1"/>
  <c r="AA34" i="16" s="1"/>
  <c r="X40" i="16"/>
  <c r="AJ40" i="16" s="1"/>
  <c r="X28" i="16"/>
  <c r="AJ28" i="16" s="1"/>
  <c r="X45" i="16"/>
  <c r="AJ45" i="16" s="1"/>
  <c r="AA45" i="16" s="1"/>
  <c r="D24" i="19"/>
  <c r="AO54" i="17"/>
  <c r="AN54" i="17"/>
  <c r="X29" i="17"/>
  <c r="AJ29" i="17" s="1"/>
  <c r="Z29" i="17" s="1"/>
  <c r="X30" i="17"/>
  <c r="AJ30" i="17" s="1"/>
  <c r="X36" i="17"/>
  <c r="AJ36" i="17" s="1"/>
  <c r="AA36" i="17" s="1"/>
  <c r="X41" i="17"/>
  <c r="AJ41" i="17" s="1"/>
  <c r="Y41" i="17" s="1"/>
  <c r="X22" i="17"/>
  <c r="AJ22" i="17" s="1"/>
  <c r="Z22" i="17" s="1"/>
  <c r="X27" i="17"/>
  <c r="AJ27" i="17" s="1"/>
  <c r="AA27" i="17" s="1"/>
  <c r="X48" i="17"/>
  <c r="AJ48" i="17" s="1"/>
  <c r="X53" i="17"/>
  <c r="X25" i="17"/>
  <c r="AJ25" i="17" s="1"/>
  <c r="Z25" i="17" s="1"/>
  <c r="X44" i="17"/>
  <c r="AJ44" i="17" s="1"/>
  <c r="X37" i="17"/>
  <c r="AJ37" i="17" s="1"/>
  <c r="X42" i="17"/>
  <c r="AJ42" i="17" s="1"/>
  <c r="AB42" i="17" s="1"/>
  <c r="X51" i="17"/>
  <c r="X35" i="17"/>
  <c r="AJ35" i="17" s="1"/>
  <c r="X50" i="13"/>
  <c r="X40" i="13"/>
  <c r="AJ40" i="13" s="1"/>
  <c r="X24" i="13"/>
  <c r="AJ24" i="13" s="1"/>
  <c r="X44" i="13"/>
  <c r="AJ44" i="13" s="1"/>
  <c r="Z44" i="13" s="1"/>
  <c r="X45" i="13"/>
  <c r="AJ45" i="13" s="1"/>
  <c r="X29" i="13"/>
  <c r="AJ29" i="13" s="1"/>
  <c r="AA29" i="13" s="1"/>
  <c r="X27" i="13"/>
  <c r="AJ27" i="13" s="1"/>
  <c r="X30" i="13"/>
  <c r="AJ30" i="13" s="1"/>
  <c r="AA30" i="13" s="1"/>
  <c r="X41" i="13"/>
  <c r="AJ41" i="13" s="1"/>
  <c r="Z41" i="13" s="1"/>
  <c r="X25" i="13"/>
  <c r="AJ25" i="13" s="1"/>
  <c r="AA25" i="13" s="1"/>
  <c r="X42" i="13"/>
  <c r="AJ42" i="13" s="1"/>
  <c r="X23" i="13"/>
  <c r="AJ23" i="13" s="1"/>
  <c r="Z23" i="13" s="1"/>
  <c r="X48" i="13"/>
  <c r="X53" i="13"/>
  <c r="X37" i="13"/>
  <c r="AJ37" i="13" s="1"/>
  <c r="Z37" i="13" s="1"/>
  <c r="X36" i="13"/>
  <c r="AJ36" i="13" s="1"/>
  <c r="X51" i="13"/>
  <c r="X44" i="14"/>
  <c r="AJ44" i="14" s="1"/>
  <c r="Z44" i="14" s="1"/>
  <c r="X41" i="14"/>
  <c r="AJ41" i="14" s="1"/>
  <c r="AB41" i="14" s="1"/>
  <c r="X24" i="14"/>
  <c r="X49" i="14"/>
  <c r="AJ24" i="14"/>
  <c r="X30" i="14"/>
  <c r="AJ30" i="14" s="1"/>
  <c r="Z30" i="14" s="1"/>
  <c r="X42" i="14"/>
  <c r="AJ42" i="14" s="1"/>
  <c r="AA42" i="14" s="1"/>
  <c r="X51" i="14"/>
  <c r="X25" i="14"/>
  <c r="AJ25" i="14" s="1"/>
  <c r="X47" i="14"/>
  <c r="AJ47" i="14" s="1"/>
  <c r="Y47" i="14" s="1"/>
  <c r="Y23" i="14"/>
  <c r="X36" i="14"/>
  <c r="AJ36" i="14" s="1"/>
  <c r="AA36" i="14" s="1"/>
  <c r="X31" i="14"/>
  <c r="AJ31" i="14" s="1"/>
  <c r="AA31" i="14" s="1"/>
  <c r="X38" i="14"/>
  <c r="AJ38" i="14" s="1"/>
  <c r="AA38" i="14" s="1"/>
  <c r="X53" i="14"/>
  <c r="X23" i="16"/>
  <c r="AJ23" i="16" s="1"/>
  <c r="Z23" i="16" s="1"/>
  <c r="X24" i="17"/>
  <c r="AJ24" i="17" s="1"/>
  <c r="Z24" i="17" s="1"/>
  <c r="F70" i="15"/>
  <c r="F74" i="15" s="1"/>
  <c r="D22" i="19"/>
  <c r="AN54" i="15"/>
  <c r="J63" i="15" s="1"/>
  <c r="D16" i="19"/>
  <c r="AO54" i="13"/>
  <c r="X27" i="16"/>
  <c r="AJ27" i="16" s="1"/>
  <c r="X29" i="16"/>
  <c r="AJ29" i="16" s="1"/>
  <c r="AB29" i="16" s="1"/>
  <c r="X41" i="16"/>
  <c r="AJ41" i="16" s="1"/>
  <c r="AA41" i="16" s="1"/>
  <c r="X25" i="16"/>
  <c r="AJ25" i="16" s="1"/>
  <c r="X26" i="16"/>
  <c r="AJ26" i="16" s="1"/>
  <c r="X37" i="16"/>
  <c r="AJ37" i="16" s="1"/>
  <c r="Z37" i="16" s="1"/>
  <c r="X38" i="16"/>
  <c r="AJ38" i="16" s="1"/>
  <c r="R54" i="16"/>
  <c r="R55" i="16" s="1"/>
  <c r="C63" i="16" s="1"/>
  <c r="X52" i="16"/>
  <c r="AJ52" i="16" s="1"/>
  <c r="AN55" i="16"/>
  <c r="O26" i="19" s="1"/>
  <c r="X33" i="16"/>
  <c r="AJ33" i="16" s="1"/>
  <c r="Z33" i="16" s="1"/>
  <c r="X35" i="16"/>
  <c r="AJ35" i="16" s="1"/>
  <c r="Y35" i="16" s="1"/>
  <c r="X47" i="16"/>
  <c r="AJ47" i="16" s="1"/>
  <c r="X48" i="16"/>
  <c r="AJ48" i="16" s="1"/>
  <c r="AA48" i="16" s="1"/>
  <c r="X31" i="16"/>
  <c r="AJ31" i="16" s="1"/>
  <c r="X32" i="16"/>
  <c r="AJ32" i="16" s="1"/>
  <c r="X43" i="16"/>
  <c r="X44" i="16"/>
  <c r="X21" i="16"/>
  <c r="AJ21" i="16" s="1"/>
  <c r="AA21" i="16" s="1"/>
  <c r="X20" i="16"/>
  <c r="AJ20" i="16" s="1"/>
  <c r="X45" i="17"/>
  <c r="AJ45" i="17" s="1"/>
  <c r="X50" i="17"/>
  <c r="X26" i="17"/>
  <c r="AJ26" i="17" s="1"/>
  <c r="Z26" i="17" s="1"/>
  <c r="X28" i="17"/>
  <c r="AJ28" i="17" s="1"/>
  <c r="AB28" i="17" s="1"/>
  <c r="X43" i="17"/>
  <c r="AJ43" i="17" s="1"/>
  <c r="AB43" i="17" s="1"/>
  <c r="X49" i="17"/>
  <c r="X33" i="17"/>
  <c r="AJ33" i="17" s="1"/>
  <c r="X47" i="17"/>
  <c r="AJ47" i="17" s="1"/>
  <c r="Z47" i="17" s="1"/>
  <c r="R54" i="17"/>
  <c r="R55" i="17" s="1"/>
  <c r="C63" i="17" s="1"/>
  <c r="X32" i="17"/>
  <c r="AJ32" i="17" s="1"/>
  <c r="X34" i="17"/>
  <c r="AJ34" i="17" s="1"/>
  <c r="X23" i="17"/>
  <c r="AJ23" i="17" s="1"/>
  <c r="AB23" i="17" s="1"/>
  <c r="X31" i="17"/>
  <c r="AJ31" i="17" s="1"/>
  <c r="X52" i="17"/>
  <c r="O24" i="19"/>
  <c r="X39" i="17"/>
  <c r="AJ39" i="17" s="1"/>
  <c r="X46" i="17"/>
  <c r="AJ46" i="17" s="1"/>
  <c r="AA46" i="17" s="1"/>
  <c r="X21" i="17"/>
  <c r="AJ21" i="17" s="1"/>
  <c r="X38" i="17"/>
  <c r="AJ38" i="17" s="1"/>
  <c r="AA38" i="17" s="1"/>
  <c r="X40" i="17"/>
  <c r="AJ40" i="17" s="1"/>
  <c r="AA40" i="17" s="1"/>
  <c r="X35" i="15"/>
  <c r="AJ35" i="15" s="1"/>
  <c r="X40" i="15"/>
  <c r="X26" i="15"/>
  <c r="AJ26" i="15" s="1"/>
  <c r="Y26" i="15" s="1"/>
  <c r="X30" i="15"/>
  <c r="AJ30" i="15" s="1"/>
  <c r="X32" i="15"/>
  <c r="AJ32" i="15" s="1"/>
  <c r="Z32" i="15" s="1"/>
  <c r="X29" i="15"/>
  <c r="AJ29" i="15" s="1"/>
  <c r="AA29" i="15" s="1"/>
  <c r="X42" i="15"/>
  <c r="X50" i="15"/>
  <c r="X34" i="15"/>
  <c r="AJ34" i="15" s="1"/>
  <c r="X49" i="15"/>
  <c r="X39" i="15"/>
  <c r="X51" i="15"/>
  <c r="X36" i="15"/>
  <c r="AJ36" i="15" s="1"/>
  <c r="X46" i="15"/>
  <c r="X41" i="15"/>
  <c r="X28" i="15"/>
  <c r="AJ28" i="15" s="1"/>
  <c r="X52" i="15"/>
  <c r="X38" i="15"/>
  <c r="X45" i="15"/>
  <c r="X48" i="15"/>
  <c r="X31" i="15"/>
  <c r="AJ31" i="15" s="1"/>
  <c r="X27" i="15"/>
  <c r="AJ27" i="15" s="1"/>
  <c r="X44" i="15"/>
  <c r="X47" i="15"/>
  <c r="X37" i="15"/>
  <c r="AJ37" i="15" s="1"/>
  <c r="Y37" i="15" s="1"/>
  <c r="X33" i="15"/>
  <c r="AJ33" i="15" s="1"/>
  <c r="AA33" i="15" s="1"/>
  <c r="X53" i="15"/>
  <c r="X43" i="15"/>
  <c r="X43" i="14"/>
  <c r="AJ43" i="14" s="1"/>
  <c r="AA43" i="14" s="1"/>
  <c r="X48" i="14"/>
  <c r="X29" i="14"/>
  <c r="AJ29" i="14" s="1"/>
  <c r="Z29" i="14" s="1"/>
  <c r="X35" i="14"/>
  <c r="AJ35" i="14" s="1"/>
  <c r="Z35" i="14" s="1"/>
  <c r="X37" i="14"/>
  <c r="AJ37" i="14" s="1"/>
  <c r="Z37" i="14" s="1"/>
  <c r="X27" i="14"/>
  <c r="AJ27" i="14" s="1"/>
  <c r="Z27" i="14" s="1"/>
  <c r="X28" i="14"/>
  <c r="AJ28" i="14" s="1"/>
  <c r="AB28" i="14" s="1"/>
  <c r="X33" i="14"/>
  <c r="AJ33" i="14" s="1"/>
  <c r="Y33" i="14" s="1"/>
  <c r="X34" i="14"/>
  <c r="AJ34" i="14" s="1"/>
  <c r="AA34" i="14" s="1"/>
  <c r="X40" i="14"/>
  <c r="AJ40" i="14" s="1"/>
  <c r="AA40" i="14" s="1"/>
  <c r="X46" i="14"/>
  <c r="AJ46" i="14" s="1"/>
  <c r="Z46" i="14" s="1"/>
  <c r="X45" i="14"/>
  <c r="AJ45" i="14" s="1"/>
  <c r="Z45" i="14" s="1"/>
  <c r="X39" i="14"/>
  <c r="AJ39" i="14" s="1"/>
  <c r="AA39" i="14" s="1"/>
  <c r="X50" i="14"/>
  <c r="X52" i="14"/>
  <c r="X26" i="14"/>
  <c r="AJ26" i="14" s="1"/>
  <c r="AA26" i="14" s="1"/>
  <c r="X32" i="14"/>
  <c r="AJ32" i="14" s="1"/>
  <c r="X31" i="13"/>
  <c r="AJ31" i="13" s="1"/>
  <c r="Y31" i="13" s="1"/>
  <c r="X34" i="13"/>
  <c r="AJ34" i="13" s="1"/>
  <c r="X46" i="13"/>
  <c r="X38" i="13"/>
  <c r="C70" i="13"/>
  <c r="C74" i="13" s="1"/>
  <c r="D70" i="13"/>
  <c r="D74" i="13" s="1"/>
  <c r="AF54" i="13"/>
  <c r="AF55" i="13" s="1"/>
  <c r="X33" i="13"/>
  <c r="AJ33" i="13" s="1"/>
  <c r="F70" i="13"/>
  <c r="F74" i="13" s="1"/>
  <c r="X26" i="13"/>
  <c r="AJ26" i="13" s="1"/>
  <c r="X47" i="13"/>
  <c r="W54" i="13"/>
  <c r="W55" i="13" s="1"/>
  <c r="H63" i="13" s="1"/>
  <c r="X28" i="13"/>
  <c r="AJ28" i="13" s="1"/>
  <c r="X32" i="13"/>
  <c r="AJ32" i="13" s="1"/>
  <c r="Z32" i="13" s="1"/>
  <c r="X35" i="13"/>
  <c r="AJ35" i="13" s="1"/>
  <c r="X43" i="13"/>
  <c r="AJ43" i="13" s="1"/>
  <c r="X49" i="13"/>
  <c r="X39" i="13"/>
  <c r="AJ39" i="13" s="1"/>
  <c r="Y39" i="13" s="1"/>
  <c r="X52" i="13"/>
  <c r="AE54" i="13"/>
  <c r="AE55" i="13" s="1"/>
  <c r="AE54" i="17"/>
  <c r="AE55" i="17" s="1"/>
  <c r="AD54" i="16"/>
  <c r="U54" i="16"/>
  <c r="U55" i="16" s="1"/>
  <c r="AE54" i="16"/>
  <c r="AE55" i="16" s="1"/>
  <c r="AF54" i="16"/>
  <c r="AF55" i="16" s="1"/>
  <c r="AH54" i="16"/>
  <c r="AH55" i="16" s="1"/>
  <c r="AO55" i="16"/>
  <c r="S54" i="16"/>
  <c r="S55" i="16" s="1"/>
  <c r="H54" i="16" s="1"/>
  <c r="G26" i="19" s="1"/>
  <c r="AG54" i="16"/>
  <c r="AG55" i="16" s="1"/>
  <c r="T54" i="16"/>
  <c r="T55" i="16" s="1"/>
  <c r="V54" i="16"/>
  <c r="V55" i="16" s="1"/>
  <c r="W54" i="16"/>
  <c r="F72" i="16"/>
  <c r="X19" i="16"/>
  <c r="AJ19" i="16" s="1"/>
  <c r="X18" i="16"/>
  <c r="AJ18" i="16" s="1"/>
  <c r="G70" i="16"/>
  <c r="G74" i="16" s="1"/>
  <c r="C72" i="16"/>
  <c r="E72" i="16"/>
  <c r="G72" i="16"/>
  <c r="C70" i="16"/>
  <c r="C74" i="16" s="1"/>
  <c r="D70" i="16"/>
  <c r="D74" i="16" s="1"/>
  <c r="E70" i="16"/>
  <c r="E74" i="16" s="1"/>
  <c r="F70" i="16"/>
  <c r="F74" i="16" s="1"/>
  <c r="W54" i="17"/>
  <c r="W55" i="17" s="1"/>
  <c r="H63" i="17" s="1"/>
  <c r="AD54" i="17"/>
  <c r="AD55" i="17" s="1"/>
  <c r="AF54" i="17"/>
  <c r="AF55" i="17" s="1"/>
  <c r="S54" i="17"/>
  <c r="S55" i="17" s="1"/>
  <c r="D63" i="17" s="1"/>
  <c r="AG54" i="17"/>
  <c r="T54" i="17"/>
  <c r="T55" i="17" s="1"/>
  <c r="I54" i="17" s="1"/>
  <c r="AH54" i="17"/>
  <c r="AH55" i="17" s="1"/>
  <c r="U54" i="17"/>
  <c r="U55" i="17" s="1"/>
  <c r="F63" i="17" s="1"/>
  <c r="X20" i="17"/>
  <c r="AJ20" i="17" s="1"/>
  <c r="V54" i="17"/>
  <c r="X19" i="17"/>
  <c r="AJ19" i="17" s="1"/>
  <c r="X18" i="17"/>
  <c r="AJ18" i="17" s="1"/>
  <c r="Z18" i="17" s="1"/>
  <c r="E72" i="17"/>
  <c r="D72" i="17"/>
  <c r="G72" i="17"/>
  <c r="C70" i="17"/>
  <c r="C74" i="17" s="1"/>
  <c r="D70" i="17"/>
  <c r="D74" i="17" s="1"/>
  <c r="E70" i="17"/>
  <c r="E74" i="17" s="1"/>
  <c r="G70" i="17"/>
  <c r="G74" i="17" s="1"/>
  <c r="C72" i="17"/>
  <c r="X23" i="15"/>
  <c r="AJ23" i="15" s="1"/>
  <c r="Y23" i="15" s="1"/>
  <c r="X22" i="15"/>
  <c r="AJ22" i="15" s="1"/>
  <c r="AA22" i="15" s="1"/>
  <c r="X24" i="15"/>
  <c r="AJ24" i="15" s="1"/>
  <c r="AA24" i="15" s="1"/>
  <c r="R54" i="15"/>
  <c r="R55" i="15" s="1"/>
  <c r="C63" i="15" s="1"/>
  <c r="X25" i="15"/>
  <c r="AJ25" i="15" s="1"/>
  <c r="AB25" i="15" s="1"/>
  <c r="T54" i="15"/>
  <c r="T55" i="15" s="1"/>
  <c r="AH54" i="15"/>
  <c r="AH55" i="15" s="1"/>
  <c r="W54" i="15"/>
  <c r="W55" i="15" s="1"/>
  <c r="AF54" i="15"/>
  <c r="AF55" i="15" s="1"/>
  <c r="S54" i="15"/>
  <c r="S55" i="15" s="1"/>
  <c r="V54" i="15"/>
  <c r="V55" i="15" s="1"/>
  <c r="AD54" i="15"/>
  <c r="AD55" i="15" s="1"/>
  <c r="G70" i="15"/>
  <c r="G74" i="15" s="1"/>
  <c r="C70" i="15"/>
  <c r="C74" i="15" s="1"/>
  <c r="D70" i="15"/>
  <c r="D74" i="15" s="1"/>
  <c r="E70" i="15"/>
  <c r="E74" i="15" s="1"/>
  <c r="AN63" i="17"/>
  <c r="AZ54" i="16"/>
  <c r="AX54" i="16" s="1"/>
  <c r="AN63" i="16" s="1"/>
  <c r="AP56" i="16"/>
  <c r="AP54" i="16" s="1"/>
  <c r="D72" i="16"/>
  <c r="AG54" i="15"/>
  <c r="AG55" i="15" s="1"/>
  <c r="U54" i="15"/>
  <c r="U55" i="15" s="1"/>
  <c r="F63" i="15" s="1"/>
  <c r="X21" i="15"/>
  <c r="AJ21" i="15" s="1"/>
  <c r="AA21" i="15" s="1"/>
  <c r="X18" i="15"/>
  <c r="AJ18" i="15" s="1"/>
  <c r="AA18" i="15" s="1"/>
  <c r="X20" i="15"/>
  <c r="AJ20" i="15" s="1"/>
  <c r="C72" i="15"/>
  <c r="D72" i="15"/>
  <c r="AC54" i="15"/>
  <c r="AC55" i="15" s="1"/>
  <c r="X19" i="15"/>
  <c r="AJ19" i="15" s="1"/>
  <c r="AA19" i="15" s="1"/>
  <c r="E72" i="15"/>
  <c r="F72" i="15"/>
  <c r="AE54" i="15"/>
  <c r="G72" i="15"/>
  <c r="AB19" i="15"/>
  <c r="AN63" i="15"/>
  <c r="W54" i="14"/>
  <c r="W55" i="14" s="1"/>
  <c r="H63" i="14" s="1"/>
  <c r="X18" i="14"/>
  <c r="AJ18" i="14" s="1"/>
  <c r="AG54" i="14"/>
  <c r="AE54" i="14"/>
  <c r="AE55" i="14" s="1"/>
  <c r="X20" i="14"/>
  <c r="AJ20" i="14" s="1"/>
  <c r="X19" i="14"/>
  <c r="AJ19" i="14" s="1"/>
  <c r="AA19" i="14" s="1"/>
  <c r="S54" i="14"/>
  <c r="C70" i="14"/>
  <c r="C74" i="14" s="1"/>
  <c r="AD54" i="14"/>
  <c r="AD55" i="14" s="1"/>
  <c r="D70" i="14"/>
  <c r="D74" i="14" s="1"/>
  <c r="R54" i="14"/>
  <c r="R55" i="14" s="1"/>
  <c r="G54" i="14" s="1"/>
  <c r="F20" i="19" s="1"/>
  <c r="E70" i="14"/>
  <c r="E74" i="14" s="1"/>
  <c r="AF54" i="14"/>
  <c r="AF55" i="14" s="1"/>
  <c r="X23" i="14"/>
  <c r="AJ23" i="14" s="1"/>
  <c r="T54" i="14"/>
  <c r="T55" i="14" s="1"/>
  <c r="E63" i="14" s="1"/>
  <c r="G70" i="14"/>
  <c r="G74" i="14" s="1"/>
  <c r="U54" i="14"/>
  <c r="AH54" i="14"/>
  <c r="AH55" i="14" s="1"/>
  <c r="V54" i="14"/>
  <c r="V55" i="14" s="1"/>
  <c r="G63" i="14" s="1"/>
  <c r="X22" i="14"/>
  <c r="AJ22" i="14" s="1"/>
  <c r="AA22" i="14" s="1"/>
  <c r="AN55" i="14"/>
  <c r="O20" i="19" s="1"/>
  <c r="X21" i="14"/>
  <c r="AJ21" i="14" s="1"/>
  <c r="AA21" i="14" s="1"/>
  <c r="F70" i="14"/>
  <c r="F74" i="14" s="1"/>
  <c r="C72" i="14"/>
  <c r="D72" i="14"/>
  <c r="E72" i="14"/>
  <c r="F72" i="14"/>
  <c r="G72" i="14"/>
  <c r="AN63" i="14"/>
  <c r="AC24" i="14"/>
  <c r="AC54" i="14" s="1"/>
  <c r="AG54" i="13"/>
  <c r="AG55" i="13" s="1"/>
  <c r="T54" i="13"/>
  <c r="T55" i="13" s="1"/>
  <c r="E63" i="13" s="1"/>
  <c r="X22" i="13"/>
  <c r="AJ22" i="13" s="1"/>
  <c r="X21" i="13"/>
  <c r="AJ21" i="13" s="1"/>
  <c r="S54" i="13"/>
  <c r="AH54" i="13"/>
  <c r="AH55" i="13" s="1"/>
  <c r="R54" i="13"/>
  <c r="R55" i="13" s="1"/>
  <c r="C63" i="13" s="1"/>
  <c r="AD54" i="13"/>
  <c r="AD55" i="13" s="1"/>
  <c r="U54" i="13"/>
  <c r="U55" i="13" s="1"/>
  <c r="F63" i="13" s="1"/>
  <c r="V54" i="13"/>
  <c r="V55" i="13" s="1"/>
  <c r="G63" i="13" s="1"/>
  <c r="X18" i="13"/>
  <c r="AJ18" i="13" s="1"/>
  <c r="E70" i="13"/>
  <c r="E74" i="13" s="1"/>
  <c r="G70" i="13"/>
  <c r="G74" i="13" s="1"/>
  <c r="C72" i="13"/>
  <c r="D72" i="13"/>
  <c r="E72" i="13"/>
  <c r="X20" i="13"/>
  <c r="AJ20" i="13" s="1"/>
  <c r="F72" i="13"/>
  <c r="X19" i="13"/>
  <c r="AJ19" i="13" s="1"/>
  <c r="G72" i="13"/>
  <c r="AC24" i="13"/>
  <c r="AC54" i="13" s="1"/>
  <c r="Z18" i="13"/>
  <c r="AA31" i="15" l="1"/>
  <c r="Z31" i="15"/>
  <c r="AB28" i="19"/>
  <c r="AB29" i="19" s="1"/>
  <c r="G54" i="15"/>
  <c r="F22" i="19" s="1"/>
  <c r="Y28" i="16"/>
  <c r="Z28" i="16"/>
  <c r="Z27" i="16"/>
  <c r="AA27" i="16"/>
  <c r="Z24" i="16"/>
  <c r="AA24" i="16"/>
  <c r="AA22" i="16"/>
  <c r="Z22" i="16"/>
  <c r="X28" i="19"/>
  <c r="X29" i="19" s="1"/>
  <c r="AA20" i="17"/>
  <c r="Z20" i="17"/>
  <c r="Z28" i="19"/>
  <c r="Z29" i="19" s="1"/>
  <c r="W22" i="19"/>
  <c r="W28" i="19" s="1"/>
  <c r="W29" i="19" s="1"/>
  <c r="Y22" i="19"/>
  <c r="Y28" i="19" s="1"/>
  <c r="Y29" i="19" s="1"/>
  <c r="AA28" i="19"/>
  <c r="AA29" i="19" s="1"/>
  <c r="AA52" i="16"/>
  <c r="Z52" i="16"/>
  <c r="Y51" i="16"/>
  <c r="Z51" i="16"/>
  <c r="AA47" i="16"/>
  <c r="Z47" i="16"/>
  <c r="Z46" i="16"/>
  <c r="AA46" i="16"/>
  <c r="Y42" i="16"/>
  <c r="Z42" i="16"/>
  <c r="AA40" i="16"/>
  <c r="AB40" i="16"/>
  <c r="AA38" i="16"/>
  <c r="Z38" i="16"/>
  <c r="AA35" i="16"/>
  <c r="Z35" i="16"/>
  <c r="AC32" i="16"/>
  <c r="AB32" i="16"/>
  <c r="AA31" i="16"/>
  <c r="Z31" i="16"/>
  <c r="AA26" i="16"/>
  <c r="Z26" i="16"/>
  <c r="Y48" i="17"/>
  <c r="Z48" i="17"/>
  <c r="AC45" i="17"/>
  <c r="AA45" i="17"/>
  <c r="AB44" i="17"/>
  <c r="AA44" i="17"/>
  <c r="AA39" i="17"/>
  <c r="Z39" i="17"/>
  <c r="AA37" i="17"/>
  <c r="AB37" i="17"/>
  <c r="AB35" i="17"/>
  <c r="AA35" i="17"/>
  <c r="AC34" i="17"/>
  <c r="AA34" i="17"/>
  <c r="Z33" i="17"/>
  <c r="AA33" i="17"/>
  <c r="Y32" i="17"/>
  <c r="Z32" i="17"/>
  <c r="Y31" i="17"/>
  <c r="Z31" i="17"/>
  <c r="AB30" i="17"/>
  <c r="AA30" i="17"/>
  <c r="AC23" i="17"/>
  <c r="AA23" i="17"/>
  <c r="Y45" i="13"/>
  <c r="Z45" i="13"/>
  <c r="Y43" i="13"/>
  <c r="AA43" i="13"/>
  <c r="Y42" i="13"/>
  <c r="Z42" i="13"/>
  <c r="Z40" i="13"/>
  <c r="AA40" i="13"/>
  <c r="AB36" i="13"/>
  <c r="Y36" i="13"/>
  <c r="Z35" i="13"/>
  <c r="AA35" i="13"/>
  <c r="AA34" i="13"/>
  <c r="Y34" i="13"/>
  <c r="AA33" i="13"/>
  <c r="Z33" i="13"/>
  <c r="Z29" i="13"/>
  <c r="AB29" i="13"/>
  <c r="Z28" i="13"/>
  <c r="AA28" i="13"/>
  <c r="Z27" i="13"/>
  <c r="AB27" i="13"/>
  <c r="AB22" i="13"/>
  <c r="AA22" i="13"/>
  <c r="AA21" i="13"/>
  <c r="AB21" i="13"/>
  <c r="Z19" i="13"/>
  <c r="AB19" i="13"/>
  <c r="Y18" i="16"/>
  <c r="Z18" i="16"/>
  <c r="Y20" i="16"/>
  <c r="Z20" i="16"/>
  <c r="AA23" i="16"/>
  <c r="AC23" i="16"/>
  <c r="AB25" i="16"/>
  <c r="Z25" i="16"/>
  <c r="AB25" i="17"/>
  <c r="AA25" i="17"/>
  <c r="Z27" i="17"/>
  <c r="AB27" i="17"/>
  <c r="Y21" i="17"/>
  <c r="AA21" i="17"/>
  <c r="Y20" i="17"/>
  <c r="AC20" i="17"/>
  <c r="Y22" i="17"/>
  <c r="AA22" i="17"/>
  <c r="AA24" i="17"/>
  <c r="AB24" i="17"/>
  <c r="Z36" i="15"/>
  <c r="Y36" i="15"/>
  <c r="Z35" i="15"/>
  <c r="AA35" i="15"/>
  <c r="Z34" i="15"/>
  <c r="AA34" i="15"/>
  <c r="Z30" i="15"/>
  <c r="AA30" i="15"/>
  <c r="Z28" i="15"/>
  <c r="AA28" i="15"/>
  <c r="Z20" i="15"/>
  <c r="AB20" i="15"/>
  <c r="J54" i="15"/>
  <c r="I22" i="19" s="1"/>
  <c r="AA32" i="14"/>
  <c r="Y32" i="14"/>
  <c r="AB25" i="14"/>
  <c r="Y25" i="14"/>
  <c r="AA24" i="14"/>
  <c r="Y24" i="14"/>
  <c r="AA23" i="14"/>
  <c r="Z23" i="14"/>
  <c r="AA26" i="13"/>
  <c r="AB26" i="13"/>
  <c r="AB25" i="13"/>
  <c r="Y25" i="13"/>
  <c r="AA24" i="13"/>
  <c r="AB24" i="13"/>
  <c r="Y20" i="13"/>
  <c r="Z20" i="13"/>
  <c r="L54" i="13"/>
  <c r="K16" i="19" s="1"/>
  <c r="I54" i="13"/>
  <c r="H16" i="19" s="1"/>
  <c r="AW54" i="16"/>
  <c r="AU54" i="16" s="1"/>
  <c r="AK63" i="16" s="1"/>
  <c r="AO54" i="16"/>
  <c r="K63" i="16" s="1"/>
  <c r="Q26" i="19"/>
  <c r="Y19" i="16"/>
  <c r="Z19" i="16"/>
  <c r="AB23" i="16"/>
  <c r="Y23" i="16"/>
  <c r="AB22" i="16"/>
  <c r="Y22" i="16"/>
  <c r="Z21" i="16"/>
  <c r="Y21" i="16"/>
  <c r="K63" i="17"/>
  <c r="Q24" i="19"/>
  <c r="AA19" i="17"/>
  <c r="Z19" i="17"/>
  <c r="Z23" i="17"/>
  <c r="Y23" i="17"/>
  <c r="AA23" i="13"/>
  <c r="Y23" i="13"/>
  <c r="AA18" i="13"/>
  <c r="Y18" i="13"/>
  <c r="Z21" i="13"/>
  <c r="Y21" i="13"/>
  <c r="Z21" i="14"/>
  <c r="Y21" i="14"/>
  <c r="AA20" i="14"/>
  <c r="Y20" i="14"/>
  <c r="Z22" i="14"/>
  <c r="Y22" i="14"/>
  <c r="Z18" i="14"/>
  <c r="Y18" i="14"/>
  <c r="Z18" i="15"/>
  <c r="Y18" i="15"/>
  <c r="Z26" i="15"/>
  <c r="AA26" i="15"/>
  <c r="AA27" i="15"/>
  <c r="Z27" i="15"/>
  <c r="AA23" i="15"/>
  <c r="Z23" i="15"/>
  <c r="AO55" i="15"/>
  <c r="Q22" i="19" s="1"/>
  <c r="Z24" i="15"/>
  <c r="Y22" i="15"/>
  <c r="Z22" i="15"/>
  <c r="Y19" i="15"/>
  <c r="Z19" i="15"/>
  <c r="Y21" i="15"/>
  <c r="Z21" i="15"/>
  <c r="AA25" i="15"/>
  <c r="Z25" i="15"/>
  <c r="AF56" i="16"/>
  <c r="E73" i="16" s="1"/>
  <c r="G63" i="16"/>
  <c r="K54" i="16"/>
  <c r="J26" i="19" s="1"/>
  <c r="AH56" i="16"/>
  <c r="G73" i="16" s="1"/>
  <c r="E63" i="16"/>
  <c r="I54" i="16"/>
  <c r="H26" i="19" s="1"/>
  <c r="F63" i="16"/>
  <c r="J54" i="16"/>
  <c r="I26" i="19" s="1"/>
  <c r="G63" i="15"/>
  <c r="K54" i="15"/>
  <c r="J22" i="19" s="1"/>
  <c r="D63" i="15"/>
  <c r="H54" i="15"/>
  <c r="G22" i="19" s="1"/>
  <c r="H63" i="15"/>
  <c r="L54" i="15"/>
  <c r="K22" i="19" s="1"/>
  <c r="E63" i="15"/>
  <c r="I54" i="15"/>
  <c r="H22" i="19" s="1"/>
  <c r="L54" i="14"/>
  <c r="K20" i="19" s="1"/>
  <c r="K54" i="14"/>
  <c r="J20" i="19" s="1"/>
  <c r="I54" i="14"/>
  <c r="H20" i="19" s="1"/>
  <c r="Z22" i="13"/>
  <c r="Y22" i="13"/>
  <c r="L63" i="16"/>
  <c r="R26" i="19"/>
  <c r="AD56" i="16"/>
  <c r="C73" i="16" s="1"/>
  <c r="L63" i="17"/>
  <c r="R24" i="19"/>
  <c r="AG56" i="17"/>
  <c r="F73" i="17" s="1"/>
  <c r="L63" i="15"/>
  <c r="R22" i="19"/>
  <c r="L63" i="14"/>
  <c r="R20" i="19"/>
  <c r="L54" i="17"/>
  <c r="K24" i="19" s="1"/>
  <c r="H54" i="17"/>
  <c r="G24" i="19" s="1"/>
  <c r="G54" i="13"/>
  <c r="F16" i="19" s="1"/>
  <c r="AE56" i="17"/>
  <c r="D73" i="17" s="1"/>
  <c r="AD56" i="17"/>
  <c r="C73" i="17" s="1"/>
  <c r="J54" i="17"/>
  <c r="I24" i="19" s="1"/>
  <c r="AG56" i="14"/>
  <c r="F73" i="14" s="1"/>
  <c r="AF56" i="13"/>
  <c r="E73" i="13" s="1"/>
  <c r="AN54" i="16"/>
  <c r="J63" i="16" s="1"/>
  <c r="AD55" i="16"/>
  <c r="J63" i="17"/>
  <c r="AN54" i="14"/>
  <c r="J63" i="14" s="1"/>
  <c r="S55" i="14"/>
  <c r="O25" i="19"/>
  <c r="T16" i="19"/>
  <c r="U16" i="19" s="1"/>
  <c r="S55" i="13"/>
  <c r="AE56" i="13"/>
  <c r="D73" i="13" s="1"/>
  <c r="L63" i="13"/>
  <c r="AH56" i="13"/>
  <c r="G73" i="13" s="1"/>
  <c r="AG56" i="13"/>
  <c r="F73" i="13" s="1"/>
  <c r="AE56" i="16"/>
  <c r="D73" i="16" s="1"/>
  <c r="D63" i="16"/>
  <c r="X54" i="16"/>
  <c r="AA18" i="16"/>
  <c r="X56" i="16"/>
  <c r="X57" i="16" s="1"/>
  <c r="AG56" i="16"/>
  <c r="F73" i="16" s="1"/>
  <c r="AF56" i="17"/>
  <c r="E73" i="17" s="1"/>
  <c r="W55" i="16"/>
  <c r="E63" i="17"/>
  <c r="H24" i="19"/>
  <c r="AG55" i="17"/>
  <c r="Y18" i="17"/>
  <c r="X54" i="17"/>
  <c r="X56" i="17"/>
  <c r="X57" i="17" s="1"/>
  <c r="AH56" i="17"/>
  <c r="G73" i="17" s="1"/>
  <c r="V55" i="17"/>
  <c r="AB24" i="15"/>
  <c r="AH56" i="15"/>
  <c r="G73" i="15" s="1"/>
  <c r="AA20" i="15"/>
  <c r="Y20" i="15"/>
  <c r="AD56" i="15"/>
  <c r="C73" i="15" s="1"/>
  <c r="AF56" i="15"/>
  <c r="E73" i="15" s="1"/>
  <c r="AE56" i="15"/>
  <c r="D73" i="15" s="1"/>
  <c r="X54" i="15"/>
  <c r="X56" i="15"/>
  <c r="X57" i="15" s="1"/>
  <c r="AC56" i="15"/>
  <c r="G71" i="15" s="1"/>
  <c r="G75" i="15" s="1"/>
  <c r="AJ63" i="17"/>
  <c r="AI63" i="17"/>
  <c r="AG56" i="15"/>
  <c r="F73" i="15" s="1"/>
  <c r="AE55" i="15"/>
  <c r="AJ63" i="15"/>
  <c r="AI63" i="15"/>
  <c r="AG55" i="14"/>
  <c r="AE56" i="14"/>
  <c r="D73" i="14" s="1"/>
  <c r="AO55" i="14"/>
  <c r="Q20" i="19" s="1"/>
  <c r="X54" i="14"/>
  <c r="X56" i="14"/>
  <c r="X57" i="14" s="1"/>
  <c r="AF56" i="14"/>
  <c r="E73" i="14" s="1"/>
  <c r="C63" i="14"/>
  <c r="U55" i="14"/>
  <c r="Z19" i="14"/>
  <c r="AB19" i="14"/>
  <c r="AH56" i="14"/>
  <c r="G73" i="14" s="1"/>
  <c r="AD56" i="14"/>
  <c r="C73" i="14" s="1"/>
  <c r="AC55" i="14"/>
  <c r="AC56" i="14"/>
  <c r="G71" i="14" s="1"/>
  <c r="G75" i="14" s="1"/>
  <c r="AJ63" i="14"/>
  <c r="AI63" i="14"/>
  <c r="X56" i="13"/>
  <c r="X57" i="13" s="1"/>
  <c r="AD56" i="13"/>
  <c r="C73" i="13" s="1"/>
  <c r="X54" i="13"/>
  <c r="AA20" i="13"/>
  <c r="AC55" i="13"/>
  <c r="AC56" i="13"/>
  <c r="G71" i="13" s="1"/>
  <c r="G75" i="13" s="1"/>
  <c r="AJ63" i="13"/>
  <c r="AI63" i="13"/>
  <c r="AC54" i="16" l="1"/>
  <c r="AC55" i="16" s="1"/>
  <c r="AB54" i="14"/>
  <c r="AB55" i="14" s="1"/>
  <c r="AC54" i="17"/>
  <c r="AC55" i="17" s="1"/>
  <c r="AB54" i="13"/>
  <c r="AB56" i="13" s="1"/>
  <c r="F71" i="13" s="1"/>
  <c r="F75" i="13" s="1"/>
  <c r="AA54" i="16"/>
  <c r="AA55" i="16" s="1"/>
  <c r="AA54" i="17"/>
  <c r="AA55" i="17" s="1"/>
  <c r="AB54" i="17"/>
  <c r="AB54" i="15"/>
  <c r="AB55" i="15" s="1"/>
  <c r="AA54" i="14"/>
  <c r="AA55" i="14" s="1"/>
  <c r="F63" i="14"/>
  <c r="J54" i="14"/>
  <c r="D63" i="14"/>
  <c r="H54" i="14"/>
  <c r="D63" i="13"/>
  <c r="H54" i="13"/>
  <c r="G16" i="19" s="1"/>
  <c r="Z54" i="13"/>
  <c r="Z55" i="13" s="1"/>
  <c r="AI63" i="16"/>
  <c r="AJ63" i="16"/>
  <c r="Y54" i="16"/>
  <c r="Y55" i="16" s="1"/>
  <c r="Z54" i="16"/>
  <c r="AB54" i="16"/>
  <c r="Z54" i="17"/>
  <c r="Z55" i="17" s="1"/>
  <c r="Y54" i="17"/>
  <c r="Y55" i="17" s="1"/>
  <c r="Y54" i="13"/>
  <c r="Y55" i="13" s="1"/>
  <c r="AA54" i="13"/>
  <c r="AA55" i="13" s="1"/>
  <c r="Y54" i="14"/>
  <c r="Z54" i="14"/>
  <c r="Z55" i="14" s="1"/>
  <c r="AO54" i="15"/>
  <c r="K63" i="15" s="1"/>
  <c r="AA54" i="15"/>
  <c r="AA56" i="15" s="1"/>
  <c r="E71" i="15" s="1"/>
  <c r="E75" i="15" s="1"/>
  <c r="Z54" i="15"/>
  <c r="Z55" i="15" s="1"/>
  <c r="Y54" i="15"/>
  <c r="Y55" i="15" s="1"/>
  <c r="X55" i="16"/>
  <c r="AJ54" i="16" s="1"/>
  <c r="M26" i="19" s="1"/>
  <c r="H63" i="16"/>
  <c r="L54" i="16"/>
  <c r="K26" i="19" s="1"/>
  <c r="G63" i="17"/>
  <c r="K54" i="17"/>
  <c r="J24" i="19" s="1"/>
  <c r="X55" i="17"/>
  <c r="AJ54" i="17" s="1"/>
  <c r="I63" i="17" s="1"/>
  <c r="AO54" i="14"/>
  <c r="K63" i="14" s="1"/>
  <c r="X55" i="15"/>
  <c r="X55" i="14"/>
  <c r="AJ54" i="14" s="1"/>
  <c r="X55" i="13"/>
  <c r="AJ54" i="13" s="1"/>
  <c r="AC56" i="16" l="1"/>
  <c r="G71" i="16" s="1"/>
  <c r="G75" i="16" s="1"/>
  <c r="AB56" i="14"/>
  <c r="F71" i="14" s="1"/>
  <c r="F75" i="14" s="1"/>
  <c r="AC56" i="17"/>
  <c r="G71" i="17" s="1"/>
  <c r="G75" i="17" s="1"/>
  <c r="AB55" i="13"/>
  <c r="AA56" i="16"/>
  <c r="E71" i="16" s="1"/>
  <c r="E75" i="16" s="1"/>
  <c r="AA56" i="17"/>
  <c r="E71" i="17" s="1"/>
  <c r="E75" i="17" s="1"/>
  <c r="AB55" i="17"/>
  <c r="AB56" i="17"/>
  <c r="F71" i="17" s="1"/>
  <c r="F75" i="17" s="1"/>
  <c r="AB56" i="15"/>
  <c r="F71" i="15" s="1"/>
  <c r="F75" i="15" s="1"/>
  <c r="AA56" i="14"/>
  <c r="E71" i="14" s="1"/>
  <c r="E75" i="14" s="1"/>
  <c r="Z56" i="13"/>
  <c r="D71" i="13" s="1"/>
  <c r="D75" i="13" s="1"/>
  <c r="Y56" i="13"/>
  <c r="C71" i="13" s="1"/>
  <c r="C75" i="13" s="1"/>
  <c r="Y56" i="16"/>
  <c r="C71" i="16" s="1"/>
  <c r="C75" i="16" s="1"/>
  <c r="AB55" i="16"/>
  <c r="AB56" i="16"/>
  <c r="F71" i="16" s="1"/>
  <c r="F75" i="16" s="1"/>
  <c r="Z55" i="16"/>
  <c r="Z56" i="16"/>
  <c r="D71" i="16" s="1"/>
  <c r="D75" i="16" s="1"/>
  <c r="Z56" i="17"/>
  <c r="D71" i="17" s="1"/>
  <c r="D75" i="17" s="1"/>
  <c r="Y56" i="17"/>
  <c r="C71" i="17" s="1"/>
  <c r="C75" i="17" s="1"/>
  <c r="AA56" i="13"/>
  <c r="E71" i="13" s="1"/>
  <c r="E75" i="13" s="1"/>
  <c r="Z56" i="14"/>
  <c r="D71" i="14" s="1"/>
  <c r="D75" i="14" s="1"/>
  <c r="Y55" i="14"/>
  <c r="Y56" i="14"/>
  <c r="C71" i="14" s="1"/>
  <c r="C75" i="14" s="1"/>
  <c r="AA55" i="15"/>
  <c r="Y56" i="15"/>
  <c r="C71" i="15" s="1"/>
  <c r="C75" i="15" s="1"/>
  <c r="Z56" i="15"/>
  <c r="D71" i="15" s="1"/>
  <c r="D75" i="15" s="1"/>
  <c r="I63" i="16"/>
  <c r="AJ54" i="15"/>
  <c r="M22" i="19" s="1"/>
  <c r="M24" i="19"/>
  <c r="M16" i="19"/>
  <c r="I63" i="14"/>
  <c r="M20" i="19"/>
  <c r="I63" i="13"/>
  <c r="G69" i="8"/>
  <c r="F69" i="8"/>
  <c r="E69" i="8"/>
  <c r="D69" i="8"/>
  <c r="C69" i="8"/>
  <c r="G68" i="8"/>
  <c r="F68" i="8"/>
  <c r="E68" i="8"/>
  <c r="D68" i="8"/>
  <c r="C68" i="8"/>
  <c r="G67" i="8"/>
  <c r="F67" i="8"/>
  <c r="E67" i="8"/>
  <c r="D67" i="8"/>
  <c r="C67" i="8"/>
  <c r="G66" i="8"/>
  <c r="F66" i="8"/>
  <c r="E66" i="8"/>
  <c r="D66" i="8"/>
  <c r="C66" i="8"/>
  <c r="C58" i="8"/>
  <c r="D57" i="8"/>
  <c r="C57" i="8"/>
  <c r="W56" i="8"/>
  <c r="V56" i="8"/>
  <c r="U56" i="8"/>
  <c r="J54" i="8" s="1"/>
  <c r="I18" i="19" s="1"/>
  <c r="I28" i="19" s="1"/>
  <c r="I29" i="19" s="1"/>
  <c r="T56" i="8"/>
  <c r="S56" i="8"/>
  <c r="H54" i="8" s="1"/>
  <c r="G18" i="19" s="1"/>
  <c r="G28" i="19" s="1"/>
  <c r="G29" i="19" s="1"/>
  <c r="R56" i="8"/>
  <c r="E55" i="8"/>
  <c r="D55" i="8"/>
  <c r="B54" i="8"/>
  <c r="AN53" i="8"/>
  <c r="AI53" i="8"/>
  <c r="AJ53" i="8" s="1"/>
  <c r="AH53" i="8"/>
  <c r="AG53" i="8"/>
  <c r="AF53" i="8"/>
  <c r="AE53" i="8"/>
  <c r="AD53" i="8"/>
  <c r="AC53" i="8"/>
  <c r="AB53" i="8"/>
  <c r="AA53" i="8"/>
  <c r="Z53" i="8"/>
  <c r="Y53" i="8"/>
  <c r="W53" i="8"/>
  <c r="V53" i="8"/>
  <c r="T53" i="8"/>
  <c r="S53" i="8"/>
  <c r="R53" i="8"/>
  <c r="AN52" i="8"/>
  <c r="AI52" i="8"/>
  <c r="AJ52" i="8" s="1"/>
  <c r="AH52" i="8"/>
  <c r="AG52" i="8"/>
  <c r="AF52" i="8"/>
  <c r="AE52" i="8"/>
  <c r="AD52" i="8"/>
  <c r="AC52" i="8"/>
  <c r="AB52" i="8"/>
  <c r="AA52" i="8"/>
  <c r="Z52" i="8"/>
  <c r="Y52" i="8"/>
  <c r="W52" i="8"/>
  <c r="V52" i="8"/>
  <c r="T52" i="8"/>
  <c r="S52" i="8"/>
  <c r="R52" i="8"/>
  <c r="AN51" i="8"/>
  <c r="AI51" i="8"/>
  <c r="AH51" i="8"/>
  <c r="AG51" i="8"/>
  <c r="AF51" i="8"/>
  <c r="AE51" i="8"/>
  <c r="AD51" i="8"/>
  <c r="AC51" i="8"/>
  <c r="AB51" i="8"/>
  <c r="AA51" i="8"/>
  <c r="W51" i="8"/>
  <c r="V51" i="8"/>
  <c r="T51" i="8"/>
  <c r="S51" i="8"/>
  <c r="R51" i="8"/>
  <c r="AN50" i="8"/>
  <c r="AI50" i="8"/>
  <c r="AH50" i="8"/>
  <c r="AG50" i="8"/>
  <c r="AF50" i="8"/>
  <c r="AE50" i="8"/>
  <c r="AD50" i="8"/>
  <c r="AC50" i="8"/>
  <c r="AB50" i="8"/>
  <c r="AA50" i="8"/>
  <c r="W50" i="8"/>
  <c r="V50" i="8"/>
  <c r="T50" i="8"/>
  <c r="S50" i="8"/>
  <c r="R50" i="8"/>
  <c r="AN49" i="8"/>
  <c r="AI49" i="8"/>
  <c r="AH49" i="8"/>
  <c r="AG49" i="8"/>
  <c r="AF49" i="8"/>
  <c r="AE49" i="8"/>
  <c r="AD49" i="8"/>
  <c r="AC49" i="8"/>
  <c r="AB49" i="8"/>
  <c r="AA49" i="8"/>
  <c r="Y49" i="8"/>
  <c r="W49" i="8"/>
  <c r="V49" i="8"/>
  <c r="T49" i="8"/>
  <c r="S49" i="8"/>
  <c r="R49" i="8"/>
  <c r="AN48" i="8"/>
  <c r="AI48" i="8"/>
  <c r="AH48" i="8"/>
  <c r="AG48" i="8"/>
  <c r="AF48" i="8"/>
  <c r="AE48" i="8"/>
  <c r="AD48" i="8"/>
  <c r="AC48" i="8"/>
  <c r="AB48" i="8"/>
  <c r="AA48" i="8"/>
  <c r="Y48" i="8"/>
  <c r="W48" i="8"/>
  <c r="V48" i="8"/>
  <c r="T48" i="8"/>
  <c r="S48" i="8"/>
  <c r="R48" i="8"/>
  <c r="AN47" i="8"/>
  <c r="AI47" i="8"/>
  <c r="AH47" i="8"/>
  <c r="AG47" i="8"/>
  <c r="AF47" i="8"/>
  <c r="AE47" i="8"/>
  <c r="AD47" i="8"/>
  <c r="AC47" i="8"/>
  <c r="AB47" i="8"/>
  <c r="AA47" i="8"/>
  <c r="Y47" i="8"/>
  <c r="W47" i="8"/>
  <c r="V47" i="8"/>
  <c r="T47" i="8"/>
  <c r="S47" i="8"/>
  <c r="R47" i="8"/>
  <c r="AN46" i="8"/>
  <c r="AI46" i="8"/>
  <c r="AH46" i="8"/>
  <c r="AG46" i="8"/>
  <c r="AF46" i="8"/>
  <c r="AE46" i="8"/>
  <c r="AD46" i="8"/>
  <c r="AA46" i="8"/>
  <c r="Z46" i="8"/>
  <c r="Y46" i="8"/>
  <c r="W46" i="8"/>
  <c r="V46" i="8"/>
  <c r="T46" i="8"/>
  <c r="S46" i="8"/>
  <c r="R46" i="8"/>
  <c r="AN45" i="8"/>
  <c r="AI45" i="8"/>
  <c r="AH45" i="8"/>
  <c r="AG45" i="8"/>
  <c r="AF45" i="8"/>
  <c r="AE45" i="8"/>
  <c r="AD45" i="8"/>
  <c r="AC45" i="8"/>
  <c r="AB45" i="8"/>
  <c r="AA45" i="8"/>
  <c r="W45" i="8"/>
  <c r="V45" i="8"/>
  <c r="T45" i="8"/>
  <c r="S45" i="8"/>
  <c r="R45" i="8"/>
  <c r="AN44" i="8"/>
  <c r="AI44" i="8"/>
  <c r="AH44" i="8"/>
  <c r="AG44" i="8"/>
  <c r="AF44" i="8"/>
  <c r="AE44" i="8"/>
  <c r="AD44" i="8"/>
  <c r="AA44" i="8"/>
  <c r="Z44" i="8"/>
  <c r="Y44" i="8"/>
  <c r="W44" i="8"/>
  <c r="V44" i="8"/>
  <c r="T44" i="8"/>
  <c r="S44" i="8"/>
  <c r="R44" i="8"/>
  <c r="AN43" i="8"/>
  <c r="AI43" i="8"/>
  <c r="AH43" i="8"/>
  <c r="AG43" i="8"/>
  <c r="AF43" i="8"/>
  <c r="AE43" i="8"/>
  <c r="AD43" i="8"/>
  <c r="AC43" i="8"/>
  <c r="AB43" i="8"/>
  <c r="AA43" i="8"/>
  <c r="W43" i="8"/>
  <c r="V43" i="8"/>
  <c r="T43" i="8"/>
  <c r="S43" i="8"/>
  <c r="R43" i="8"/>
  <c r="AN42" i="8"/>
  <c r="AI42" i="8"/>
  <c r="AH42" i="8"/>
  <c r="AG42" i="8"/>
  <c r="AF42" i="8"/>
  <c r="AE42" i="8"/>
  <c r="AD42" i="8"/>
  <c r="AC42" i="8"/>
  <c r="AA42" i="8"/>
  <c r="Z42" i="8"/>
  <c r="Y42" i="8"/>
  <c r="W42" i="8"/>
  <c r="V42" i="8"/>
  <c r="T42" i="8"/>
  <c r="S42" i="8"/>
  <c r="R42" i="8"/>
  <c r="AN41" i="8"/>
  <c r="AI41" i="8"/>
  <c r="AH41" i="8"/>
  <c r="AG41" i="8"/>
  <c r="AF41" i="8"/>
  <c r="AE41" i="8"/>
  <c r="AD41" i="8"/>
  <c r="AC41" i="8"/>
  <c r="AB41" i="8"/>
  <c r="AA41" i="8"/>
  <c r="Y41" i="8"/>
  <c r="W41" i="8"/>
  <c r="V41" i="8"/>
  <c r="T41" i="8"/>
  <c r="S41" i="8"/>
  <c r="R41" i="8"/>
  <c r="AN40" i="8"/>
  <c r="AI40" i="8"/>
  <c r="AH40" i="8"/>
  <c r="AG40" i="8"/>
  <c r="AF40" i="8"/>
  <c r="AE40" i="8"/>
  <c r="AD40" i="8"/>
  <c r="AC40" i="8"/>
  <c r="AB40" i="8"/>
  <c r="AA40" i="8"/>
  <c r="Z40" i="8"/>
  <c r="W40" i="8"/>
  <c r="V40" i="8"/>
  <c r="T40" i="8"/>
  <c r="S40" i="8"/>
  <c r="R40" i="8"/>
  <c r="AN39" i="8"/>
  <c r="AI39" i="8"/>
  <c r="AH39" i="8"/>
  <c r="AG39" i="8"/>
  <c r="AF39" i="8"/>
  <c r="AE39" i="8"/>
  <c r="AD39" i="8"/>
  <c r="AC39" i="8"/>
  <c r="AB39" i="8"/>
  <c r="AA39" i="8"/>
  <c r="Z39" i="8"/>
  <c r="W39" i="8"/>
  <c r="V39" i="8"/>
  <c r="T39" i="8"/>
  <c r="S39" i="8"/>
  <c r="R39" i="8"/>
  <c r="AN38" i="8"/>
  <c r="AI38" i="8"/>
  <c r="AH38" i="8"/>
  <c r="AG38" i="8"/>
  <c r="AF38" i="8"/>
  <c r="AE38" i="8"/>
  <c r="AD38" i="8"/>
  <c r="AB38" i="8"/>
  <c r="AA38" i="8"/>
  <c r="Z38" i="8"/>
  <c r="Y38" i="8"/>
  <c r="W38" i="8"/>
  <c r="V38" i="8"/>
  <c r="T38" i="8"/>
  <c r="S38" i="8"/>
  <c r="R38" i="8"/>
  <c r="AN37" i="8"/>
  <c r="AI37" i="8"/>
  <c r="AH37" i="8"/>
  <c r="AG37" i="8"/>
  <c r="AF37" i="8"/>
  <c r="AE37" i="8"/>
  <c r="AD37" i="8"/>
  <c r="AC37" i="8"/>
  <c r="AB37" i="8"/>
  <c r="Z37" i="8"/>
  <c r="W37" i="8"/>
  <c r="V37" i="8"/>
  <c r="T37" i="8"/>
  <c r="S37" i="8"/>
  <c r="R37" i="8"/>
  <c r="AN36" i="8"/>
  <c r="AI36" i="8"/>
  <c r="AH36" i="8"/>
  <c r="AG36" i="8"/>
  <c r="AF36" i="8"/>
  <c r="AE36" i="8"/>
  <c r="AD36" i="8"/>
  <c r="AC36" i="8"/>
  <c r="AB36" i="8"/>
  <c r="AA36" i="8"/>
  <c r="Y36" i="8"/>
  <c r="W36" i="8"/>
  <c r="V36" i="8"/>
  <c r="T36" i="8"/>
  <c r="S36" i="8"/>
  <c r="R36" i="8"/>
  <c r="AN35" i="8"/>
  <c r="AI35" i="8"/>
  <c r="AH35" i="8"/>
  <c r="AG35" i="8"/>
  <c r="AF35" i="8"/>
  <c r="AE35" i="8"/>
  <c r="AD35" i="8"/>
  <c r="AC35" i="8"/>
  <c r="AB35" i="8"/>
  <c r="AA35" i="8"/>
  <c r="W35" i="8"/>
  <c r="V35" i="8"/>
  <c r="T35" i="8"/>
  <c r="S35" i="8"/>
  <c r="R35" i="8"/>
  <c r="AN34" i="8"/>
  <c r="AI34" i="8"/>
  <c r="AH34" i="8"/>
  <c r="AG34" i="8"/>
  <c r="AF34" i="8"/>
  <c r="AE34" i="8"/>
  <c r="AD34" i="8"/>
  <c r="AC34" i="8"/>
  <c r="AB34" i="8"/>
  <c r="AA34" i="8"/>
  <c r="W34" i="8"/>
  <c r="V34" i="8"/>
  <c r="T34" i="8"/>
  <c r="S34" i="8"/>
  <c r="R34" i="8"/>
  <c r="AN33" i="8"/>
  <c r="AI33" i="8"/>
  <c r="AH33" i="8"/>
  <c r="AG33" i="8"/>
  <c r="AF33" i="8"/>
  <c r="AE33" i="8"/>
  <c r="AD33" i="8"/>
  <c r="AC33" i="8"/>
  <c r="AB33" i="8"/>
  <c r="Z33" i="8"/>
  <c r="Y33" i="8"/>
  <c r="W33" i="8"/>
  <c r="V33" i="8"/>
  <c r="T33" i="8"/>
  <c r="S33" i="8"/>
  <c r="R33" i="8"/>
  <c r="AN32" i="8"/>
  <c r="AI32" i="8"/>
  <c r="AH32" i="8"/>
  <c r="AG32" i="8"/>
  <c r="AF32" i="8"/>
  <c r="AE32" i="8"/>
  <c r="AD32" i="8"/>
  <c r="AC32" i="8"/>
  <c r="AB32" i="8"/>
  <c r="Y32" i="8"/>
  <c r="W32" i="8"/>
  <c r="V32" i="8"/>
  <c r="T32" i="8"/>
  <c r="S32" i="8"/>
  <c r="R32" i="8"/>
  <c r="AN31" i="8"/>
  <c r="AI31" i="8"/>
  <c r="AH31" i="8"/>
  <c r="AG31" i="8"/>
  <c r="AF31" i="8"/>
  <c r="AE31" i="8"/>
  <c r="AD31" i="8"/>
  <c r="AB31" i="8"/>
  <c r="AA31" i="8"/>
  <c r="Z31" i="8"/>
  <c r="Y31" i="8"/>
  <c r="W31" i="8"/>
  <c r="V31" i="8"/>
  <c r="T31" i="8"/>
  <c r="S31" i="8"/>
  <c r="R31" i="8"/>
  <c r="AN30" i="8"/>
  <c r="AI30" i="8"/>
  <c r="AH30" i="8"/>
  <c r="AG30" i="8"/>
  <c r="AF30" i="8"/>
  <c r="AE30" i="8"/>
  <c r="AD30" i="8"/>
  <c r="AC30" i="8"/>
  <c r="AA30" i="8"/>
  <c r="Z30" i="8"/>
  <c r="Y30" i="8"/>
  <c r="W30" i="8"/>
  <c r="V30" i="8"/>
  <c r="T30" i="8"/>
  <c r="S30" i="8"/>
  <c r="R30" i="8"/>
  <c r="AN29" i="8"/>
  <c r="AI29" i="8"/>
  <c r="AH29" i="8"/>
  <c r="AG29" i="8"/>
  <c r="AF29" i="8"/>
  <c r="AE29" i="8"/>
  <c r="AD29" i="8"/>
  <c r="AC29" i="8"/>
  <c r="AB29" i="8"/>
  <c r="Z29" i="8"/>
  <c r="Y29" i="8"/>
  <c r="W29" i="8"/>
  <c r="V29" i="8"/>
  <c r="T29" i="8"/>
  <c r="S29" i="8"/>
  <c r="R29" i="8"/>
  <c r="AN28" i="8"/>
  <c r="AI28" i="8"/>
  <c r="AH28" i="8"/>
  <c r="AG28" i="8"/>
  <c r="AF28" i="8"/>
  <c r="AE28" i="8"/>
  <c r="AD28" i="8"/>
  <c r="AC28" i="8"/>
  <c r="AB28" i="8"/>
  <c r="Y28" i="8"/>
  <c r="W28" i="8"/>
  <c r="V28" i="8"/>
  <c r="T28" i="8"/>
  <c r="S28" i="8"/>
  <c r="R28" i="8"/>
  <c r="AN27" i="8"/>
  <c r="AI27" i="8"/>
  <c r="AH27" i="8"/>
  <c r="AG27" i="8"/>
  <c r="AF27" i="8"/>
  <c r="AE27" i="8"/>
  <c r="AD27" i="8"/>
  <c r="AC27" i="8"/>
  <c r="AB27" i="8"/>
  <c r="Z27" i="8"/>
  <c r="Y27" i="8"/>
  <c r="W27" i="8"/>
  <c r="V27" i="8"/>
  <c r="T27" i="8"/>
  <c r="S27" i="8"/>
  <c r="R27" i="8"/>
  <c r="AN26" i="8"/>
  <c r="AI26" i="8"/>
  <c r="AH26" i="8"/>
  <c r="AG26" i="8"/>
  <c r="AF26" i="8"/>
  <c r="AE26" i="8"/>
  <c r="AD26" i="8"/>
  <c r="AC26" i="8"/>
  <c r="Z26" i="8"/>
  <c r="Y26" i="8"/>
  <c r="W26" i="8"/>
  <c r="V26" i="8"/>
  <c r="T26" i="8"/>
  <c r="S26" i="8"/>
  <c r="R26" i="8"/>
  <c r="AN25" i="8"/>
  <c r="AI25" i="8"/>
  <c r="AH25" i="8"/>
  <c r="AG25" i="8"/>
  <c r="AF25" i="8"/>
  <c r="AE25" i="8"/>
  <c r="AD25" i="8"/>
  <c r="AC25" i="8"/>
  <c r="Y25" i="8"/>
  <c r="W25" i="8"/>
  <c r="V25" i="8"/>
  <c r="T25" i="8"/>
  <c r="S25" i="8"/>
  <c r="R25" i="8"/>
  <c r="AN24" i="8"/>
  <c r="AI24" i="8"/>
  <c r="AH24" i="8"/>
  <c r="AG24" i="8"/>
  <c r="AF24" i="8"/>
  <c r="AE24" i="8"/>
  <c r="AD24" i="8"/>
  <c r="Y24" i="8"/>
  <c r="W24" i="8"/>
  <c r="V24" i="8"/>
  <c r="T24" i="8"/>
  <c r="S24" i="8"/>
  <c r="R24" i="8"/>
  <c r="AN23" i="8"/>
  <c r="AI23" i="8"/>
  <c r="AH23" i="8"/>
  <c r="AG23" i="8"/>
  <c r="AF23" i="8"/>
  <c r="AE23" i="8"/>
  <c r="AD23" i="8"/>
  <c r="AC23" i="8"/>
  <c r="AB23" i="8"/>
  <c r="W23" i="8"/>
  <c r="V23" i="8"/>
  <c r="T23" i="8"/>
  <c r="S23" i="8"/>
  <c r="R23" i="8"/>
  <c r="AN22" i="8"/>
  <c r="AI22" i="8"/>
  <c r="AH22" i="8"/>
  <c r="AG22" i="8"/>
  <c r="AF22" i="8"/>
  <c r="AE22" i="8"/>
  <c r="AD22" i="8"/>
  <c r="AC22" i="8"/>
  <c r="AB22" i="8"/>
  <c r="W22" i="8"/>
  <c r="V22" i="8"/>
  <c r="T22" i="8"/>
  <c r="S22" i="8"/>
  <c r="R22" i="8"/>
  <c r="AN21" i="8"/>
  <c r="AI21" i="8"/>
  <c r="AH21" i="8"/>
  <c r="AG21" i="8"/>
  <c r="AF21" i="8"/>
  <c r="AE21" i="8"/>
  <c r="AD21" i="8"/>
  <c r="AC21" i="8"/>
  <c r="AB21" i="8"/>
  <c r="W21" i="8"/>
  <c r="V21" i="8"/>
  <c r="T21" i="8"/>
  <c r="S21" i="8"/>
  <c r="R21" i="8"/>
  <c r="AN20" i="8"/>
  <c r="AI20" i="8"/>
  <c r="AH20" i="8"/>
  <c r="AG20" i="8"/>
  <c r="AF20" i="8"/>
  <c r="AE20" i="8"/>
  <c r="AD20" i="8"/>
  <c r="AC20" i="8"/>
  <c r="AB20" i="8"/>
  <c r="W20" i="8"/>
  <c r="V20" i="8"/>
  <c r="T20" i="8"/>
  <c r="S20" i="8"/>
  <c r="R20" i="8"/>
  <c r="AN19" i="8"/>
  <c r="AI19" i="8"/>
  <c r="AH19" i="8"/>
  <c r="AG19" i="8"/>
  <c r="AF19" i="8"/>
  <c r="AE19" i="8"/>
  <c r="AD19" i="8"/>
  <c r="AC19" i="8"/>
  <c r="AB19" i="8"/>
  <c r="W19" i="8"/>
  <c r="V19" i="8"/>
  <c r="T19" i="8"/>
  <c r="S19" i="8"/>
  <c r="R19" i="8"/>
  <c r="AN18" i="8"/>
  <c r="AI18" i="8"/>
  <c r="AH18" i="8"/>
  <c r="AG18" i="8"/>
  <c r="AF18" i="8"/>
  <c r="AE18" i="8"/>
  <c r="AD18" i="8"/>
  <c r="AC18" i="8"/>
  <c r="W18" i="8"/>
  <c r="V18" i="8"/>
  <c r="U54" i="8"/>
  <c r="T18" i="8"/>
  <c r="S18" i="8"/>
  <c r="R18" i="8"/>
  <c r="D8" i="8"/>
  <c r="K3" i="8"/>
  <c r="I3" i="8"/>
  <c r="I2" i="8"/>
  <c r="AP56" i="8" l="1"/>
  <c r="AP54" i="8" s="1"/>
  <c r="R18" i="19" s="1"/>
  <c r="R29" i="19" s="1"/>
  <c r="X46" i="8"/>
  <c r="AJ46" i="8" s="1"/>
  <c r="X38" i="8"/>
  <c r="AJ38" i="8" s="1"/>
  <c r="AC38" i="8" s="1"/>
  <c r="X30" i="8"/>
  <c r="AJ30" i="8" s="1"/>
  <c r="AB30" i="8" s="1"/>
  <c r="X37" i="8"/>
  <c r="AJ37" i="8" s="1"/>
  <c r="X39" i="8"/>
  <c r="AJ39" i="8" s="1"/>
  <c r="Y39" i="8" s="1"/>
  <c r="AN55" i="8"/>
  <c r="O18" i="19" s="1"/>
  <c r="O29" i="19" s="1"/>
  <c r="X51" i="8"/>
  <c r="AJ51" i="8" s="1"/>
  <c r="X36" i="8"/>
  <c r="AJ36" i="8" s="1"/>
  <c r="Z36" i="8" s="1"/>
  <c r="X53" i="8"/>
  <c r="X31" i="8"/>
  <c r="AJ31" i="8" s="1"/>
  <c r="AC31" i="8" s="1"/>
  <c r="X32" i="8"/>
  <c r="AJ32" i="8" s="1"/>
  <c r="X47" i="8"/>
  <c r="AJ47" i="8" s="1"/>
  <c r="Z47" i="8" s="1"/>
  <c r="X42" i="8"/>
  <c r="AJ42" i="8" s="1"/>
  <c r="AB42" i="8" s="1"/>
  <c r="X52" i="8"/>
  <c r="I63" i="15"/>
  <c r="R54" i="8"/>
  <c r="R55" i="8" s="1"/>
  <c r="D70" i="8"/>
  <c r="D74" i="8" s="1"/>
  <c r="D72" i="8"/>
  <c r="E72" i="8"/>
  <c r="D18" i="19"/>
  <c r="D29" i="19" s="1"/>
  <c r="C70" i="8"/>
  <c r="C74" i="8" s="1"/>
  <c r="F72" i="8"/>
  <c r="G72" i="8"/>
  <c r="E70" i="8"/>
  <c r="E74" i="8" s="1"/>
  <c r="F70" i="8"/>
  <c r="F74" i="8" s="1"/>
  <c r="G70" i="8"/>
  <c r="G74" i="8" s="1"/>
  <c r="C72" i="8"/>
  <c r="X45" i="8"/>
  <c r="AJ45" i="8" s="1"/>
  <c r="X27" i="8"/>
  <c r="AJ27" i="8" s="1"/>
  <c r="AA27" i="8" s="1"/>
  <c r="X28" i="8"/>
  <c r="AJ28" i="8" s="1"/>
  <c r="X35" i="8"/>
  <c r="AJ35" i="8" s="1"/>
  <c r="X44" i="8"/>
  <c r="AJ44" i="8" s="1"/>
  <c r="X43" i="8"/>
  <c r="AJ43" i="8" s="1"/>
  <c r="S54" i="8"/>
  <c r="S55" i="8" s="1"/>
  <c r="D63" i="8" s="1"/>
  <c r="X25" i="8"/>
  <c r="AJ25" i="8" s="1"/>
  <c r="Z25" i="8" s="1"/>
  <c r="X26" i="8"/>
  <c r="AJ26" i="8" s="1"/>
  <c r="X41" i="8"/>
  <c r="AJ41" i="8" s="1"/>
  <c r="Z41" i="8" s="1"/>
  <c r="X33" i="8"/>
  <c r="AJ33" i="8" s="1"/>
  <c r="AA33" i="8" s="1"/>
  <c r="X34" i="8"/>
  <c r="AJ34" i="8" s="1"/>
  <c r="X40" i="8"/>
  <c r="AJ40" i="8" s="1"/>
  <c r="Y40" i="8" s="1"/>
  <c r="X50" i="8"/>
  <c r="AJ50" i="8" s="1"/>
  <c r="X49" i="8"/>
  <c r="AJ49" i="8" s="1"/>
  <c r="Z49" i="8" s="1"/>
  <c r="X29" i="8"/>
  <c r="AJ29" i="8" s="1"/>
  <c r="AA29" i="8" s="1"/>
  <c r="X48" i="8"/>
  <c r="AJ48" i="8" s="1"/>
  <c r="Z48" i="8" s="1"/>
  <c r="X24" i="8"/>
  <c r="AJ24" i="8" s="1"/>
  <c r="AE54" i="8"/>
  <c r="T54" i="8"/>
  <c r="T55" i="8" s="1"/>
  <c r="AH54" i="8"/>
  <c r="AH55" i="8" s="1"/>
  <c r="X22" i="8"/>
  <c r="AJ22" i="8" s="1"/>
  <c r="AA22" i="8" s="1"/>
  <c r="X21" i="8"/>
  <c r="AJ21" i="8" s="1"/>
  <c r="AA21" i="8" s="1"/>
  <c r="AF54" i="8"/>
  <c r="AF55" i="8" s="1"/>
  <c r="AD54" i="8"/>
  <c r="AD55" i="8" s="1"/>
  <c r="W54" i="8"/>
  <c r="W55" i="8" s="1"/>
  <c r="X18" i="8"/>
  <c r="AJ18" i="8" s="1"/>
  <c r="X23" i="8"/>
  <c r="AJ23" i="8" s="1"/>
  <c r="Z23" i="8" s="1"/>
  <c r="X20" i="8"/>
  <c r="AJ20" i="8" s="1"/>
  <c r="Z20" i="8" s="1"/>
  <c r="AG54" i="8"/>
  <c r="AG55" i="8" s="1"/>
  <c r="V54" i="8"/>
  <c r="X19" i="8"/>
  <c r="AJ19" i="8" s="1"/>
  <c r="AA19" i="8" s="1"/>
  <c r="U55" i="8"/>
  <c r="F63" i="8" s="1"/>
  <c r="Y51" i="8" l="1"/>
  <c r="Z51" i="8"/>
  <c r="Z50" i="8"/>
  <c r="Y50" i="8"/>
  <c r="AC46" i="8"/>
  <c r="AB46" i="8"/>
  <c r="Y45" i="8"/>
  <c r="Z45" i="8"/>
  <c r="AC44" i="8"/>
  <c r="AB44" i="8"/>
  <c r="Y43" i="8"/>
  <c r="Z43" i="8"/>
  <c r="Y37" i="8"/>
  <c r="AA37" i="8"/>
  <c r="Y35" i="8"/>
  <c r="Z35" i="8"/>
  <c r="Y34" i="8"/>
  <c r="Z34" i="8"/>
  <c r="Z32" i="8"/>
  <c r="AA32" i="8"/>
  <c r="Z24" i="8"/>
  <c r="AB24" i="8"/>
  <c r="Z28" i="8"/>
  <c r="AA28" i="8"/>
  <c r="AB18" i="8"/>
  <c r="AA18" i="8"/>
  <c r="AA26" i="8"/>
  <c r="AB26" i="8"/>
  <c r="Z19" i="8"/>
  <c r="Y19" i="8"/>
  <c r="AN54" i="8"/>
  <c r="J63" i="8" s="1"/>
  <c r="AC24" i="8"/>
  <c r="AA24" i="8"/>
  <c r="AA20" i="8"/>
  <c r="Y20" i="8"/>
  <c r="Z21" i="8"/>
  <c r="Y21" i="8"/>
  <c r="AA25" i="8"/>
  <c r="AB25" i="8"/>
  <c r="Z22" i="8"/>
  <c r="Y22" i="8"/>
  <c r="AA23" i="8"/>
  <c r="Y23" i="8"/>
  <c r="Z18" i="8"/>
  <c r="Y18" i="8"/>
  <c r="C63" i="8"/>
  <c r="G54" i="8"/>
  <c r="F18" i="19" s="1"/>
  <c r="F28" i="19" s="1"/>
  <c r="H63" i="8"/>
  <c r="L54" i="8"/>
  <c r="K18" i="19" s="1"/>
  <c r="K28" i="19" s="1"/>
  <c r="K29" i="19" s="1"/>
  <c r="E63" i="8"/>
  <c r="I54" i="8"/>
  <c r="H18" i="19" s="1"/>
  <c r="H28" i="19" s="1"/>
  <c r="H29" i="19" s="1"/>
  <c r="H30" i="19" s="1"/>
  <c r="AE56" i="8"/>
  <c r="D73" i="8" s="1"/>
  <c r="L63" i="8"/>
  <c r="AE55" i="8"/>
  <c r="AN63" i="8"/>
  <c r="AF56" i="8"/>
  <c r="E73" i="8" s="1"/>
  <c r="AO55" i="8"/>
  <c r="AH56" i="8"/>
  <c r="G73" i="8" s="1"/>
  <c r="AG56" i="8"/>
  <c r="F73" i="8" s="1"/>
  <c r="AD56" i="8"/>
  <c r="C73" i="8" s="1"/>
  <c r="V55" i="8"/>
  <c r="X54" i="8"/>
  <c r="X56" i="8"/>
  <c r="X57" i="8" s="1"/>
  <c r="AC54" i="8" l="1"/>
  <c r="AC55" i="8" s="1"/>
  <c r="F29" i="19"/>
  <c r="F30" i="19" s="1"/>
  <c r="AB54" i="8"/>
  <c r="AB55" i="8" s="1"/>
  <c r="AO54" i="8"/>
  <c r="K63" i="8" s="1"/>
  <c r="Q18" i="19"/>
  <c r="Q29" i="19" s="1"/>
  <c r="AA54" i="8"/>
  <c r="AA55" i="8" s="1"/>
  <c r="Y54" i="8"/>
  <c r="Y55" i="8" s="1"/>
  <c r="Z54" i="8"/>
  <c r="Z55" i="8" s="1"/>
  <c r="G63" i="8"/>
  <c r="K54" i="8"/>
  <c r="J18" i="19" s="1"/>
  <c r="J28" i="19" s="1"/>
  <c r="J29" i="19" s="1"/>
  <c r="AJ63" i="8"/>
  <c r="AI63" i="8"/>
  <c r="T18" i="19"/>
  <c r="U18" i="19" s="1"/>
  <c r="U29" i="19" s="1"/>
  <c r="X55" i="8"/>
  <c r="AJ54" i="8" s="1"/>
  <c r="M18" i="19" s="1"/>
  <c r="M28" i="19" s="1"/>
  <c r="M29" i="19" s="1"/>
  <c r="AC56" i="8" l="1"/>
  <c r="G71" i="8" s="1"/>
  <c r="G75" i="8" s="1"/>
  <c r="J30" i="19"/>
  <c r="AB56" i="8"/>
  <c r="F71" i="8" s="1"/>
  <c r="F75" i="8" s="1"/>
  <c r="AA56" i="8"/>
  <c r="E71" i="8" s="1"/>
  <c r="E75" i="8" s="1"/>
  <c r="Y56" i="8"/>
  <c r="C71" i="8" s="1"/>
  <c r="C75" i="8" s="1"/>
  <c r="Z56" i="8"/>
  <c r="D71" i="8" s="1"/>
  <c r="D75" i="8" s="1"/>
  <c r="I63" i="8"/>
  <c r="J63" i="13" l="1"/>
  <c r="K63" i="13" l="1"/>
  <c r="E2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55BE79D0-E1E6-4D74-94C0-E2F3AF3A872E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2368F89A-302F-443A-9B17-B4A5B9F446A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B51300FD-453B-4BE2-A875-698001BF02A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9BAC1A6-F765-419F-9994-01657AE5ED5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C7771926-F7FB-406D-8E53-57851158E45D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E3136-829B-4C3B-BBEE-4E1BC6298D6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86C2BFF9-E951-438F-A019-2D7E0A125364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96429E9-0650-454F-89A6-33BAFB648FB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803E71E-9B36-4479-B6A5-15CD66FA100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4158146B-710A-495B-8155-4C601A721D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FDA1CE0C-3E6D-4A16-9075-EC3C7B7B4D9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81D8F2D6-BB0D-4655-B1BF-1972A067CD0C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535930EC-EF53-4595-A564-94DC16642E74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C9C762F5-4C91-489E-9ACB-EF67893417FE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9C5B2EC4-1070-45DF-8904-BA52C9CAB28E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A21CA8C3-FB76-487C-BA4A-060088734009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5800469B-3A07-4266-B32D-67D9FA8295F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0188801D-CAE9-417C-A82E-8A840C90D768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A1808381-6E83-4BFD-BC16-2CC87449C008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78EA435-E8F9-4D19-846F-803518F614DC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368525-F2EA-40B2-BC9B-39954F6E38D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9994B915-8F28-45C0-91DC-C168B3B243F9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99FE800D-E04D-4EBF-85B5-83F762690E34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B1421329-157C-4263-80D0-4B4E8DC76CF7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945D306-F7FE-4783-A5C5-85C59DE475D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985500E5-CBAE-497D-BA66-1FF0915ABB8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B8B29E5F-C4F2-4807-A74B-60261CCDC67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0D1C9B9-513F-42F2-B3DA-889E4968D0C6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B0626F6B-A8C5-47BD-B3F3-6B1D0E0CF959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13A0EEC7-5A19-4846-82D9-23F20B1B7F2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A9C4369E-293C-429D-998B-8600A9EF1DE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551E6D8-B45E-460A-B825-AA75C779666F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A6FAA65A-7A14-4BDC-810A-1136757A7E41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37437AAA-886F-4B66-B426-A82EF9A1C115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2F81DEBD-7307-41B6-9960-121F814A3057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1DE0939D-D56A-4505-BFD8-D7017711F0E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4A4ECC97-1D4D-47E7-AF3D-27F45D36B26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7D4E4BC1-19C8-43C5-924F-8EA6A6A981DA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B2FBFE5-7D33-4CBF-85AA-D0913B823F6A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CE44A728-86CE-43E7-A52A-FC3EED58876B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0566C8F1-E26A-4D0A-9578-D90E541024DD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2E3E61E-E1CA-4C3E-ABE3-5B00DEAD0603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7AC5430B-9215-484A-B7DA-6223D18600B9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8F459-4001-4A5C-A501-9E1D8B42646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2DAB1A27-1217-4930-8B79-5180927F615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240794D8-DF37-4C68-99FF-976093FB67F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AD0A5CD1-6487-4E65-908D-6667087E86D7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B7B75B3-0750-4D02-9163-D72EA6C34F8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9191CEB9-C889-4AD8-A37F-AF295FFE533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E851E291-4BA8-4CB0-96F6-0E47E29A97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4D386DC-789F-434A-8F1C-7EF6237CE379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05305543-D45C-4A58-A0C7-C3906AC666D2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6B33DCEC-344B-487F-AB8C-9118EAE7A4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4B1A634F-46A2-47E8-A020-0B315AC7632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8FC7D98-33BB-427E-852F-44747F85ADBF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5914DA4B-9C76-4308-B175-E99C859EDD46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5312507E-9667-42D3-A27E-3F1D17CB9505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0A97418A-38CA-4A22-AA83-905F85DBF9D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93AB3DE7-6EDE-4FA9-8CCA-94650310CD3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1E655D38-7317-428C-BC7F-83F55DDFBC9F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289991E-B3FD-4F73-BAAC-2DCB87D71C2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5264A38C-8007-4D87-807C-AFB3D129E683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E58C1A6-A757-4D94-9F9B-F490CB8D3E65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C0A62D64-D840-4C09-80E1-54043998C94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A0608AA-4BE9-4390-96A3-222CB63B641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6E00CE63-ED35-4D7D-941E-C7F03320CDA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5C36FB11-8B14-4BFD-9639-363DC10EE84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2D584BB1-B378-4535-A5ED-0ADCC267F304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245713BC-C90B-4805-9B2F-FD6ACB1E475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16EB1353-50A3-4DCF-8350-E0CA227D182C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4D4E1FB6-52D4-4A87-9472-D9FB700D766E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0BCC3BC3-8C8A-4A91-A4F8-2BAFB2B7E17B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8D851EB9-DDF5-4F17-AF0E-941ACD5661E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4328DFCB-C038-4535-9993-6DC5A2904DE3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43B72709-08CE-4753-ADA4-27E092AA108F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FCE3BC4F-91AF-404A-BEA1-BEB6986773A0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5795C1A-C702-4EF3-B2E5-3E93748D3590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EE7A1C-5065-48D6-B6B5-0A2691A5A222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891571F1-BBD6-4D8D-89CE-C6E8222DCFE0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FB5C0CD-3BB9-4E3A-870C-64921151C72D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D17F7D00-5F88-412E-AC1E-778806B87D86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A83514E8-7FB0-4694-BBE8-79998CF61AA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0FE3BEB1-DAF4-47C0-B76E-A95066AE6B1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3910E8A-970D-4388-8EFC-535CB876F086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C1839E2B-F25D-4BAB-919D-D068D068CD1D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FA864C1-ECAD-47E2-AD99-DE9CC1D3AF9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8EA0FB39-280D-473B-8720-73D623999E9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16D7F5E0-DC6B-48AF-ADFF-E9A7099ED2B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E05F12D8-EA1E-4F07-8DCA-83C8AF0CE56A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CAB38B1C-4F3E-4E37-9FD1-BD2EFDBFF064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B12BDF29-C84D-42B8-B6A1-2D57D8E02F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B0091732-1F56-4810-8244-C62D3F093E80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2F3D265D-AE9D-44F5-80CD-102D490CB8C6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15C98D3D-6B42-4767-B3AB-525654A10CE0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4AC1AA12-AFFC-4A1E-9BB2-5B4F91A70ADE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1FD19BDF-BE05-4641-AEF5-72F35CF389B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48BAF33B-8F52-4A95-A0C1-2690C26CFCA8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E77B1583-7AFB-4714-9735-9A1499EFA20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0D3744B-E6F3-4C1F-B403-C0AAC7951FAB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F4BAB35F-8C75-463A-9372-F75AFFE5A54C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2B7257A8-1F56-40DB-9478-2FC61BD1756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F8DD7D60-E896-48A3-8B21-0861884475D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65F2FC0-6ECD-46CF-84C9-95FDC92E3D7D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44D69B7D-4458-4337-A14D-FDD3710831B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396F782D-3568-46EC-BD68-B632EF3D718A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7FEA4118-59FC-4B07-BDA5-353E2B97E1B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C532B7A1-4579-4299-B637-71319357D72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87F123BA-94C2-4427-A52F-75EF49CC6AF2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D4D5ACF0-F0E3-4191-A4A6-D62D2A7287E3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5800A4DE-F2F7-48DB-A4D3-45928C02B89A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9B6049FF-1285-483D-AC69-DF06D53FFF31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E8FA460-36B1-4E9D-90EC-6610D87BBED0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D68340D6-5B0A-4D63-80CC-7F62B2B2652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CC661741-F20C-4DC4-A914-EB8DD4A3969B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W11" authorId="0" shapeId="0" xr:uid="{9DA9B1AD-6D71-4372-9D1A-3BE19FB1925D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X11" authorId="0" shapeId="0" xr:uid="{324BF593-1107-4C2D-99E7-4F80CD28AB95}">
      <text>
        <r>
          <rPr>
            <sz val="9"/>
            <color indexed="81"/>
            <rFont val="Tahoma"/>
            <family val="2"/>
          </rPr>
          <t>2F score is groen bij &gt;= 65%</t>
        </r>
      </text>
    </comment>
    <comment ref="Y11" authorId="0" shapeId="0" xr:uid="{E15260FE-C8D8-4365-8C2A-88E4E4474F44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Z11" authorId="0" shapeId="0" xr:uid="{CB66F232-B6FE-4F8D-88FD-D058AD89F569}">
      <text>
        <r>
          <rPr>
            <sz val="9"/>
            <color indexed="81"/>
            <rFont val="Tahoma"/>
            <family val="2"/>
          </rPr>
          <t>2F score is groen bij &gt;= 65%</t>
        </r>
      </text>
    </comment>
    <comment ref="AA11" authorId="0" shapeId="0" xr:uid="{137A7A6D-74CD-4BD2-B285-B96305823209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AB11" authorId="0" shapeId="0" xr:uid="{00E650D2-8E3C-47A9-9292-A4ACF3C2005F}">
      <text>
        <r>
          <rPr>
            <sz val="9"/>
            <color indexed="81"/>
            <rFont val="Tahoma"/>
            <family val="2"/>
          </rPr>
          <t>2F score is groen bij &gt;= 45%</t>
        </r>
      </text>
    </comment>
  </commentList>
</comments>
</file>

<file path=xl/sharedStrings.xml><?xml version="1.0" encoding="utf-8"?>
<sst xmlns="http://schemas.openxmlformats.org/spreadsheetml/2006/main" count="1146" uniqueCount="135">
  <si>
    <t>GROEP</t>
  </si>
  <si>
    <t>spellen</t>
  </si>
  <si>
    <t>technisch lezen</t>
  </si>
  <si>
    <t>begrijpend lezen</t>
  </si>
  <si>
    <t>hoofdrekenen</t>
  </si>
  <si>
    <t>rekenen &amp; wiskunde</t>
  </si>
  <si>
    <t>realisatie</t>
  </si>
  <si>
    <t>totaal</t>
  </si>
  <si>
    <t>doublure</t>
  </si>
  <si>
    <t>cijfer</t>
  </si>
  <si>
    <t>v&gt;=t</t>
  </si>
  <si>
    <t>lezen</t>
  </si>
  <si>
    <t xml:space="preserve"> lezen</t>
  </si>
  <si>
    <t>rekenen</t>
  </si>
  <si>
    <t>wiskunde</t>
  </si>
  <si>
    <t>A</t>
  </si>
  <si>
    <t>B</t>
  </si>
  <si>
    <t>C</t>
  </si>
  <si>
    <t>D</t>
  </si>
  <si>
    <t>E</t>
  </si>
  <si>
    <t>ingevoerd</t>
  </si>
  <si>
    <t>VO</t>
  </si>
  <si>
    <t>na 3 jr.</t>
  </si>
  <si>
    <t>x</t>
  </si>
  <si>
    <t>specifieke onderwijsbehoefte</t>
  </si>
  <si>
    <t>plaatsing VO</t>
  </si>
  <si>
    <t>gr 3-8</t>
  </si>
  <si>
    <t>Ik gebruik Cito 1-2-3-4-5</t>
  </si>
  <si>
    <t>Ik gebruik Cito A-B-C-D-E</t>
  </si>
  <si>
    <t>(1.1.1)</t>
  </si>
  <si>
    <t>(1.1.2)</t>
  </si>
  <si>
    <t>TAAL</t>
  </si>
  <si>
    <t>REKENEN</t>
  </si>
  <si>
    <t>resultaten</t>
  </si>
  <si>
    <t>(1.1)</t>
  </si>
  <si>
    <t>niveau</t>
  </si>
  <si>
    <t>Aanleg-</t>
  </si>
  <si>
    <t>Spec.</t>
  </si>
  <si>
    <t>behoefte</t>
  </si>
  <si>
    <t>Doublure</t>
  </si>
  <si>
    <t>(1.3)</t>
  </si>
  <si>
    <t>(1.4)</t>
  </si>
  <si>
    <t>Sociaal</t>
  </si>
  <si>
    <t>competent</t>
  </si>
  <si>
    <t>(1.5)</t>
  </si>
  <si>
    <t>(1.6)</t>
  </si>
  <si>
    <t>(1.7)</t>
  </si>
  <si>
    <t>Indicator 1.1</t>
  </si>
  <si>
    <t>eindresultaat</t>
  </si>
  <si>
    <t>sociaal competent</t>
  </si>
  <si>
    <t xml:space="preserve">positie VO na 3 jr. </t>
  </si>
  <si>
    <t>potentie A-E</t>
  </si>
  <si>
    <t>realisatie A-E</t>
  </si>
  <si>
    <t>potentie 1-5</t>
  </si>
  <si>
    <t>realisatie 1-5</t>
  </si>
  <si>
    <t>Advies</t>
  </si>
  <si>
    <t>Technisch</t>
  </si>
  <si>
    <t>Begrijpend</t>
  </si>
  <si>
    <t>Spellen</t>
  </si>
  <si>
    <t>Hoofd</t>
  </si>
  <si>
    <t>Rekenen /</t>
  </si>
  <si>
    <t>Eind</t>
  </si>
  <si>
    <t>Plaatsing</t>
  </si>
  <si>
    <t>Positie VO</t>
  </si>
  <si>
    <t>Aanleg</t>
  </si>
  <si>
    <t>Resultaat</t>
  </si>
  <si>
    <t>Norm</t>
  </si>
  <si>
    <t>Naam leerling</t>
  </si>
  <si>
    <t>INFORMATIE</t>
  </si>
  <si>
    <t>DATUM</t>
  </si>
  <si>
    <t>S</t>
  </si>
  <si>
    <t>T</t>
  </si>
  <si>
    <t>H</t>
  </si>
  <si>
    <t>R</t>
  </si>
  <si>
    <t>P</t>
  </si>
  <si>
    <t>ja</t>
  </si>
  <si>
    <t>G</t>
  </si>
  <si>
    <t>I</t>
  </si>
  <si>
    <t>N</t>
  </si>
  <si>
    <t>tot.</t>
  </si>
  <si>
    <t>Werkwoord</t>
  </si>
  <si>
    <t>werkw</t>
  </si>
  <si>
    <t>ww spellen</t>
  </si>
  <si>
    <t>AANTAL</t>
  </si>
  <si>
    <t>leerlingen</t>
  </si>
  <si>
    <t>LEZEN</t>
  </si>
  <si>
    <t>TOTAAL OVERZICHT</t>
  </si>
  <si>
    <t>TEVREDENHEIDSSCORE</t>
  </si>
  <si>
    <t xml:space="preserve">toe-
voe-
ging
</t>
  </si>
  <si>
    <t>score</t>
  </si>
  <si>
    <t>BL</t>
  </si>
  <si>
    <t>Taal</t>
  </si>
  <si>
    <t>Rekenen</t>
  </si>
  <si>
    <t xml:space="preserve">score </t>
  </si>
  <si>
    <t>LTR</t>
  </si>
  <si>
    <t xml:space="preserve">op basis </t>
  </si>
  <si>
    <t>van toetsen</t>
  </si>
  <si>
    <t>opm.</t>
  </si>
  <si>
    <r>
      <t xml:space="preserve">Is het kopje </t>
    </r>
    <r>
      <rPr>
        <b/>
        <sz val="12"/>
        <color rgb="FF00B050"/>
        <rFont val="Arial"/>
        <family val="2"/>
      </rPr>
      <t>groen</t>
    </r>
    <r>
      <rPr>
        <b/>
        <sz val="12"/>
        <color indexed="10"/>
        <rFont val="Arial"/>
        <family val="2"/>
      </rPr>
      <t xml:space="preserve"> gekleurd, vul dan de kolom in</t>
    </r>
  </si>
  <si>
    <t>opmerking</t>
  </si>
  <si>
    <t>Aantal cellen</t>
  </si>
  <si>
    <t>De indicatoren:</t>
  </si>
  <si>
    <t>1.1  De resultaten van de leerlingen aan het eind van de basisschool liggen ten minste op het niveau dat op grond van de kenmerken van de leerlingenpopulatie mag worden verwacht.</t>
  </si>
  <si>
    <t xml:space="preserve"> </t>
  </si>
  <si>
    <t>1.1.1 De taalresultaten van de leerlingen aan het eind van de basisschool liggen ten minste op het niveau dat op grond van kenmerken van de leerlingenpopulatie mag worden verwacht.</t>
  </si>
  <si>
    <t>1.1.2  De rekenresultaten van de leerlingen aan het eind van de basisschool liggen ten minste op het niveau dat op grond van kenmerken van de leerlingenpopulatie mag worden verwacht.</t>
  </si>
  <si>
    <t>1.3  De leerlingen doorlopen in beginsel de school binnen de verwachte periode van 8 jaar.</t>
  </si>
  <si>
    <t>1.4  Leerlingen met specifieke onderwijsbehoeften ontwikkelen zich naar hun mogelijkheden.</t>
  </si>
  <si>
    <t>1.5  De sociale competenties van de leerlingen liggen op een niveau dat mag worden verwacht.</t>
  </si>
  <si>
    <t>1.6  De adviezen van de leerlingen voor het vervolgonderwijs zijn in overeenstemming met de verwachtingen op grond van de kenmerken van de leerlingenpopulatie.</t>
  </si>
  <si>
    <t>1.7  De leerlingen functioneren naar verwachting in het vervolgonderwijs.</t>
  </si>
  <si>
    <t xml:space="preserve">      de leerlingenpopulatie mag worden verwacht.</t>
  </si>
  <si>
    <t xml:space="preserve">1.2  De resultaten van de leerlingen voor Nederlandse taal en voor rekenen en wiskunde tijdens de schoolperiode liggen ten minste op het niveau dat op grond van de kenmerken van </t>
  </si>
  <si>
    <t xml:space="preserve">PROGNOSE </t>
  </si>
  <si>
    <t>Rekenen / wiskunde</t>
  </si>
  <si>
    <t>1F</t>
  </si>
  <si>
    <t>2F</t>
  </si>
  <si>
    <t>prognose uitstroomniveau</t>
  </si>
  <si>
    <t>%1F-2F</t>
  </si>
  <si>
    <t>%1F-2S</t>
  </si>
  <si>
    <t>1S</t>
  </si>
  <si>
    <t>doel</t>
  </si>
  <si>
    <t>BASISAANPAK - MIDDENMOOT</t>
  </si>
  <si>
    <t xml:space="preserve">TECHNISCH LEZEN </t>
  </si>
  <si>
    <t xml:space="preserve">BEGRIJPEND LEZEN </t>
  </si>
  <si>
    <t>REKENEN &amp; WISKUNDE</t>
  </si>
  <si>
    <t>SPELLEN</t>
  </si>
  <si>
    <t xml:space="preserve">WERKWOORDEN SPELLEN </t>
  </si>
  <si>
    <t>HOOFDREKENEN</t>
  </si>
  <si>
    <t>datum:</t>
  </si>
  <si>
    <t>groep(en):</t>
  </si>
  <si>
    <t>wie</t>
  </si>
  <si>
    <t>INTENSIEVE AANPAK = LAAGSTE 10 - 20%</t>
  </si>
  <si>
    <t>wat</t>
  </si>
  <si>
    <t>VERRIJKTE AANPAK = HOOGSTE 10 - 20%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</si>
</sst>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sz val="14"/>
      <name val="Comic Sans MS"/>
      <family val="4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Comic Sans MS"/>
      <family val="4"/>
    </font>
    <font>
      <sz val="8"/>
      <name val="Comic Sans MS"/>
      <family val="4"/>
    </font>
    <font>
      <sz val="10"/>
      <color rgb="FF39444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0A0D0C"/>
      <name val="Arial"/>
      <family val="2"/>
    </font>
    <font>
      <sz val="10"/>
      <color rgb="FF00B050"/>
      <name val="Arial"/>
      <family val="2"/>
    </font>
    <font>
      <b/>
      <sz val="12"/>
      <color rgb="FFFF0000"/>
      <name val="Arial"/>
      <family val="2"/>
    </font>
    <font>
      <sz val="10"/>
      <color rgb="FFCC00FF"/>
      <name val="Arial"/>
      <family val="2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00B050"/>
      <name val="Arial"/>
      <family val="2"/>
    </font>
    <font>
      <u/>
      <sz val="9"/>
      <color indexed="81"/>
      <name val="Tahoma"/>
      <family val="2"/>
    </font>
    <font>
      <b/>
      <sz val="14"/>
      <color rgb="FFCC00FF"/>
      <name val="Arial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14"/>
      <color rgb="FF7030A0"/>
      <name val="Verdana"/>
      <family val="2"/>
    </font>
    <font>
      <b/>
      <sz val="14"/>
      <name val="Verdana"/>
      <family val="2"/>
    </font>
    <font>
      <b/>
      <sz val="10"/>
      <name val="Verdana Pro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40"/>
      </patternFill>
    </fill>
    <fill>
      <patternFill patternType="solid">
        <fgColor indexed="31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CC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1" fillId="3" borderId="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5" borderId="1" xfId="0" applyFill="1" applyBorder="1"/>
    <xf numFmtId="0" fontId="0" fillId="5" borderId="3" xfId="0" applyFill="1" applyBorder="1"/>
    <xf numFmtId="0" fontId="1" fillId="5" borderId="2" xfId="0" applyFont="1" applyFill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164" fontId="2" fillId="3" borderId="0" xfId="0" applyNumberFormat="1" applyFont="1" applyFill="1" applyAlignment="1" applyProtection="1">
      <alignment horizontal="center"/>
      <protection locked="0"/>
    </xf>
    <xf numFmtId="0" fontId="8" fillId="0" borderId="0" xfId="0" applyFont="1"/>
    <xf numFmtId="0" fontId="10" fillId="4" borderId="2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center"/>
      <protection locked="0"/>
    </xf>
    <xf numFmtId="0" fontId="12" fillId="8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0" fillId="0" borderId="0" xfId="0" applyNumberFormat="1"/>
    <xf numFmtId="164" fontId="10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10" borderId="32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2" fillId="8" borderId="4" xfId="0" applyFont="1" applyFill="1" applyBorder="1" applyAlignment="1" applyProtection="1">
      <alignment vertical="center" wrapText="1"/>
      <protection locked="0"/>
    </xf>
    <xf numFmtId="165" fontId="16" fillId="8" borderId="4" xfId="0" applyNumberFormat="1" applyFont="1" applyFill="1" applyBorder="1" applyAlignment="1" applyProtection="1">
      <alignment vertical="center" wrapText="1"/>
      <protection locked="0"/>
    </xf>
    <xf numFmtId="165" fontId="16" fillId="8" borderId="2" xfId="0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9" fontId="0" fillId="2" borderId="4" xfId="0" applyNumberFormat="1" applyFill="1" applyBorder="1" applyAlignment="1" applyProtection="1">
      <alignment horizontal="center"/>
      <protection locked="0"/>
    </xf>
    <xf numFmtId="9" fontId="0" fillId="2" borderId="23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9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10" fillId="11" borderId="32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center"/>
    </xf>
    <xf numFmtId="0" fontId="1" fillId="12" borderId="5" xfId="0" applyFont="1" applyFill="1" applyBorder="1" applyAlignment="1">
      <alignment horizontal="center"/>
    </xf>
    <xf numFmtId="0" fontId="7" fillId="12" borderId="0" xfId="0" applyFont="1" applyFill="1" applyAlignment="1" applyProtection="1">
      <alignment horizontal="center"/>
      <protection locked="0"/>
    </xf>
    <xf numFmtId="9" fontId="7" fillId="12" borderId="0" xfId="0" applyNumberFormat="1" applyFont="1" applyFill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/>
      <protection locked="0"/>
    </xf>
    <xf numFmtId="9" fontId="0" fillId="12" borderId="0" xfId="0" applyNumberFormat="1" applyFill="1" applyAlignment="1" applyProtection="1">
      <alignment horizontal="center"/>
      <protection locked="0"/>
    </xf>
    <xf numFmtId="0" fontId="0" fillId="5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9" fontId="0" fillId="0" borderId="3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9" fontId="1" fillId="0" borderId="43" xfId="0" applyNumberFormat="1" applyFont="1" applyBorder="1" applyAlignment="1">
      <alignment horizontal="center"/>
    </xf>
    <xf numFmtId="9" fontId="1" fillId="0" borderId="44" xfId="0" applyNumberFormat="1" applyFont="1" applyBorder="1" applyAlignment="1">
      <alignment horizontal="center"/>
    </xf>
    <xf numFmtId="9" fontId="1" fillId="0" borderId="45" xfId="0" applyNumberFormat="1" applyFont="1" applyBorder="1" applyAlignment="1">
      <alignment horizontal="center"/>
    </xf>
    <xf numFmtId="9" fontId="13" fillId="0" borderId="41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9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1" fillId="0" borderId="14" xfId="0" applyFont="1" applyBorder="1"/>
    <xf numFmtId="0" fontId="7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8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6" borderId="0" xfId="0" applyFont="1" applyFill="1" applyAlignment="1">
      <alignment horizontal="center"/>
    </xf>
    <xf numFmtId="0" fontId="15" fillId="13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6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" fillId="0" borderId="63" xfId="0" applyNumberFormat="1" applyFont="1" applyBorder="1" applyAlignment="1">
      <alignment horizontal="center" vertical="center"/>
    </xf>
    <xf numFmtId="9" fontId="1" fillId="0" borderId="62" xfId="0" applyNumberFormat="1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31" xfId="0" applyNumberFormat="1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9" fontId="1" fillId="0" borderId="33" xfId="0" applyNumberFormat="1" applyFont="1" applyBorder="1" applyAlignment="1">
      <alignment horizontal="center" vertical="center"/>
    </xf>
    <xf numFmtId="9" fontId="0" fillId="4" borderId="29" xfId="0" applyNumberFormat="1" applyFill="1" applyBorder="1" applyAlignment="1">
      <alignment horizontal="center" vertical="center"/>
    </xf>
    <xf numFmtId="9" fontId="0" fillId="4" borderId="30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14" xfId="0" applyNumberFormat="1" applyFill="1" applyBorder="1" applyAlignment="1">
      <alignment horizontal="center" vertical="center"/>
    </xf>
    <xf numFmtId="9" fontId="1" fillId="5" borderId="14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0" fontId="26" fillId="0" borderId="0" xfId="0" applyFont="1"/>
    <xf numFmtId="0" fontId="11" fillId="0" borderId="0" xfId="0" applyFont="1" applyAlignment="1">
      <alignment vertical="center"/>
    </xf>
    <xf numFmtId="0" fontId="6" fillId="0" borderId="0" xfId="0" applyFont="1"/>
    <xf numFmtId="9" fontId="13" fillId="0" borderId="64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0" fontId="13" fillId="0" borderId="0" xfId="0" applyFont="1" applyProtection="1"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0" fillId="2" borderId="67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28" fillId="0" borderId="0" xfId="1" applyFont="1"/>
    <xf numFmtId="0" fontId="31" fillId="0" borderId="0" xfId="1" applyFont="1"/>
    <xf numFmtId="164" fontId="10" fillId="2" borderId="21" xfId="0" applyNumberFormat="1" applyFont="1" applyFill="1" applyBorder="1" applyAlignment="1" applyProtection="1">
      <alignment horizontal="center"/>
      <protection locked="0"/>
    </xf>
    <xf numFmtId="164" fontId="10" fillId="2" borderId="22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19" fillId="13" borderId="57" xfId="0" applyFont="1" applyFill="1" applyBorder="1" applyAlignment="1">
      <alignment horizontal="center" vertical="center"/>
    </xf>
    <xf numFmtId="0" fontId="19" fillId="13" borderId="58" xfId="0" applyFont="1" applyFill="1" applyBorder="1" applyAlignment="1">
      <alignment horizontal="center" vertical="center"/>
    </xf>
    <xf numFmtId="0" fontId="19" fillId="13" borderId="59" xfId="0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center" vertical="center"/>
    </xf>
    <xf numFmtId="0" fontId="19" fillId="13" borderId="60" xfId="0" applyFont="1" applyFill="1" applyBorder="1" applyAlignment="1">
      <alignment horizontal="center" vertical="center"/>
    </xf>
    <xf numFmtId="0" fontId="19" fillId="13" borderId="61" xfId="0" applyFont="1" applyFill="1" applyBorder="1" applyAlignment="1">
      <alignment horizontal="center" vertical="center"/>
    </xf>
    <xf numFmtId="9" fontId="20" fillId="13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3" fillId="0" borderId="65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9" fontId="13" fillId="0" borderId="49" xfId="0" applyNumberFormat="1" applyFont="1" applyBorder="1" applyAlignment="1">
      <alignment horizontal="center"/>
    </xf>
    <xf numFmtId="9" fontId="13" fillId="0" borderId="39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 vertical="center"/>
    </xf>
    <xf numFmtId="9" fontId="13" fillId="0" borderId="46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9" fontId="1" fillId="0" borderId="48" xfId="0" applyNumberFormat="1" applyFont="1" applyBorder="1" applyAlignment="1">
      <alignment horizontal="center" vertical="center"/>
    </xf>
    <xf numFmtId="9" fontId="1" fillId="0" borderId="49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9" xfId="0" applyNumberFormat="1" applyFont="1" applyBorder="1" applyAlignment="1">
      <alignment horizontal="center" vertical="center"/>
    </xf>
    <xf numFmtId="9" fontId="13" fillId="0" borderId="64" xfId="0" applyNumberFormat="1" applyFont="1" applyBorder="1" applyAlignment="1">
      <alignment horizontal="center" vertical="center"/>
    </xf>
    <xf numFmtId="9" fontId="13" fillId="0" borderId="65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" fillId="2" borderId="68" xfId="1" applyFill="1" applyBorder="1" applyAlignment="1" applyProtection="1">
      <alignment vertical="top" wrapText="1"/>
      <protection locked="0"/>
    </xf>
    <xf numFmtId="0" fontId="1" fillId="0" borderId="68" xfId="1" applyBorder="1" applyAlignment="1" applyProtection="1">
      <alignment vertical="top" wrapText="1"/>
      <protection locked="0"/>
    </xf>
    <xf numFmtId="0" fontId="29" fillId="14" borderId="69" xfId="0" applyFont="1" applyFill="1" applyBorder="1" applyAlignment="1">
      <alignment horizontal="center" vertical="center"/>
    </xf>
    <xf numFmtId="0" fontId="29" fillId="14" borderId="32" xfId="0" applyFont="1" applyFill="1" applyBorder="1" applyAlignment="1">
      <alignment horizontal="center" vertical="center"/>
    </xf>
    <xf numFmtId="9" fontId="32" fillId="4" borderId="68" xfId="2" applyFont="1" applyFill="1" applyBorder="1" applyAlignment="1" applyProtection="1">
      <alignment horizontal="center" vertical="center" textRotation="90"/>
    </xf>
    <xf numFmtId="0" fontId="30" fillId="0" borderId="0" xfId="1" applyFont="1" applyAlignment="1">
      <alignment horizontal="center"/>
    </xf>
    <xf numFmtId="0" fontId="1" fillId="2" borderId="68" xfId="1" applyFill="1" applyBorder="1" applyAlignment="1" applyProtection="1">
      <alignment horizontal="center" vertical="top" wrapText="1"/>
      <protection locked="0"/>
    </xf>
  </cellXfs>
  <cellStyles count="3">
    <cellStyle name="Procent 2" xfId="2" xr:uid="{45BFDE26-E579-443D-9CE1-D559AC186A44}"/>
    <cellStyle name="Standaard" xfId="0" builtinId="0"/>
    <cellStyle name="Standaard 2" xfId="1" xr:uid="{4AED2E0C-3EF0-4D2B-8BCE-621C20339FCA}"/>
  </cellStyles>
  <dxfs count="475"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</border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ont>
        <color rgb="FFFFFFCC"/>
      </font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5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CCFF"/>
      <color rgb="FFEBEBFF"/>
      <color rgb="FFE5E5FF"/>
      <color rgb="FFCCECFF"/>
      <color rgb="FFCEFEFD"/>
      <color rgb="FFCC00FF"/>
      <color rgb="FF66FF66"/>
      <color rgb="FFFFFFCC"/>
      <color rgb="FFCC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CC-401F-8890-CDDD2960AD4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CC-401F-8890-CDDD2960AD4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CC-401F-8890-CDDD2960AD4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CC-401F-8890-CDDD2960AD4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CC-401F-8890-CDDD2960AD4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2CC-401F-8890-CDDD2960AD4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2CC-401F-8890-CDDD2960AD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2CC-401F-8890-CDDD2960AD4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3'!$C$63:$AN$63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CC-401F-8890-CDDD2960A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7'!$B$74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BE-4707-9221-4ED5E6F49D5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BE-4707-9221-4ED5E6F49D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BE-4707-9221-4ED5E6F49D5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BBE-4707-9221-4ED5E6F49D5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BE-4707-9221-4ED5E6F49D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E-4707-9221-4ED5E6F49D56}"/>
            </c:ext>
          </c:extLst>
        </c:ser>
        <c:ser>
          <c:idx val="2"/>
          <c:order val="2"/>
          <c:tx>
            <c:strRef>
              <c:f>'groep 7'!$B$75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7'!$B$67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43-4672-BBD6-178BD52E289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43-4672-BBD6-178BD52E289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43-4672-BBD6-178BD52E289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43-4672-BBD6-178BD52E289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43-4672-BBD6-178BD52E289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443-4672-BBD6-178BD52E289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443-4672-BBD6-178BD52E28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443-4672-BBD6-178BD52E28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8'!$C$63:$AN$63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43-4672-BBD6-178BD52E2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8'!$B$74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27-45F4-AC8B-1D332A8202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27-45F4-AC8B-1D332A8202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27-45F4-AC8B-1D332A8202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27-45F4-AC8B-1D332A8202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27-45F4-AC8B-1D332A8202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27-45F4-AC8B-1D332A820249}"/>
            </c:ext>
          </c:extLst>
        </c:ser>
        <c:ser>
          <c:idx val="2"/>
          <c:order val="2"/>
          <c:tx>
            <c:strRef>
              <c:f>'groep 8'!$B$75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8'!$B$67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3'!$B$74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F5-4601-BA26-184C0460743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F5-4601-BA26-184C0460743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F5-4601-BA26-184C0460743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AF5-4601-BA26-184C0460743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AF5-4601-BA26-184C046074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5-4601-BA26-184C04607435}"/>
            </c:ext>
          </c:extLst>
        </c:ser>
        <c:ser>
          <c:idx val="2"/>
          <c:order val="2"/>
          <c:tx>
            <c:strRef>
              <c:f>'groep 3'!$B$75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3'!$B$67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EE-4BD1-84DC-BC0456A7675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EE-4BD1-84DC-BC0456A7675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EE-4BD1-84DC-BC0456A7675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EE-4BD1-84DC-BC0456A7675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EE-4BD1-84DC-BC0456A7675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EE-4BD1-84DC-BC0456A7675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EE-4BD1-84DC-BC0456A7675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EEE-4BD1-84DC-BC0456A767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4'!$C$63:$AN$63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EE-4BD1-84DC-BC0456A76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4'!$B$74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5F-4E29-8D0F-4AB032EE0CF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5F-4E29-8D0F-4AB032EE0CF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95F-4E29-8D0F-4AB032EE0CF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95F-4E29-8D0F-4AB032EE0CF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5F-4E29-8D0F-4AB032EE0C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5F-4E29-8D0F-4AB032EE0CF6}"/>
            </c:ext>
          </c:extLst>
        </c:ser>
        <c:ser>
          <c:idx val="2"/>
          <c:order val="2"/>
          <c:tx>
            <c:strRef>
              <c:f>'groep 4'!$B$75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4'!$B$67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93-41E3-9BE4-763FD34C550E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93-41E3-9BE4-763FD34C550E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93-41E3-9BE4-763FD34C550E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93-41E3-9BE4-763FD34C550E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93-41E3-9BE4-763FD34C550E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93-41E3-9BE4-763FD34C550E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93-41E3-9BE4-763FD34C550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93-41E3-9BE4-763FD34C55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5'!$C$63:$AN$63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93-41E3-9BE4-763FD34C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5'!$B$74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26B-4DF8-A4E8-9056D2D45D1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6B-4DF8-A4E8-9056D2D45D1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6B-4DF8-A4E8-9056D2D45D1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6B-4DF8-A4E8-9056D2D45D1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26B-4DF8-A4E8-9056D2D45D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6B-4DF8-A4E8-9056D2D45D17}"/>
            </c:ext>
          </c:extLst>
        </c:ser>
        <c:ser>
          <c:idx val="2"/>
          <c:order val="2"/>
          <c:tx>
            <c:strRef>
              <c:f>'groep 5'!$B$75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5'!$B$67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79-4131-85DD-C4C3B658FAE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79-4131-85DD-C4C3B658FAE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79-4131-85DD-C4C3B658FAE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79-4131-85DD-C4C3B658FAE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79-4131-85DD-C4C3B658FAE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79-4131-85DD-C4C3B658FAE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B79-4131-85DD-C4C3B658FAE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B79-4131-85DD-C4C3B658FA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6'!$C$63:$AN$63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79-4131-85DD-C4C3B658F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6'!$B$74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19-4F1C-A832-F0CECF780FD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19-4F1C-A832-F0CECF780FD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19-4F1C-A832-F0CECF780FD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19-4F1C-A832-F0CECF780FD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E19-4F1C-A832-F0CECF780FD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F1C-A832-F0CECF780FD7}"/>
            </c:ext>
          </c:extLst>
        </c:ser>
        <c:ser>
          <c:idx val="2"/>
          <c:order val="2"/>
          <c:tx>
            <c:strRef>
              <c:f>'groep 6'!$B$75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6'!$B$67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33-4910-B795-C60F8D2FFB1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33-4910-B795-C60F8D2FFB1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33-4910-B795-C60F8D2FFB1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33-4910-B795-C60F8D2FFB1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33-4910-B795-C60F8D2FFB1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33-4910-B795-C60F8D2FFB1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33-4910-B795-C60F8D2FFB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33-4910-B795-C60F8D2FFB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7'!$C$63:$AN$63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33-4910-B795-C60F8D2FF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de indicatore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422460</xdr:colOff>
      <xdr:row>1</xdr:row>
      <xdr:rowOff>36979</xdr:rowOff>
    </xdr:from>
    <xdr:to>
      <xdr:col>11</xdr:col>
      <xdr:colOff>35417</xdr:colOff>
      <xdr:row>31</xdr:row>
      <xdr:rowOff>30629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1E27483-C4C0-08C9-37BF-5B79F5FFF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460" y="500155"/>
          <a:ext cx="6351428" cy="4700121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32</xdr:row>
      <xdr:rowOff>57150</xdr:rowOff>
    </xdr:from>
    <xdr:to>
      <xdr:col>5</xdr:col>
      <xdr:colOff>313765</xdr:colOff>
      <xdr:row>42</xdr:row>
      <xdr:rowOff>127000</xdr:rowOff>
    </xdr:to>
    <xdr:sp macro="" textlink="">
      <xdr:nvSpPr>
        <xdr:cNvPr id="3" name="Tekstballon: rechthoek met afgeronde hoeken 2">
          <a:extLst>
            <a:ext uri="{FF2B5EF4-FFF2-40B4-BE49-F238E27FC236}">
              <a16:creationId xmlns:a16="http://schemas.microsoft.com/office/drawing/2014/main" id="{5EE53A0D-799B-D2A9-A945-A1E6D5DEEE8F}"/>
            </a:ext>
          </a:extLst>
        </xdr:cNvPr>
        <xdr:cNvSpPr/>
      </xdr:nvSpPr>
      <xdr:spPr>
        <a:xfrm>
          <a:off x="381000" y="5114738"/>
          <a:ext cx="2995706" cy="1638674"/>
        </a:xfrm>
        <a:prstGeom prst="wedgeRoundRectCallout">
          <a:avLst>
            <a:gd name="adj1" fmla="val 22808"/>
            <a:gd name="adj2" fmla="val 43421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Noteer</a:t>
          </a:r>
          <a:r>
            <a:rPr lang="nl-NL" sz="1400" baseline="0"/>
            <a:t> </a:t>
          </a:r>
          <a:r>
            <a:rPr lang="nl-NL" sz="1400"/>
            <a:t>sowieso de scores van de groepen 3,</a:t>
          </a:r>
          <a:r>
            <a:rPr lang="nl-NL" sz="1400" baseline="0"/>
            <a:t> 4, 6 en 8.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De groepen 5 en 7 zijn een optie.</a:t>
          </a:r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241300</xdr:colOff>
      <xdr:row>1</xdr:row>
      <xdr:rowOff>36227</xdr:rowOff>
    </xdr:from>
    <xdr:to>
      <xdr:col>21</xdr:col>
      <xdr:colOff>285750</xdr:colOff>
      <xdr:row>16</xdr:row>
      <xdr:rowOff>23527</xdr:rowOff>
    </xdr:to>
    <xdr:sp macro="" textlink="">
      <xdr:nvSpPr>
        <xdr:cNvPr id="5" name="Rechthoek: afgeronde hoeken 4">
          <a:extLst>
            <a:ext uri="{FF2B5EF4-FFF2-40B4-BE49-F238E27FC236}">
              <a16:creationId xmlns:a16="http://schemas.microsoft.com/office/drawing/2014/main" id="{16E8E616-3F52-1A9F-8044-869C57177A45}"/>
            </a:ext>
          </a:extLst>
        </xdr:cNvPr>
        <xdr:cNvSpPr/>
      </xdr:nvSpPr>
      <xdr:spPr>
        <a:xfrm>
          <a:off x="6979771" y="230462"/>
          <a:ext cx="6170332" cy="2340536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/>
            <a:t>EERST:</a:t>
          </a:r>
          <a:r>
            <a:rPr lang="nl-NL" sz="1400" b="1" baseline="0"/>
            <a:t> </a:t>
          </a:r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l"/>
          <a:r>
            <a:rPr lang="nl-NL" sz="1400" baseline="0"/>
            <a:t>&gt;&gt; Kijk op het tabblad </a:t>
          </a:r>
          <a:r>
            <a:rPr lang="nl-NL" sz="1400" b="1" baseline="0"/>
            <a:t>TOTAAL</a:t>
          </a:r>
        </a:p>
        <a:p>
          <a:pPr algn="l"/>
          <a:endParaRPr lang="nl-NL" sz="1400" b="1" baseline="0"/>
        </a:p>
        <a:p>
          <a:pPr algn="l"/>
          <a:r>
            <a:rPr lang="nl-NL" sz="1400" b="1" baseline="0"/>
            <a:t>VERVOLGENS: AANPAK OP GROEPSNIVEAU</a:t>
          </a:r>
        </a:p>
        <a:p>
          <a:pPr algn="l"/>
          <a:r>
            <a:rPr lang="nl-NL" sz="1400" b="0" baseline="0"/>
            <a:t>&gt;&gt; Kijk op de tabbladen van </a:t>
          </a:r>
          <a:r>
            <a:rPr lang="nl-NL" sz="1400" b="1" baseline="0"/>
            <a:t>elke groep apart</a:t>
          </a:r>
        </a:p>
        <a:p>
          <a:pPr algn="l"/>
          <a:endParaRPr lang="nl-NL" sz="1400" b="0" baseline="0"/>
        </a:p>
        <a:p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EVENTUEEL: AANPAK OP INDIVIDUEEL NIVEAU</a:t>
          </a:r>
          <a:endParaRPr lang="nl-NL" sz="1400">
            <a:effectLst/>
          </a:endParaRPr>
        </a:p>
        <a:p>
          <a:r>
            <a:rPr lang="nl-NL" sz="14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&gt;&gt; Kijk op de tabbladen van </a:t>
          </a:r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elke groep apart</a:t>
          </a:r>
          <a:endParaRPr lang="nl-NL" sz="1400" b="1">
            <a:effectLst/>
          </a:endParaRPr>
        </a:p>
        <a:p>
          <a:pPr algn="l"/>
          <a:endParaRPr lang="nl-NL" sz="1400" b="0"/>
        </a:p>
      </xdr:txBody>
    </xdr:sp>
    <xdr:clientData/>
  </xdr:twoCellAnchor>
  <xdr:twoCellAnchor>
    <xdr:from>
      <xdr:col>16</xdr:col>
      <xdr:colOff>393700</xdr:colOff>
      <xdr:row>18</xdr:row>
      <xdr:rowOff>28755</xdr:rowOff>
    </xdr:from>
    <xdr:to>
      <xdr:col>21</xdr:col>
      <xdr:colOff>279400</xdr:colOff>
      <xdr:row>42</xdr:row>
      <xdr:rowOff>141934</xdr:rowOff>
    </xdr:to>
    <xdr:sp macro="" textlink="">
      <xdr:nvSpPr>
        <xdr:cNvPr id="6" name="Rechthoek: afgeronde hoeken 5">
          <a:extLst>
            <a:ext uri="{FF2B5EF4-FFF2-40B4-BE49-F238E27FC236}">
              <a16:creationId xmlns:a16="http://schemas.microsoft.com/office/drawing/2014/main" id="{F433ACBB-0598-FA8B-CC11-C0A0984A2F98}"/>
            </a:ext>
          </a:extLst>
        </xdr:cNvPr>
        <xdr:cNvSpPr/>
      </xdr:nvSpPr>
      <xdr:spPr>
        <a:xfrm>
          <a:off x="10195112" y="2889990"/>
          <a:ext cx="2948641" cy="3878356"/>
        </a:xfrm>
        <a:prstGeom prst="roundRect">
          <a:avLst/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>
              <a:solidFill>
                <a:srgbClr val="CC00FF"/>
              </a:solidFill>
            </a:rPr>
            <a:t>WAT</a:t>
          </a:r>
          <a:r>
            <a:rPr lang="nl-NL" sz="1400" b="1" baseline="0">
              <a:solidFill>
                <a:srgbClr val="CC00FF"/>
              </a:solidFill>
            </a:rPr>
            <a:t> ZIE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DENK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DOE JE?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NOTEER KORT WAT JE DOET: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JE PLAN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1. basisaanpak:</a:t>
          </a:r>
        </a:p>
        <a:p>
          <a:pPr algn="l"/>
          <a:r>
            <a:rPr lang="nl-NL" sz="1400" b="0" baseline="0">
              <a:solidFill>
                <a:srgbClr val="CC00FF"/>
              </a:solidFill>
            </a:rPr>
            <a:t>je middenmoot (minimaal 60%) waar je de lesinstructie op richt.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2. intensieve aanpak:</a:t>
          </a:r>
        </a:p>
        <a:p>
          <a:pPr algn="l"/>
          <a:r>
            <a:rPr lang="nl-NL" sz="1400" b="0" baseline="0">
              <a:solidFill>
                <a:srgbClr val="CC00FF"/>
              </a:solidFill>
            </a:rPr>
            <a:t>de leerlingen die herhaalde instructie nodig hebben.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3. verrijkte aanpak:</a:t>
          </a:r>
        </a:p>
        <a:p>
          <a:pPr algn="l"/>
          <a:r>
            <a:rPr lang="nl-NL" sz="1400" b="0" baseline="0">
              <a:solidFill>
                <a:srgbClr val="CC00FF"/>
              </a:solidFill>
            </a:rPr>
            <a:t>de leerlingen waarvoor je de baissstof gaat compacten - die extra uitdaging nodig hebben. 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</xdr:txBody>
    </xdr:sp>
    <xdr:clientData/>
  </xdr:twoCellAnchor>
  <xdr:twoCellAnchor>
    <xdr:from>
      <xdr:col>18</xdr:col>
      <xdr:colOff>82550</xdr:colOff>
      <xdr:row>3</xdr:row>
      <xdr:rowOff>25399</xdr:rowOff>
    </xdr:from>
    <xdr:to>
      <xdr:col>21</xdr:col>
      <xdr:colOff>19050</xdr:colOff>
      <xdr:row>9</xdr:row>
      <xdr:rowOff>112059</xdr:rowOff>
    </xdr:to>
    <xdr:sp macro="" textlink="">
      <xdr:nvSpPr>
        <xdr:cNvPr id="8" name="Rechthoek: afgeronde hoek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90A32A-7BE4-7E7E-0395-7B5A693F3A43}"/>
            </a:ext>
          </a:extLst>
        </xdr:cNvPr>
        <xdr:cNvSpPr/>
      </xdr:nvSpPr>
      <xdr:spPr>
        <a:xfrm>
          <a:off x="11109138" y="802340"/>
          <a:ext cx="1774265" cy="1027954"/>
        </a:xfrm>
        <a:prstGeom prst="roundRect">
          <a:avLst/>
        </a:prstGeom>
        <a:solidFill>
          <a:srgbClr val="CC00FF"/>
        </a:solidFill>
        <a:ln w="1270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/>
            <a:t>Uitleg</a:t>
          </a:r>
          <a:r>
            <a:rPr lang="nl-NL" sz="1400" baseline="0"/>
            <a:t> van de</a:t>
          </a:r>
          <a:endParaRPr lang="nl-NL" sz="1400"/>
        </a:p>
        <a:p>
          <a:pPr algn="l"/>
          <a:r>
            <a:rPr lang="nl-NL" sz="1400"/>
            <a:t>INDICATOREN</a:t>
          </a:r>
        </a:p>
        <a:p>
          <a:pPr algn="l"/>
          <a:r>
            <a:rPr lang="nl-NL" sz="1400"/>
            <a:t>Klik op deze knop</a:t>
          </a:r>
        </a:p>
      </xdr:txBody>
    </xdr:sp>
    <xdr:clientData/>
  </xdr:twoCellAnchor>
  <xdr:twoCellAnchor>
    <xdr:from>
      <xdr:col>6</xdr:col>
      <xdr:colOff>67237</xdr:colOff>
      <xdr:row>32</xdr:row>
      <xdr:rowOff>50800</xdr:rowOff>
    </xdr:from>
    <xdr:to>
      <xdr:col>10</xdr:col>
      <xdr:colOff>581590</xdr:colOff>
      <xdr:row>42</xdr:row>
      <xdr:rowOff>134470</xdr:rowOff>
    </xdr:to>
    <xdr:sp macro="" textlink="">
      <xdr:nvSpPr>
        <xdr:cNvPr id="9" name="Tekstballon: rechthoek met afgeronde hoeken 8">
          <a:extLst>
            <a:ext uri="{FF2B5EF4-FFF2-40B4-BE49-F238E27FC236}">
              <a16:creationId xmlns:a16="http://schemas.microsoft.com/office/drawing/2014/main" id="{88CE2493-50DA-4233-946E-3AE9D39A4715}"/>
            </a:ext>
          </a:extLst>
        </xdr:cNvPr>
        <xdr:cNvSpPr/>
      </xdr:nvSpPr>
      <xdr:spPr>
        <a:xfrm>
          <a:off x="3742766" y="5108388"/>
          <a:ext cx="2964706" cy="1652494"/>
        </a:xfrm>
        <a:prstGeom prst="wedgeRoundRectCallout">
          <a:avLst>
            <a:gd name="adj1" fmla="val 38261"/>
            <a:gd name="adj2" fmla="val -32100"/>
            <a:gd name="adj3" fmla="val 16667"/>
          </a:avLst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 baseline="0">
              <a:solidFill>
                <a:srgbClr val="CC00FF"/>
              </a:solidFill>
            </a:rPr>
            <a:t>De HANDLEIDING: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de </a:t>
          </a:r>
          <a:r>
            <a:rPr lang="nl-NL" sz="1400" b="1" u="sng" baseline="0">
              <a:solidFill>
                <a:srgbClr val="CC00FF"/>
              </a:solidFill>
            </a:rPr>
            <a:t>opmerkingen</a:t>
          </a:r>
          <a:r>
            <a:rPr lang="nl-NL" sz="1400" b="1" baseline="0">
              <a:solidFill>
                <a:srgbClr val="CC00FF"/>
              </a:solidFill>
            </a:rPr>
            <a:t> boven 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elke </a:t>
          </a:r>
          <a:r>
            <a:rPr lang="nl-NL" sz="1400" b="1" u="sng" baseline="0">
              <a:solidFill>
                <a:srgbClr val="CC00FF"/>
              </a:solidFill>
            </a:rPr>
            <a:t>kolom</a:t>
          </a:r>
          <a:r>
            <a:rPr lang="nl-NL" sz="1400" b="1" baseline="0">
              <a:solidFill>
                <a:srgbClr val="CC00FF"/>
              </a:solidFill>
            </a:rPr>
            <a:t>  </a:t>
          </a:r>
        </a:p>
      </xdr:txBody>
    </xdr:sp>
    <xdr:clientData/>
  </xdr:twoCellAnchor>
  <xdr:twoCellAnchor>
    <xdr:from>
      <xdr:col>11</xdr:col>
      <xdr:colOff>381000</xdr:colOff>
      <xdr:row>18</xdr:row>
      <xdr:rowOff>32865</xdr:rowOff>
    </xdr:from>
    <xdr:to>
      <xdr:col>16</xdr:col>
      <xdr:colOff>234950</xdr:colOff>
      <xdr:row>42</xdr:row>
      <xdr:rowOff>127000</xdr:rowOff>
    </xdr:to>
    <xdr:sp macro="" textlink="">
      <xdr:nvSpPr>
        <xdr:cNvPr id="4" name="Tekstballon: rechthoek met afgeronde hoeken 3">
          <a:extLst>
            <a:ext uri="{FF2B5EF4-FFF2-40B4-BE49-F238E27FC236}">
              <a16:creationId xmlns:a16="http://schemas.microsoft.com/office/drawing/2014/main" id="{D6F8FBB5-CF18-4D07-9A56-F4D5EBBBAFB9}"/>
            </a:ext>
          </a:extLst>
        </xdr:cNvPr>
        <xdr:cNvSpPr/>
      </xdr:nvSpPr>
      <xdr:spPr>
        <a:xfrm>
          <a:off x="7119471" y="2894100"/>
          <a:ext cx="2916891" cy="3859312"/>
        </a:xfrm>
        <a:prstGeom prst="wedgeRoundRectCallout">
          <a:avLst>
            <a:gd name="adj1" fmla="val -33070"/>
            <a:gd name="adj2" fmla="val 12276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aseline="0"/>
            <a:t>Is het kopje van een pagina groen gekleurd vul dan sowieso de kolom in.</a:t>
          </a:r>
        </a:p>
        <a:p>
          <a:pPr algn="l"/>
          <a:r>
            <a:rPr lang="nl-NL" sz="1400" baseline="0"/>
            <a:t>(rode kopjes = een optie)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Op het tabblad </a:t>
          </a:r>
          <a:r>
            <a:rPr lang="nl-NL" sz="1400" b="1" baseline="0"/>
            <a:t>TOTAAL</a:t>
          </a:r>
          <a:r>
            <a:rPr lang="nl-NL" sz="1400" baseline="0"/>
            <a:t> noteer je </a:t>
          </a:r>
        </a:p>
        <a:p>
          <a:pPr algn="l"/>
          <a:r>
            <a:rPr lang="nl-NL" sz="1400" baseline="0"/>
            <a:t>de </a:t>
          </a:r>
          <a:r>
            <a:rPr lang="nl-NL" sz="1400" b="1" baseline="0"/>
            <a:t>TEVREDENHEIDSSCORE</a:t>
          </a:r>
          <a:r>
            <a:rPr lang="nl-NL" sz="1400" b="0" baseline="0"/>
            <a:t>: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het percentage leerlingen waarvan de scores minimaal overeenkomen met de aanleg van de leerling.</a:t>
          </a:r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 editAs="oneCell">
    <xdr:from>
      <xdr:col>7</xdr:col>
      <xdr:colOff>321236</xdr:colOff>
      <xdr:row>19</xdr:row>
      <xdr:rowOff>59763</xdr:rowOff>
    </xdr:from>
    <xdr:to>
      <xdr:col>8</xdr:col>
      <xdr:colOff>596852</xdr:colOff>
      <xdr:row>26</xdr:row>
      <xdr:rowOff>74705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13FF6347-8B72-CFF9-748C-8D4ABCF10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9354" y="3346822"/>
          <a:ext cx="888204" cy="111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8</xdr:row>
      <xdr:rowOff>31750</xdr:rowOff>
    </xdr:from>
    <xdr:to>
      <xdr:col>2</xdr:col>
      <xdr:colOff>4214812</xdr:colOff>
      <xdr:row>10</xdr:row>
      <xdr:rowOff>206375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812EB692-8ADF-4EB2-9219-05D10CD01B40}"/>
            </a:ext>
          </a:extLst>
        </xdr:cNvPr>
        <xdr:cNvSpPr txBox="1"/>
      </xdr:nvSpPr>
      <xdr:spPr>
        <a:xfrm>
          <a:off x="790575" y="16129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14</xdr:row>
      <xdr:rowOff>39684</xdr:rowOff>
    </xdr:from>
    <xdr:to>
      <xdr:col>2</xdr:col>
      <xdr:colOff>4206877</xdr:colOff>
      <xdr:row>21</xdr:row>
      <xdr:rowOff>198433</xdr:rowOff>
    </xdr:to>
    <xdr:sp macro="" textlink="" fLocksText="0">
      <xdr:nvSpPr>
        <xdr:cNvPr id="8" name="Tekstvak 7">
          <a:extLst>
            <a:ext uri="{FF2B5EF4-FFF2-40B4-BE49-F238E27FC236}">
              <a16:creationId xmlns:a16="http://schemas.microsoft.com/office/drawing/2014/main" id="{EAF3E27E-91EA-4E1B-B921-A46F138E8E7E}"/>
            </a:ext>
          </a:extLst>
        </xdr:cNvPr>
        <xdr:cNvSpPr txBox="1"/>
      </xdr:nvSpPr>
      <xdr:spPr>
        <a:xfrm>
          <a:off x="777878" y="3095622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1389062</xdr:colOff>
      <xdr:row>0</xdr:row>
      <xdr:rowOff>158749</xdr:rowOff>
    </xdr:from>
    <xdr:to>
      <xdr:col>3</xdr:col>
      <xdr:colOff>7938</xdr:colOff>
      <xdr:row>4</xdr:row>
      <xdr:rowOff>15874</xdr:rowOff>
    </xdr:to>
    <xdr:sp macro="" textlink="" fLocksText="0">
      <xdr:nvSpPr>
        <xdr:cNvPr id="14" name="Tekstvak 13">
          <a:extLst>
            <a:ext uri="{FF2B5EF4-FFF2-40B4-BE49-F238E27FC236}">
              <a16:creationId xmlns:a16="http://schemas.microsoft.com/office/drawing/2014/main" id="{522F7D13-0DEF-49EA-B2CD-6DCD25A60D50}"/>
            </a:ext>
          </a:extLst>
        </xdr:cNvPr>
        <xdr:cNvSpPr txBox="1"/>
      </xdr:nvSpPr>
      <xdr:spPr>
        <a:xfrm>
          <a:off x="2132012" y="158749"/>
          <a:ext cx="2867026" cy="682625"/>
        </a:xfrm>
        <a:prstGeom prst="rect">
          <a:avLst/>
        </a:prstGeom>
        <a:solidFill>
          <a:srgbClr val="EBE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4-5</a:t>
          </a:r>
        </a:p>
        <a:p>
          <a:endParaRPr lang="nl-NL" sz="1200" b="1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2-8-2025</a:t>
          </a:r>
        </a:p>
      </xdr:txBody>
    </xdr:sp>
    <xdr:clientData/>
  </xdr:twoCellAnchor>
  <xdr:twoCellAnchor>
    <xdr:from>
      <xdr:col>2</xdr:col>
      <xdr:colOff>47625</xdr:colOff>
      <xdr:row>11</xdr:row>
      <xdr:rowOff>55568</xdr:rowOff>
    </xdr:from>
    <xdr:to>
      <xdr:col>2</xdr:col>
      <xdr:colOff>4214812</xdr:colOff>
      <xdr:row>13</xdr:row>
      <xdr:rowOff>222252</xdr:rowOff>
    </xdr:to>
    <xdr:sp macro="" textlink="" fLocksText="0">
      <xdr:nvSpPr>
        <xdr:cNvPr id="15" name="Tekstvak 14">
          <a:extLst>
            <a:ext uri="{FF2B5EF4-FFF2-40B4-BE49-F238E27FC236}">
              <a16:creationId xmlns:a16="http://schemas.microsoft.com/office/drawing/2014/main" id="{09C8938E-DCC5-4C67-9621-6149A53D9998}"/>
            </a:ext>
          </a:extLst>
        </xdr:cNvPr>
        <xdr:cNvSpPr txBox="1"/>
      </xdr:nvSpPr>
      <xdr:spPr>
        <a:xfrm>
          <a:off x="785813" y="2373318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5</xdr:col>
      <xdr:colOff>47625</xdr:colOff>
      <xdr:row>8</xdr:row>
      <xdr:rowOff>31750</xdr:rowOff>
    </xdr:from>
    <xdr:to>
      <xdr:col>5</xdr:col>
      <xdr:colOff>4214812</xdr:colOff>
      <xdr:row>10</xdr:row>
      <xdr:rowOff>206375</xdr:rowOff>
    </xdr:to>
    <xdr:sp macro="" textlink="" fLocksText="0">
      <xdr:nvSpPr>
        <xdr:cNvPr id="16" name="Tekstvak 15">
          <a:extLst>
            <a:ext uri="{FF2B5EF4-FFF2-40B4-BE49-F238E27FC236}">
              <a16:creationId xmlns:a16="http://schemas.microsoft.com/office/drawing/2014/main" id="{512B3558-7ECC-475C-A5A3-615F6C8BEC36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14</xdr:row>
      <xdr:rowOff>39684</xdr:rowOff>
    </xdr:from>
    <xdr:to>
      <xdr:col>5</xdr:col>
      <xdr:colOff>4206877</xdr:colOff>
      <xdr:row>21</xdr:row>
      <xdr:rowOff>198433</xdr:rowOff>
    </xdr:to>
    <xdr:sp macro="" textlink="" fLocksText="0">
      <xdr:nvSpPr>
        <xdr:cNvPr id="17" name="Tekstvak 16">
          <a:extLst>
            <a:ext uri="{FF2B5EF4-FFF2-40B4-BE49-F238E27FC236}">
              <a16:creationId xmlns:a16="http://schemas.microsoft.com/office/drawing/2014/main" id="{FA863A19-EFC6-4999-91D3-2B50F8301528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11</xdr:row>
      <xdr:rowOff>55568</xdr:rowOff>
    </xdr:from>
    <xdr:to>
      <xdr:col>5</xdr:col>
      <xdr:colOff>4214812</xdr:colOff>
      <xdr:row>13</xdr:row>
      <xdr:rowOff>222252</xdr:rowOff>
    </xdr:to>
    <xdr:sp macro="" textlink="" fLocksText="0">
      <xdr:nvSpPr>
        <xdr:cNvPr id="18" name="Tekstvak 17">
          <a:extLst>
            <a:ext uri="{FF2B5EF4-FFF2-40B4-BE49-F238E27FC236}">
              <a16:creationId xmlns:a16="http://schemas.microsoft.com/office/drawing/2014/main" id="{DBFB6A27-54B4-437F-80B0-88FBC6C50659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8</xdr:col>
      <xdr:colOff>47625</xdr:colOff>
      <xdr:row>8</xdr:row>
      <xdr:rowOff>31750</xdr:rowOff>
    </xdr:from>
    <xdr:to>
      <xdr:col>8</xdr:col>
      <xdr:colOff>4214812</xdr:colOff>
      <xdr:row>10</xdr:row>
      <xdr:rowOff>206375</xdr:rowOff>
    </xdr:to>
    <xdr:sp macro="" textlink="" fLocksText="0">
      <xdr:nvSpPr>
        <xdr:cNvPr id="19" name="Tekstvak 18">
          <a:extLst>
            <a:ext uri="{FF2B5EF4-FFF2-40B4-BE49-F238E27FC236}">
              <a16:creationId xmlns:a16="http://schemas.microsoft.com/office/drawing/2014/main" id="{3E2A9E56-4AD6-4F79-A41B-EBAA928A6BF1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14</xdr:row>
      <xdr:rowOff>39684</xdr:rowOff>
    </xdr:from>
    <xdr:to>
      <xdr:col>8</xdr:col>
      <xdr:colOff>4206877</xdr:colOff>
      <xdr:row>21</xdr:row>
      <xdr:rowOff>198433</xdr:rowOff>
    </xdr:to>
    <xdr:sp macro="" textlink="" fLocksText="0">
      <xdr:nvSpPr>
        <xdr:cNvPr id="20" name="Tekstvak 19">
          <a:extLst>
            <a:ext uri="{FF2B5EF4-FFF2-40B4-BE49-F238E27FC236}">
              <a16:creationId xmlns:a16="http://schemas.microsoft.com/office/drawing/2014/main" id="{3557E48D-0551-43DC-A7AE-9312910AF79C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11</xdr:row>
      <xdr:rowOff>55568</xdr:rowOff>
    </xdr:from>
    <xdr:to>
      <xdr:col>8</xdr:col>
      <xdr:colOff>4214812</xdr:colOff>
      <xdr:row>13</xdr:row>
      <xdr:rowOff>222252</xdr:rowOff>
    </xdr:to>
    <xdr:sp macro="" textlink="" fLocksText="0">
      <xdr:nvSpPr>
        <xdr:cNvPr id="21" name="Tekstvak 20">
          <a:extLst>
            <a:ext uri="{FF2B5EF4-FFF2-40B4-BE49-F238E27FC236}">
              <a16:creationId xmlns:a16="http://schemas.microsoft.com/office/drawing/2014/main" id="{63495159-2447-4E63-88DD-287DD3E332E8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2</xdr:col>
      <xdr:colOff>47625</xdr:colOff>
      <xdr:row>26</xdr:row>
      <xdr:rowOff>31750</xdr:rowOff>
    </xdr:from>
    <xdr:to>
      <xdr:col>2</xdr:col>
      <xdr:colOff>4214812</xdr:colOff>
      <xdr:row>28</xdr:row>
      <xdr:rowOff>206375</xdr:rowOff>
    </xdr:to>
    <xdr:sp macro="" textlink="" fLocksText="0">
      <xdr:nvSpPr>
        <xdr:cNvPr id="22" name="Tekstvak 21">
          <a:extLst>
            <a:ext uri="{FF2B5EF4-FFF2-40B4-BE49-F238E27FC236}">
              <a16:creationId xmlns:a16="http://schemas.microsoft.com/office/drawing/2014/main" id="{813B21B3-B7C4-48CB-BB04-510CD2850CAD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32</xdr:row>
      <xdr:rowOff>39684</xdr:rowOff>
    </xdr:from>
    <xdr:to>
      <xdr:col>2</xdr:col>
      <xdr:colOff>4206877</xdr:colOff>
      <xdr:row>39</xdr:row>
      <xdr:rowOff>198433</xdr:rowOff>
    </xdr:to>
    <xdr:sp macro="" textlink="" fLocksText="0">
      <xdr:nvSpPr>
        <xdr:cNvPr id="23" name="Tekstvak 22">
          <a:extLst>
            <a:ext uri="{FF2B5EF4-FFF2-40B4-BE49-F238E27FC236}">
              <a16:creationId xmlns:a16="http://schemas.microsoft.com/office/drawing/2014/main" id="{E9BF1091-EFB6-47A7-80B6-C179BA3415A0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47625</xdr:colOff>
      <xdr:row>29</xdr:row>
      <xdr:rowOff>55568</xdr:rowOff>
    </xdr:from>
    <xdr:to>
      <xdr:col>2</xdr:col>
      <xdr:colOff>4214812</xdr:colOff>
      <xdr:row>31</xdr:row>
      <xdr:rowOff>222252</xdr:rowOff>
    </xdr:to>
    <xdr:sp macro="" textlink="" fLocksText="0">
      <xdr:nvSpPr>
        <xdr:cNvPr id="24" name="Tekstvak 23">
          <a:extLst>
            <a:ext uri="{FF2B5EF4-FFF2-40B4-BE49-F238E27FC236}">
              <a16:creationId xmlns:a16="http://schemas.microsoft.com/office/drawing/2014/main" id="{6A98CC4A-A1DD-4F5A-979A-91E5D2502942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5</xdr:col>
      <xdr:colOff>47625</xdr:colOff>
      <xdr:row>26</xdr:row>
      <xdr:rowOff>31750</xdr:rowOff>
    </xdr:from>
    <xdr:to>
      <xdr:col>5</xdr:col>
      <xdr:colOff>4214812</xdr:colOff>
      <xdr:row>28</xdr:row>
      <xdr:rowOff>206375</xdr:rowOff>
    </xdr:to>
    <xdr:sp macro="" textlink="" fLocksText="0">
      <xdr:nvSpPr>
        <xdr:cNvPr id="25" name="Tekstvak 24">
          <a:extLst>
            <a:ext uri="{FF2B5EF4-FFF2-40B4-BE49-F238E27FC236}">
              <a16:creationId xmlns:a16="http://schemas.microsoft.com/office/drawing/2014/main" id="{69C5C261-F5C3-41C1-B4C9-949F4EA26F79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32</xdr:row>
      <xdr:rowOff>39684</xdr:rowOff>
    </xdr:from>
    <xdr:to>
      <xdr:col>5</xdr:col>
      <xdr:colOff>4206877</xdr:colOff>
      <xdr:row>39</xdr:row>
      <xdr:rowOff>198433</xdr:rowOff>
    </xdr:to>
    <xdr:sp macro="" textlink="" fLocksText="0">
      <xdr:nvSpPr>
        <xdr:cNvPr id="26" name="Tekstvak 25">
          <a:extLst>
            <a:ext uri="{FF2B5EF4-FFF2-40B4-BE49-F238E27FC236}">
              <a16:creationId xmlns:a16="http://schemas.microsoft.com/office/drawing/2014/main" id="{A47D6776-59BC-4728-B81E-398A1A5B53D3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29</xdr:row>
      <xdr:rowOff>55568</xdr:rowOff>
    </xdr:from>
    <xdr:to>
      <xdr:col>5</xdr:col>
      <xdr:colOff>4214812</xdr:colOff>
      <xdr:row>31</xdr:row>
      <xdr:rowOff>222252</xdr:rowOff>
    </xdr:to>
    <xdr:sp macro="" textlink="" fLocksText="0">
      <xdr:nvSpPr>
        <xdr:cNvPr id="27" name="Tekstvak 26">
          <a:extLst>
            <a:ext uri="{FF2B5EF4-FFF2-40B4-BE49-F238E27FC236}">
              <a16:creationId xmlns:a16="http://schemas.microsoft.com/office/drawing/2014/main" id="{F9F784E8-540C-4BFF-884A-51C5DC3E197A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8</xdr:col>
      <xdr:colOff>47625</xdr:colOff>
      <xdr:row>26</xdr:row>
      <xdr:rowOff>31750</xdr:rowOff>
    </xdr:from>
    <xdr:to>
      <xdr:col>8</xdr:col>
      <xdr:colOff>4214812</xdr:colOff>
      <xdr:row>28</xdr:row>
      <xdr:rowOff>206375</xdr:rowOff>
    </xdr:to>
    <xdr:sp macro="" textlink="" fLocksText="0">
      <xdr:nvSpPr>
        <xdr:cNvPr id="28" name="Tekstvak 27">
          <a:extLst>
            <a:ext uri="{FF2B5EF4-FFF2-40B4-BE49-F238E27FC236}">
              <a16:creationId xmlns:a16="http://schemas.microsoft.com/office/drawing/2014/main" id="{1770886F-C36E-47FA-8CDC-BEB244C9D535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32</xdr:row>
      <xdr:rowOff>39684</xdr:rowOff>
    </xdr:from>
    <xdr:to>
      <xdr:col>8</xdr:col>
      <xdr:colOff>4206877</xdr:colOff>
      <xdr:row>39</xdr:row>
      <xdr:rowOff>198433</xdr:rowOff>
    </xdr:to>
    <xdr:sp macro="" textlink="" fLocksText="0">
      <xdr:nvSpPr>
        <xdr:cNvPr id="29" name="Tekstvak 28">
          <a:extLst>
            <a:ext uri="{FF2B5EF4-FFF2-40B4-BE49-F238E27FC236}">
              <a16:creationId xmlns:a16="http://schemas.microsoft.com/office/drawing/2014/main" id="{97B2C3AE-1C64-4078-B1A6-2274581525CB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29</xdr:row>
      <xdr:rowOff>55568</xdr:rowOff>
    </xdr:from>
    <xdr:to>
      <xdr:col>8</xdr:col>
      <xdr:colOff>4214812</xdr:colOff>
      <xdr:row>31</xdr:row>
      <xdr:rowOff>222252</xdr:rowOff>
    </xdr:to>
    <xdr:sp macro="" textlink="" fLocksText="0">
      <xdr:nvSpPr>
        <xdr:cNvPr id="30" name="Tekstvak 29">
          <a:extLst>
            <a:ext uri="{FF2B5EF4-FFF2-40B4-BE49-F238E27FC236}">
              <a16:creationId xmlns:a16="http://schemas.microsoft.com/office/drawing/2014/main" id="{C088F100-01FC-4B27-8965-C51C07493054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8</xdr:row>
      <xdr:rowOff>31750</xdr:rowOff>
    </xdr:from>
    <xdr:to>
      <xdr:col>2</xdr:col>
      <xdr:colOff>4214812</xdr:colOff>
      <xdr:row>10</xdr:row>
      <xdr:rowOff>206375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68499F22-72BD-4CC0-8E29-95B21E9E0BE9}"/>
            </a:ext>
          </a:extLst>
        </xdr:cNvPr>
        <xdr:cNvSpPr txBox="1"/>
      </xdr:nvSpPr>
      <xdr:spPr>
        <a:xfrm>
          <a:off x="790575" y="18796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14</xdr:row>
      <xdr:rowOff>39684</xdr:rowOff>
    </xdr:from>
    <xdr:to>
      <xdr:col>2</xdr:col>
      <xdr:colOff>4206877</xdr:colOff>
      <xdr:row>21</xdr:row>
      <xdr:rowOff>198433</xdr:rowOff>
    </xdr:to>
    <xdr:sp macro="" textlink="" fLocksText="0">
      <xdr:nvSpPr>
        <xdr:cNvPr id="3" name="Tekstvak 2">
          <a:extLst>
            <a:ext uri="{FF2B5EF4-FFF2-40B4-BE49-F238E27FC236}">
              <a16:creationId xmlns:a16="http://schemas.microsoft.com/office/drawing/2014/main" id="{43D6FE5A-139F-4605-A97D-1E0B06EF146D}"/>
            </a:ext>
          </a:extLst>
        </xdr:cNvPr>
        <xdr:cNvSpPr txBox="1"/>
      </xdr:nvSpPr>
      <xdr:spPr>
        <a:xfrm>
          <a:off x="782640" y="337343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1389062</xdr:colOff>
      <xdr:row>0</xdr:row>
      <xdr:rowOff>158749</xdr:rowOff>
    </xdr:from>
    <xdr:to>
      <xdr:col>3</xdr:col>
      <xdr:colOff>7938</xdr:colOff>
      <xdr:row>4</xdr:row>
      <xdr:rowOff>15874</xdr:rowOff>
    </xdr:to>
    <xdr:sp macro="" textlink="" fLocksText="0">
      <xdr:nvSpPr>
        <xdr:cNvPr id="4" name="Tekstvak 3">
          <a:extLst>
            <a:ext uri="{FF2B5EF4-FFF2-40B4-BE49-F238E27FC236}">
              <a16:creationId xmlns:a16="http://schemas.microsoft.com/office/drawing/2014/main" id="{869C5A5F-F5ED-4246-943B-4C61DBF67EF2}"/>
            </a:ext>
          </a:extLst>
        </xdr:cNvPr>
        <xdr:cNvSpPr txBox="1"/>
      </xdr:nvSpPr>
      <xdr:spPr>
        <a:xfrm>
          <a:off x="2132012" y="158749"/>
          <a:ext cx="2867026" cy="777875"/>
        </a:xfrm>
        <a:prstGeom prst="rect">
          <a:avLst/>
        </a:prstGeom>
        <a:solidFill>
          <a:srgbClr val="EBE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4-5</a:t>
          </a:r>
        </a:p>
        <a:p>
          <a:endParaRPr lang="nl-NL" sz="1200" b="1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2-8-2025</a:t>
          </a:r>
        </a:p>
      </xdr:txBody>
    </xdr:sp>
    <xdr:clientData/>
  </xdr:twoCellAnchor>
  <xdr:twoCellAnchor>
    <xdr:from>
      <xdr:col>2</xdr:col>
      <xdr:colOff>47625</xdr:colOff>
      <xdr:row>11</xdr:row>
      <xdr:rowOff>55568</xdr:rowOff>
    </xdr:from>
    <xdr:to>
      <xdr:col>2</xdr:col>
      <xdr:colOff>4214812</xdr:colOff>
      <xdr:row>13</xdr:row>
      <xdr:rowOff>222252</xdr:rowOff>
    </xdr:to>
    <xdr:sp macro="" textlink="" fLocksText="0">
      <xdr:nvSpPr>
        <xdr:cNvPr id="5" name="Tekstvak 4">
          <a:extLst>
            <a:ext uri="{FF2B5EF4-FFF2-40B4-BE49-F238E27FC236}">
              <a16:creationId xmlns:a16="http://schemas.microsoft.com/office/drawing/2014/main" id="{2CF7F05B-F682-408D-95C7-80EF49115173}"/>
            </a:ext>
          </a:extLst>
        </xdr:cNvPr>
        <xdr:cNvSpPr txBox="1"/>
      </xdr:nvSpPr>
      <xdr:spPr>
        <a:xfrm>
          <a:off x="790575" y="264636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5</xdr:col>
      <xdr:colOff>47625</xdr:colOff>
      <xdr:row>8</xdr:row>
      <xdr:rowOff>31750</xdr:rowOff>
    </xdr:from>
    <xdr:to>
      <xdr:col>5</xdr:col>
      <xdr:colOff>4214812</xdr:colOff>
      <xdr:row>10</xdr:row>
      <xdr:rowOff>206375</xdr:rowOff>
    </xdr:to>
    <xdr:sp macro="" textlink="" fLocksText="0">
      <xdr:nvSpPr>
        <xdr:cNvPr id="6" name="Tekstvak 5">
          <a:extLst>
            <a:ext uri="{FF2B5EF4-FFF2-40B4-BE49-F238E27FC236}">
              <a16:creationId xmlns:a16="http://schemas.microsoft.com/office/drawing/2014/main" id="{9B3BC815-5666-4664-B8A2-65ED0D22EC53}"/>
            </a:ext>
          </a:extLst>
        </xdr:cNvPr>
        <xdr:cNvSpPr txBox="1"/>
      </xdr:nvSpPr>
      <xdr:spPr>
        <a:xfrm>
          <a:off x="5781675" y="18796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14</xdr:row>
      <xdr:rowOff>39684</xdr:rowOff>
    </xdr:from>
    <xdr:to>
      <xdr:col>5</xdr:col>
      <xdr:colOff>4206877</xdr:colOff>
      <xdr:row>21</xdr:row>
      <xdr:rowOff>198433</xdr:rowOff>
    </xdr:to>
    <xdr:sp macro="" textlink="" fLocksText="0">
      <xdr:nvSpPr>
        <xdr:cNvPr id="7" name="Tekstvak 6">
          <a:extLst>
            <a:ext uri="{FF2B5EF4-FFF2-40B4-BE49-F238E27FC236}">
              <a16:creationId xmlns:a16="http://schemas.microsoft.com/office/drawing/2014/main" id="{45897E73-74E0-47C6-8579-698CFDD0B87F}"/>
            </a:ext>
          </a:extLst>
        </xdr:cNvPr>
        <xdr:cNvSpPr txBox="1"/>
      </xdr:nvSpPr>
      <xdr:spPr>
        <a:xfrm>
          <a:off x="5773740" y="337343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11</xdr:row>
      <xdr:rowOff>55568</xdr:rowOff>
    </xdr:from>
    <xdr:to>
      <xdr:col>5</xdr:col>
      <xdr:colOff>4214812</xdr:colOff>
      <xdr:row>13</xdr:row>
      <xdr:rowOff>222252</xdr:rowOff>
    </xdr:to>
    <xdr:sp macro="" textlink="" fLocksText="0">
      <xdr:nvSpPr>
        <xdr:cNvPr id="8" name="Tekstvak 7">
          <a:extLst>
            <a:ext uri="{FF2B5EF4-FFF2-40B4-BE49-F238E27FC236}">
              <a16:creationId xmlns:a16="http://schemas.microsoft.com/office/drawing/2014/main" id="{107E424C-CBA3-44BD-9054-2B937F655FC5}"/>
            </a:ext>
          </a:extLst>
        </xdr:cNvPr>
        <xdr:cNvSpPr txBox="1"/>
      </xdr:nvSpPr>
      <xdr:spPr>
        <a:xfrm>
          <a:off x="5781675" y="264636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8</xdr:col>
      <xdr:colOff>47625</xdr:colOff>
      <xdr:row>8</xdr:row>
      <xdr:rowOff>31750</xdr:rowOff>
    </xdr:from>
    <xdr:to>
      <xdr:col>8</xdr:col>
      <xdr:colOff>4214812</xdr:colOff>
      <xdr:row>10</xdr:row>
      <xdr:rowOff>206375</xdr:rowOff>
    </xdr:to>
    <xdr:sp macro="" textlink="" fLocksText="0">
      <xdr:nvSpPr>
        <xdr:cNvPr id="9" name="Tekstvak 8">
          <a:extLst>
            <a:ext uri="{FF2B5EF4-FFF2-40B4-BE49-F238E27FC236}">
              <a16:creationId xmlns:a16="http://schemas.microsoft.com/office/drawing/2014/main" id="{B23D24D3-614F-4225-8F55-1AE0CC12C2F4}"/>
            </a:ext>
          </a:extLst>
        </xdr:cNvPr>
        <xdr:cNvSpPr txBox="1"/>
      </xdr:nvSpPr>
      <xdr:spPr>
        <a:xfrm>
          <a:off x="10772775" y="18796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14</xdr:row>
      <xdr:rowOff>39684</xdr:rowOff>
    </xdr:from>
    <xdr:to>
      <xdr:col>8</xdr:col>
      <xdr:colOff>4206877</xdr:colOff>
      <xdr:row>21</xdr:row>
      <xdr:rowOff>198433</xdr:rowOff>
    </xdr:to>
    <xdr:sp macro="" textlink="" fLocksText="0">
      <xdr:nvSpPr>
        <xdr:cNvPr id="10" name="Tekstvak 9">
          <a:extLst>
            <a:ext uri="{FF2B5EF4-FFF2-40B4-BE49-F238E27FC236}">
              <a16:creationId xmlns:a16="http://schemas.microsoft.com/office/drawing/2014/main" id="{729EE616-7F98-401E-8D3B-2BAE21893D73}"/>
            </a:ext>
          </a:extLst>
        </xdr:cNvPr>
        <xdr:cNvSpPr txBox="1"/>
      </xdr:nvSpPr>
      <xdr:spPr>
        <a:xfrm>
          <a:off x="10764840" y="337343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11</xdr:row>
      <xdr:rowOff>55568</xdr:rowOff>
    </xdr:from>
    <xdr:to>
      <xdr:col>8</xdr:col>
      <xdr:colOff>4214812</xdr:colOff>
      <xdr:row>13</xdr:row>
      <xdr:rowOff>222252</xdr:rowOff>
    </xdr:to>
    <xdr:sp macro="" textlink="" fLocksText="0">
      <xdr:nvSpPr>
        <xdr:cNvPr id="11" name="Tekstvak 10">
          <a:extLst>
            <a:ext uri="{FF2B5EF4-FFF2-40B4-BE49-F238E27FC236}">
              <a16:creationId xmlns:a16="http://schemas.microsoft.com/office/drawing/2014/main" id="{3ADA3F57-E959-44EF-8065-3B678A5793A0}"/>
            </a:ext>
          </a:extLst>
        </xdr:cNvPr>
        <xdr:cNvSpPr txBox="1"/>
      </xdr:nvSpPr>
      <xdr:spPr>
        <a:xfrm>
          <a:off x="10772775" y="264636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2</xdr:col>
      <xdr:colOff>47625</xdr:colOff>
      <xdr:row>26</xdr:row>
      <xdr:rowOff>31750</xdr:rowOff>
    </xdr:from>
    <xdr:to>
      <xdr:col>2</xdr:col>
      <xdr:colOff>4214812</xdr:colOff>
      <xdr:row>28</xdr:row>
      <xdr:rowOff>206375</xdr:rowOff>
    </xdr:to>
    <xdr:sp macro="" textlink="" fLocksText="0">
      <xdr:nvSpPr>
        <xdr:cNvPr id="12" name="Tekstvak 11">
          <a:extLst>
            <a:ext uri="{FF2B5EF4-FFF2-40B4-BE49-F238E27FC236}">
              <a16:creationId xmlns:a16="http://schemas.microsoft.com/office/drawing/2014/main" id="{ECF79044-B0B4-4DC9-9E42-D13CF3A539DA}"/>
            </a:ext>
          </a:extLst>
        </xdr:cNvPr>
        <xdr:cNvSpPr txBox="1"/>
      </xdr:nvSpPr>
      <xdr:spPr>
        <a:xfrm>
          <a:off x="790575" y="60388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32</xdr:row>
      <xdr:rowOff>39684</xdr:rowOff>
    </xdr:from>
    <xdr:to>
      <xdr:col>2</xdr:col>
      <xdr:colOff>4206877</xdr:colOff>
      <xdr:row>39</xdr:row>
      <xdr:rowOff>198433</xdr:rowOff>
    </xdr:to>
    <xdr:sp macro="" textlink="" fLocksText="0">
      <xdr:nvSpPr>
        <xdr:cNvPr id="13" name="Tekstvak 12">
          <a:extLst>
            <a:ext uri="{FF2B5EF4-FFF2-40B4-BE49-F238E27FC236}">
              <a16:creationId xmlns:a16="http://schemas.microsoft.com/office/drawing/2014/main" id="{82E63FAA-9E0E-4862-8E4A-BB5B2223CAC7}"/>
            </a:ext>
          </a:extLst>
        </xdr:cNvPr>
        <xdr:cNvSpPr txBox="1"/>
      </xdr:nvSpPr>
      <xdr:spPr>
        <a:xfrm>
          <a:off x="782640" y="753268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47625</xdr:colOff>
      <xdr:row>29</xdr:row>
      <xdr:rowOff>55568</xdr:rowOff>
    </xdr:from>
    <xdr:to>
      <xdr:col>2</xdr:col>
      <xdr:colOff>4214812</xdr:colOff>
      <xdr:row>31</xdr:row>
      <xdr:rowOff>222252</xdr:rowOff>
    </xdr:to>
    <xdr:sp macro="" textlink="" fLocksText="0">
      <xdr:nvSpPr>
        <xdr:cNvPr id="14" name="Tekstvak 13">
          <a:extLst>
            <a:ext uri="{FF2B5EF4-FFF2-40B4-BE49-F238E27FC236}">
              <a16:creationId xmlns:a16="http://schemas.microsoft.com/office/drawing/2014/main" id="{6A5DB4AA-0DE3-4D4D-8745-1FDEEA1DE523}"/>
            </a:ext>
          </a:extLst>
        </xdr:cNvPr>
        <xdr:cNvSpPr txBox="1"/>
      </xdr:nvSpPr>
      <xdr:spPr>
        <a:xfrm>
          <a:off x="790575" y="680561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5</xdr:col>
      <xdr:colOff>47625</xdr:colOff>
      <xdr:row>26</xdr:row>
      <xdr:rowOff>31750</xdr:rowOff>
    </xdr:from>
    <xdr:to>
      <xdr:col>5</xdr:col>
      <xdr:colOff>4214812</xdr:colOff>
      <xdr:row>28</xdr:row>
      <xdr:rowOff>206375</xdr:rowOff>
    </xdr:to>
    <xdr:sp macro="" textlink="" fLocksText="0">
      <xdr:nvSpPr>
        <xdr:cNvPr id="15" name="Tekstvak 14">
          <a:extLst>
            <a:ext uri="{FF2B5EF4-FFF2-40B4-BE49-F238E27FC236}">
              <a16:creationId xmlns:a16="http://schemas.microsoft.com/office/drawing/2014/main" id="{FD8045AD-18E6-4606-BC51-BD3AF4658BB5}"/>
            </a:ext>
          </a:extLst>
        </xdr:cNvPr>
        <xdr:cNvSpPr txBox="1"/>
      </xdr:nvSpPr>
      <xdr:spPr>
        <a:xfrm>
          <a:off x="5781675" y="60388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32</xdr:row>
      <xdr:rowOff>39684</xdr:rowOff>
    </xdr:from>
    <xdr:to>
      <xdr:col>5</xdr:col>
      <xdr:colOff>4206877</xdr:colOff>
      <xdr:row>39</xdr:row>
      <xdr:rowOff>198433</xdr:rowOff>
    </xdr:to>
    <xdr:sp macro="" textlink="" fLocksText="0">
      <xdr:nvSpPr>
        <xdr:cNvPr id="16" name="Tekstvak 15">
          <a:extLst>
            <a:ext uri="{FF2B5EF4-FFF2-40B4-BE49-F238E27FC236}">
              <a16:creationId xmlns:a16="http://schemas.microsoft.com/office/drawing/2014/main" id="{6554EAA7-D668-48BF-BD68-DAA4DE6F5108}"/>
            </a:ext>
          </a:extLst>
        </xdr:cNvPr>
        <xdr:cNvSpPr txBox="1"/>
      </xdr:nvSpPr>
      <xdr:spPr>
        <a:xfrm>
          <a:off x="5773740" y="753268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29</xdr:row>
      <xdr:rowOff>55568</xdr:rowOff>
    </xdr:from>
    <xdr:to>
      <xdr:col>5</xdr:col>
      <xdr:colOff>4214812</xdr:colOff>
      <xdr:row>31</xdr:row>
      <xdr:rowOff>222252</xdr:rowOff>
    </xdr:to>
    <xdr:sp macro="" textlink="" fLocksText="0">
      <xdr:nvSpPr>
        <xdr:cNvPr id="17" name="Tekstvak 16">
          <a:extLst>
            <a:ext uri="{FF2B5EF4-FFF2-40B4-BE49-F238E27FC236}">
              <a16:creationId xmlns:a16="http://schemas.microsoft.com/office/drawing/2014/main" id="{7F6CCAB4-825C-4028-8666-7E155163AE87}"/>
            </a:ext>
          </a:extLst>
        </xdr:cNvPr>
        <xdr:cNvSpPr txBox="1"/>
      </xdr:nvSpPr>
      <xdr:spPr>
        <a:xfrm>
          <a:off x="5781675" y="680561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8</xdr:col>
      <xdr:colOff>47625</xdr:colOff>
      <xdr:row>26</xdr:row>
      <xdr:rowOff>31750</xdr:rowOff>
    </xdr:from>
    <xdr:to>
      <xdr:col>8</xdr:col>
      <xdr:colOff>4214812</xdr:colOff>
      <xdr:row>28</xdr:row>
      <xdr:rowOff>206375</xdr:rowOff>
    </xdr:to>
    <xdr:sp macro="" textlink="" fLocksText="0">
      <xdr:nvSpPr>
        <xdr:cNvPr id="18" name="Tekstvak 17">
          <a:extLst>
            <a:ext uri="{FF2B5EF4-FFF2-40B4-BE49-F238E27FC236}">
              <a16:creationId xmlns:a16="http://schemas.microsoft.com/office/drawing/2014/main" id="{C6E01D3C-9E90-4C83-8347-B09F770C0D31}"/>
            </a:ext>
          </a:extLst>
        </xdr:cNvPr>
        <xdr:cNvSpPr txBox="1"/>
      </xdr:nvSpPr>
      <xdr:spPr>
        <a:xfrm>
          <a:off x="10772775" y="60388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32</xdr:row>
      <xdr:rowOff>39684</xdr:rowOff>
    </xdr:from>
    <xdr:to>
      <xdr:col>8</xdr:col>
      <xdr:colOff>4206877</xdr:colOff>
      <xdr:row>39</xdr:row>
      <xdr:rowOff>198433</xdr:rowOff>
    </xdr:to>
    <xdr:sp macro="" textlink="" fLocksText="0">
      <xdr:nvSpPr>
        <xdr:cNvPr id="19" name="Tekstvak 18">
          <a:extLst>
            <a:ext uri="{FF2B5EF4-FFF2-40B4-BE49-F238E27FC236}">
              <a16:creationId xmlns:a16="http://schemas.microsoft.com/office/drawing/2014/main" id="{22D1E109-9488-4D24-B54A-7123B3BEF454}"/>
            </a:ext>
          </a:extLst>
        </xdr:cNvPr>
        <xdr:cNvSpPr txBox="1"/>
      </xdr:nvSpPr>
      <xdr:spPr>
        <a:xfrm>
          <a:off x="10764840" y="753268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29</xdr:row>
      <xdr:rowOff>55568</xdr:rowOff>
    </xdr:from>
    <xdr:to>
      <xdr:col>8</xdr:col>
      <xdr:colOff>4214812</xdr:colOff>
      <xdr:row>31</xdr:row>
      <xdr:rowOff>222252</xdr:rowOff>
    </xdr:to>
    <xdr:sp macro="" textlink="" fLocksText="0">
      <xdr:nvSpPr>
        <xdr:cNvPr id="20" name="Tekstvak 19">
          <a:extLst>
            <a:ext uri="{FF2B5EF4-FFF2-40B4-BE49-F238E27FC236}">
              <a16:creationId xmlns:a16="http://schemas.microsoft.com/office/drawing/2014/main" id="{9219FFF9-0A43-4220-AB3C-7BD4E35AB7D0}"/>
            </a:ext>
          </a:extLst>
        </xdr:cNvPr>
        <xdr:cNvSpPr txBox="1"/>
      </xdr:nvSpPr>
      <xdr:spPr>
        <a:xfrm>
          <a:off x="10772775" y="680561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1127CAC-168D-427C-A042-288555A8EBB5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CA7B8BF-D9A6-4098-8B70-E922662CE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C0EDE20C-E4C5-49FC-8BAF-6B009075D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17A8CE0-48A6-4E1A-9769-485BAA605110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A82E77E-6C98-46B0-AD71-3CF8117D8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80287CFB-D0F2-43FB-A4A6-DA0C6478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E7B99-869B-4BCE-9F53-C95A147977D7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59A43CC-F258-4B66-A4B6-AF018B710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B16B97DB-55CC-42B4-8340-CF4BEB00F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836B20-BF92-4788-8348-5A34F5C0D70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3093090-6646-4FC8-9AF0-E75BDD055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4394900-0DB8-4A1E-98FA-4EFE6A9C7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19C2BD-86E7-4249-9747-F0D07787D94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27461AE-7A91-4949-A247-93B4DC811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DF2A3160-D59F-41D3-9B39-135A77A62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56D634-E744-46A2-9DA0-136AF837A90F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AFD709B-E1ED-4E24-AFFE-EFC99FC65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6C98FA9-D8E6-48EF-BA05-23557B429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</xdr:row>
      <xdr:rowOff>101600</xdr:rowOff>
    </xdr:from>
    <xdr:to>
      <xdr:col>16</xdr:col>
      <xdr:colOff>622300</xdr:colOff>
      <xdr:row>6</xdr:row>
      <xdr:rowOff>31750</xdr:rowOff>
    </xdr:to>
    <xdr:sp macro="" textlink="">
      <xdr:nvSpPr>
        <xdr:cNvPr id="2" name="Pijl: links 1">
          <a:extLst>
            <a:ext uri="{FF2B5EF4-FFF2-40B4-BE49-F238E27FC236}">
              <a16:creationId xmlns:a16="http://schemas.microsoft.com/office/drawing/2014/main" id="{BB4B64CC-E23F-B4A8-5A61-02A1A669D224}"/>
            </a:ext>
          </a:extLst>
        </xdr:cNvPr>
        <xdr:cNvSpPr/>
      </xdr:nvSpPr>
      <xdr:spPr>
        <a:xfrm>
          <a:off x="7721600" y="742950"/>
          <a:ext cx="2184400" cy="425450"/>
        </a:xfrm>
        <a:prstGeom prst="leftArrow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000" b="1">
              <a:latin typeface="Arial" panose="020B0604020202020204" pitchFamily="34" charset="0"/>
              <a:cs typeface="Arial" panose="020B0604020202020204" pitchFamily="34" charset="0"/>
            </a:rPr>
            <a:t>Wanneer ben je tevreden?</a:t>
          </a:r>
        </a:p>
      </xdr:txBody>
    </xdr:sp>
    <xdr:clientData/>
  </xdr:twoCellAnchor>
  <xdr:twoCellAnchor>
    <xdr:from>
      <xdr:col>28</xdr:col>
      <xdr:colOff>101600</xdr:colOff>
      <xdr:row>7</xdr:row>
      <xdr:rowOff>6350</xdr:rowOff>
    </xdr:from>
    <xdr:to>
      <xdr:col>30</xdr:col>
      <xdr:colOff>520700</xdr:colOff>
      <xdr:row>23</xdr:row>
      <xdr:rowOff>0</xdr:rowOff>
    </xdr:to>
    <xdr:sp macro="" textlink="">
      <xdr:nvSpPr>
        <xdr:cNvPr id="3" name="Rechthoek: afgeronde hoeken 2">
          <a:extLst>
            <a:ext uri="{FF2B5EF4-FFF2-40B4-BE49-F238E27FC236}">
              <a16:creationId xmlns:a16="http://schemas.microsoft.com/office/drawing/2014/main" id="{FC695610-95D2-ECD9-5B5E-A7E2C0000053}"/>
            </a:ext>
          </a:extLst>
        </xdr:cNvPr>
        <xdr:cNvSpPr/>
      </xdr:nvSpPr>
      <xdr:spPr>
        <a:xfrm>
          <a:off x="10045700" y="1308100"/>
          <a:ext cx="1695450" cy="2159000"/>
        </a:xfrm>
        <a:prstGeom prst="roundRect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ctr"/>
          <a:endParaRPr lang="nl-NL" sz="1400" baseline="0"/>
        </a:p>
        <a:p>
          <a:pPr algn="ctr"/>
          <a:endParaRPr lang="nl-NL" sz="1400" baseline="0"/>
        </a:p>
        <a:p>
          <a:pPr algn="ctr"/>
          <a:r>
            <a:rPr lang="nl-NL" sz="1400" baseline="0"/>
            <a:t>WAT ZIE JE?</a:t>
          </a:r>
        </a:p>
        <a:p>
          <a:pPr algn="ctr"/>
          <a:r>
            <a:rPr lang="nl-NL" sz="1400" baseline="0"/>
            <a:t>WAT DENK JE?</a:t>
          </a:r>
        </a:p>
        <a:p>
          <a:pPr algn="ctr"/>
          <a:r>
            <a:rPr lang="nl-NL" sz="1400" baseline="0"/>
            <a:t>WAT DOE JE?</a:t>
          </a:r>
          <a:endParaRPr lang="nl-NL" sz="1400"/>
        </a:p>
      </xdr:txBody>
    </xdr:sp>
    <xdr:clientData/>
  </xdr:twoCellAnchor>
  <xdr:twoCellAnchor>
    <xdr:from>
      <xdr:col>1</xdr:col>
      <xdr:colOff>203200</xdr:colOff>
      <xdr:row>28</xdr:row>
      <xdr:rowOff>107950</xdr:rowOff>
    </xdr:from>
    <xdr:to>
      <xdr:col>2</xdr:col>
      <xdr:colOff>393700</xdr:colOff>
      <xdr:row>30</xdr:row>
      <xdr:rowOff>44450</xdr:rowOff>
    </xdr:to>
    <xdr:sp macro="" textlink="">
      <xdr:nvSpPr>
        <xdr:cNvPr id="4" name="Pijl: rechts 3">
          <a:extLst>
            <a:ext uri="{FF2B5EF4-FFF2-40B4-BE49-F238E27FC236}">
              <a16:creationId xmlns:a16="http://schemas.microsoft.com/office/drawing/2014/main" id="{6837D6EA-BFD8-5C1C-B6E7-2B27DFF86F6A}"/>
            </a:ext>
          </a:extLst>
        </xdr:cNvPr>
        <xdr:cNvSpPr/>
      </xdr:nvSpPr>
      <xdr:spPr>
        <a:xfrm>
          <a:off x="463550" y="4584700"/>
          <a:ext cx="755650" cy="317500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8</xdr:row>
      <xdr:rowOff>31750</xdr:rowOff>
    </xdr:from>
    <xdr:to>
      <xdr:col>2</xdr:col>
      <xdr:colOff>4214812</xdr:colOff>
      <xdr:row>10</xdr:row>
      <xdr:rowOff>206375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9F6810B3-B812-4C4E-BB6F-AC6838F09920}"/>
            </a:ext>
          </a:extLst>
        </xdr:cNvPr>
        <xdr:cNvSpPr txBox="1"/>
      </xdr:nvSpPr>
      <xdr:spPr>
        <a:xfrm>
          <a:off x="790575" y="16129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8</xdr:row>
      <xdr:rowOff>31750</xdr:rowOff>
    </xdr:from>
    <xdr:to>
      <xdr:col>5</xdr:col>
      <xdr:colOff>4214812</xdr:colOff>
      <xdr:row>10</xdr:row>
      <xdr:rowOff>206375</xdr:rowOff>
    </xdr:to>
    <xdr:sp macro="" textlink="" fLocksText="0">
      <xdr:nvSpPr>
        <xdr:cNvPr id="3" name="Tekstvak 2">
          <a:extLst>
            <a:ext uri="{FF2B5EF4-FFF2-40B4-BE49-F238E27FC236}">
              <a16:creationId xmlns:a16="http://schemas.microsoft.com/office/drawing/2014/main" id="{44CFE548-03CF-4D6A-BA9F-3B92F8BD46F7}"/>
            </a:ext>
          </a:extLst>
        </xdr:cNvPr>
        <xdr:cNvSpPr txBox="1"/>
      </xdr:nvSpPr>
      <xdr:spPr>
        <a:xfrm>
          <a:off x="5781675" y="16129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8</xdr:row>
      <xdr:rowOff>31750</xdr:rowOff>
    </xdr:from>
    <xdr:to>
      <xdr:col>8</xdr:col>
      <xdr:colOff>4214812</xdr:colOff>
      <xdr:row>10</xdr:row>
      <xdr:rowOff>206375</xdr:rowOff>
    </xdr:to>
    <xdr:sp macro="" textlink="" fLocksText="0">
      <xdr:nvSpPr>
        <xdr:cNvPr id="4" name="Tekstvak 3">
          <a:extLst>
            <a:ext uri="{FF2B5EF4-FFF2-40B4-BE49-F238E27FC236}">
              <a16:creationId xmlns:a16="http://schemas.microsoft.com/office/drawing/2014/main" id="{934AAE09-B2EC-4BFA-A183-6F81F1E1D274}"/>
            </a:ext>
          </a:extLst>
        </xdr:cNvPr>
        <xdr:cNvSpPr txBox="1"/>
      </xdr:nvSpPr>
      <xdr:spPr>
        <a:xfrm>
          <a:off x="10772775" y="16129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47625</xdr:colOff>
      <xdr:row>26</xdr:row>
      <xdr:rowOff>31750</xdr:rowOff>
    </xdr:from>
    <xdr:to>
      <xdr:col>2</xdr:col>
      <xdr:colOff>4214812</xdr:colOff>
      <xdr:row>28</xdr:row>
      <xdr:rowOff>206375</xdr:rowOff>
    </xdr:to>
    <xdr:sp macro="" textlink="" fLocksText="0">
      <xdr:nvSpPr>
        <xdr:cNvPr id="5" name="Tekstvak 4">
          <a:extLst>
            <a:ext uri="{FF2B5EF4-FFF2-40B4-BE49-F238E27FC236}">
              <a16:creationId xmlns:a16="http://schemas.microsoft.com/office/drawing/2014/main" id="{E0DD0164-5EBC-4ABB-B4E6-B4E75767B21E}"/>
            </a:ext>
          </a:extLst>
        </xdr:cNvPr>
        <xdr:cNvSpPr txBox="1"/>
      </xdr:nvSpPr>
      <xdr:spPr>
        <a:xfrm>
          <a:off x="790575" y="57721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26</xdr:row>
      <xdr:rowOff>31750</xdr:rowOff>
    </xdr:from>
    <xdr:to>
      <xdr:col>5</xdr:col>
      <xdr:colOff>4214812</xdr:colOff>
      <xdr:row>28</xdr:row>
      <xdr:rowOff>206375</xdr:rowOff>
    </xdr:to>
    <xdr:sp macro="" textlink="" fLocksText="0">
      <xdr:nvSpPr>
        <xdr:cNvPr id="6" name="Tekstvak 5">
          <a:extLst>
            <a:ext uri="{FF2B5EF4-FFF2-40B4-BE49-F238E27FC236}">
              <a16:creationId xmlns:a16="http://schemas.microsoft.com/office/drawing/2014/main" id="{EEB7D8D8-E466-4E8C-9505-0D5544138586}"/>
            </a:ext>
          </a:extLst>
        </xdr:cNvPr>
        <xdr:cNvSpPr txBox="1"/>
      </xdr:nvSpPr>
      <xdr:spPr>
        <a:xfrm>
          <a:off x="5781675" y="57721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26</xdr:row>
      <xdr:rowOff>31750</xdr:rowOff>
    </xdr:from>
    <xdr:to>
      <xdr:col>8</xdr:col>
      <xdr:colOff>4214812</xdr:colOff>
      <xdr:row>28</xdr:row>
      <xdr:rowOff>206375</xdr:rowOff>
    </xdr:to>
    <xdr:sp macro="" textlink="" fLocksText="0">
      <xdr:nvSpPr>
        <xdr:cNvPr id="7" name="Tekstvak 6">
          <a:extLst>
            <a:ext uri="{FF2B5EF4-FFF2-40B4-BE49-F238E27FC236}">
              <a16:creationId xmlns:a16="http://schemas.microsoft.com/office/drawing/2014/main" id="{8082B7AC-D5DE-4616-8293-E0F76E69B716}"/>
            </a:ext>
          </a:extLst>
        </xdr:cNvPr>
        <xdr:cNvSpPr txBox="1"/>
      </xdr:nvSpPr>
      <xdr:spPr>
        <a:xfrm>
          <a:off x="10772775" y="57721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11</xdr:row>
      <xdr:rowOff>55562</xdr:rowOff>
    </xdr:from>
    <xdr:to>
      <xdr:col>2</xdr:col>
      <xdr:colOff>4206877</xdr:colOff>
      <xdr:row>21</xdr:row>
      <xdr:rowOff>206374</xdr:rowOff>
    </xdr:to>
    <xdr:sp macro="" textlink="" fLocksText="0">
      <xdr:nvSpPr>
        <xdr:cNvPr id="8" name="Tekstvak 7">
          <a:extLst>
            <a:ext uri="{FF2B5EF4-FFF2-40B4-BE49-F238E27FC236}">
              <a16:creationId xmlns:a16="http://schemas.microsoft.com/office/drawing/2014/main" id="{D5D702A8-6185-4ECE-BA8B-AA2BF606E18B}"/>
            </a:ext>
          </a:extLst>
        </xdr:cNvPr>
        <xdr:cNvSpPr txBox="1"/>
      </xdr:nvSpPr>
      <xdr:spPr>
        <a:xfrm>
          <a:off x="777878" y="2373312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11</xdr:row>
      <xdr:rowOff>55562</xdr:rowOff>
    </xdr:from>
    <xdr:to>
      <xdr:col>5</xdr:col>
      <xdr:colOff>4206877</xdr:colOff>
      <xdr:row>21</xdr:row>
      <xdr:rowOff>206374</xdr:rowOff>
    </xdr:to>
    <xdr:sp macro="" textlink="" fLocksText="0">
      <xdr:nvSpPr>
        <xdr:cNvPr id="9" name="Tekstvak 8">
          <a:extLst>
            <a:ext uri="{FF2B5EF4-FFF2-40B4-BE49-F238E27FC236}">
              <a16:creationId xmlns:a16="http://schemas.microsoft.com/office/drawing/2014/main" id="{668CE5F7-E8E3-4AC6-A6E0-1F69544B0C1C}"/>
            </a:ext>
          </a:extLst>
        </xdr:cNvPr>
        <xdr:cNvSpPr txBox="1"/>
      </xdr:nvSpPr>
      <xdr:spPr>
        <a:xfrm>
          <a:off x="5762628" y="2373312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11</xdr:row>
      <xdr:rowOff>55562</xdr:rowOff>
    </xdr:from>
    <xdr:to>
      <xdr:col>8</xdr:col>
      <xdr:colOff>4206877</xdr:colOff>
      <xdr:row>21</xdr:row>
      <xdr:rowOff>206374</xdr:rowOff>
    </xdr:to>
    <xdr:sp macro="" textlink="" fLocksText="0">
      <xdr:nvSpPr>
        <xdr:cNvPr id="10" name="Tekstvak 9">
          <a:extLst>
            <a:ext uri="{FF2B5EF4-FFF2-40B4-BE49-F238E27FC236}">
              <a16:creationId xmlns:a16="http://schemas.microsoft.com/office/drawing/2014/main" id="{C6E7F2DD-0338-407E-996E-AD281D244BAA}"/>
            </a:ext>
          </a:extLst>
        </xdr:cNvPr>
        <xdr:cNvSpPr txBox="1"/>
      </xdr:nvSpPr>
      <xdr:spPr>
        <a:xfrm>
          <a:off x="10747378" y="2373312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29</xdr:row>
      <xdr:rowOff>55562</xdr:rowOff>
    </xdr:from>
    <xdr:to>
      <xdr:col>2</xdr:col>
      <xdr:colOff>4206877</xdr:colOff>
      <xdr:row>39</xdr:row>
      <xdr:rowOff>206374</xdr:rowOff>
    </xdr:to>
    <xdr:sp macro="" textlink="" fLocksText="0">
      <xdr:nvSpPr>
        <xdr:cNvPr id="11" name="Tekstvak 10">
          <a:extLst>
            <a:ext uri="{FF2B5EF4-FFF2-40B4-BE49-F238E27FC236}">
              <a16:creationId xmlns:a16="http://schemas.microsoft.com/office/drawing/2014/main" id="{E2ED2B99-C349-4CE4-959C-C2A8D3B573E5}"/>
            </a:ext>
          </a:extLst>
        </xdr:cNvPr>
        <xdr:cNvSpPr txBox="1"/>
      </xdr:nvSpPr>
      <xdr:spPr>
        <a:xfrm>
          <a:off x="777878" y="6508750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29</xdr:row>
      <xdr:rowOff>55562</xdr:rowOff>
    </xdr:from>
    <xdr:to>
      <xdr:col>5</xdr:col>
      <xdr:colOff>4206877</xdr:colOff>
      <xdr:row>39</xdr:row>
      <xdr:rowOff>206374</xdr:rowOff>
    </xdr:to>
    <xdr:sp macro="" textlink="" fLocksText="0">
      <xdr:nvSpPr>
        <xdr:cNvPr id="12" name="Tekstvak 11">
          <a:extLst>
            <a:ext uri="{FF2B5EF4-FFF2-40B4-BE49-F238E27FC236}">
              <a16:creationId xmlns:a16="http://schemas.microsoft.com/office/drawing/2014/main" id="{B46825BB-8AB8-4CB5-B6D1-5EB6BD7F7800}"/>
            </a:ext>
          </a:extLst>
        </xdr:cNvPr>
        <xdr:cNvSpPr txBox="1"/>
      </xdr:nvSpPr>
      <xdr:spPr>
        <a:xfrm>
          <a:off x="5762628" y="6508750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29</xdr:row>
      <xdr:rowOff>55562</xdr:rowOff>
    </xdr:from>
    <xdr:to>
      <xdr:col>8</xdr:col>
      <xdr:colOff>4206877</xdr:colOff>
      <xdr:row>39</xdr:row>
      <xdr:rowOff>206374</xdr:rowOff>
    </xdr:to>
    <xdr:sp macro="" textlink="" fLocksText="0">
      <xdr:nvSpPr>
        <xdr:cNvPr id="13" name="Tekstvak 12">
          <a:extLst>
            <a:ext uri="{FF2B5EF4-FFF2-40B4-BE49-F238E27FC236}">
              <a16:creationId xmlns:a16="http://schemas.microsoft.com/office/drawing/2014/main" id="{A8FA9E0F-07BD-4659-A42A-7856525E7E4B}"/>
            </a:ext>
          </a:extLst>
        </xdr:cNvPr>
        <xdr:cNvSpPr txBox="1"/>
      </xdr:nvSpPr>
      <xdr:spPr>
        <a:xfrm>
          <a:off x="10747378" y="6508750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1389062</xdr:colOff>
      <xdr:row>0</xdr:row>
      <xdr:rowOff>158749</xdr:rowOff>
    </xdr:from>
    <xdr:to>
      <xdr:col>3</xdr:col>
      <xdr:colOff>7938</xdr:colOff>
      <xdr:row>4</xdr:row>
      <xdr:rowOff>15874</xdr:rowOff>
    </xdr:to>
    <xdr:sp macro="" textlink="" fLocksText="0">
      <xdr:nvSpPr>
        <xdr:cNvPr id="14" name="Tekstvak 13">
          <a:extLst>
            <a:ext uri="{FF2B5EF4-FFF2-40B4-BE49-F238E27FC236}">
              <a16:creationId xmlns:a16="http://schemas.microsoft.com/office/drawing/2014/main" id="{3B4733F4-4A1C-491A-8333-313D9743D3D2}"/>
            </a:ext>
          </a:extLst>
        </xdr:cNvPr>
        <xdr:cNvSpPr txBox="1"/>
      </xdr:nvSpPr>
      <xdr:spPr>
        <a:xfrm>
          <a:off x="2132012" y="158749"/>
          <a:ext cx="2867026" cy="682625"/>
        </a:xfrm>
        <a:prstGeom prst="rect">
          <a:avLst/>
        </a:prstGeom>
        <a:solidFill>
          <a:srgbClr val="EBE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4-5</a:t>
          </a:r>
        </a:p>
        <a:p>
          <a:endParaRPr lang="nl-NL" sz="1200" b="1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2-8-2025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52F-EE5F-4BB4-97CB-BBA7FF02C060}">
  <sheetPr>
    <tabColor rgb="FFCCCCFF"/>
  </sheetPr>
  <dimension ref="B1:B21"/>
  <sheetViews>
    <sheetView showGridLines="0" showRowColHeaders="0" zoomScale="110" zoomScaleNormal="110" workbookViewId="0"/>
  </sheetViews>
  <sheetFormatPr defaultRowHeight="12.5" x14ac:dyDescent="0.25"/>
  <cols>
    <col min="1" max="1" width="3.81640625" customWidth="1"/>
  </cols>
  <sheetData>
    <row r="1" spans="2:2" ht="21.5" customHeight="1" x14ac:dyDescent="0.25"/>
    <row r="2" spans="2:2" ht="18" x14ac:dyDescent="0.4">
      <c r="B2" s="201" t="s">
        <v>101</v>
      </c>
    </row>
    <row r="4" spans="2:2" x14ac:dyDescent="0.25">
      <c r="B4" t="s">
        <v>102</v>
      </c>
    </row>
    <row r="5" spans="2:2" x14ac:dyDescent="0.25">
      <c r="B5" t="s">
        <v>103</v>
      </c>
    </row>
    <row r="6" spans="2:2" x14ac:dyDescent="0.25">
      <c r="B6" t="s">
        <v>104</v>
      </c>
    </row>
    <row r="7" spans="2:2" x14ac:dyDescent="0.25">
      <c r="B7" t="s">
        <v>103</v>
      </c>
    </row>
    <row r="8" spans="2:2" x14ac:dyDescent="0.25">
      <c r="B8" t="s">
        <v>105</v>
      </c>
    </row>
    <row r="9" spans="2:2" x14ac:dyDescent="0.25">
      <c r="B9" t="s">
        <v>103</v>
      </c>
    </row>
    <row r="10" spans="2:2" x14ac:dyDescent="0.25">
      <c r="B10" s="200" t="s">
        <v>112</v>
      </c>
    </row>
    <row r="11" spans="2:2" x14ac:dyDescent="0.25">
      <c r="B11" s="200" t="s">
        <v>111</v>
      </c>
    </row>
    <row r="12" spans="2:2" x14ac:dyDescent="0.25">
      <c r="B12" t="s">
        <v>103</v>
      </c>
    </row>
    <row r="13" spans="2:2" x14ac:dyDescent="0.25">
      <c r="B13" t="s">
        <v>106</v>
      </c>
    </row>
    <row r="14" spans="2:2" x14ac:dyDescent="0.25">
      <c r="B14" t="s">
        <v>103</v>
      </c>
    </row>
    <row r="15" spans="2:2" x14ac:dyDescent="0.25">
      <c r="B15" t="s">
        <v>107</v>
      </c>
    </row>
    <row r="16" spans="2:2" x14ac:dyDescent="0.25">
      <c r="B16" t="s">
        <v>103</v>
      </c>
    </row>
    <row r="17" spans="2:2" x14ac:dyDescent="0.25">
      <c r="B17" t="s">
        <v>108</v>
      </c>
    </row>
    <row r="18" spans="2:2" x14ac:dyDescent="0.25">
      <c r="B18" t="s">
        <v>103</v>
      </c>
    </row>
    <row r="19" spans="2:2" x14ac:dyDescent="0.25">
      <c r="B19" t="s">
        <v>109</v>
      </c>
    </row>
    <row r="20" spans="2:2" x14ac:dyDescent="0.25">
      <c r="B20" t="s">
        <v>103</v>
      </c>
    </row>
    <row r="21" spans="2:2" x14ac:dyDescent="0.25">
      <c r="B21" t="s">
        <v>110</v>
      </c>
    </row>
  </sheetData>
  <sheetProtection sheet="1" objects="1" scenarios="1"/>
  <pageMargins left="0.7" right="0.7" top="0.75" bottom="0.75" header="0.3" footer="0.3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AAD8-2D88-4210-AA6A-164DFE90E265}">
  <sheetPr>
    <tabColor rgb="FFCCCCFF"/>
  </sheetPr>
  <dimension ref="B2:I40"/>
  <sheetViews>
    <sheetView showGridLines="0" showRowColHeaders="0" zoomScale="80" zoomScaleNormal="80" zoomScaleSheetLayoutView="50" workbookViewId="0">
      <selection activeCell="E3" sqref="E3"/>
    </sheetView>
  </sheetViews>
  <sheetFormatPr defaultColWidth="9.1796875" defaultRowHeight="12.5" x14ac:dyDescent="0.25"/>
  <cols>
    <col min="1" max="1" width="5.81640625" style="218" customWidth="1"/>
    <col min="2" max="2" width="4.81640625" style="218" customWidth="1"/>
    <col min="3" max="3" width="60.81640625" style="218" customWidth="1"/>
    <col min="4" max="4" width="5.81640625" style="218" customWidth="1"/>
    <col min="5" max="5" width="4.81640625" style="218" customWidth="1"/>
    <col min="6" max="6" width="60.81640625" style="218" customWidth="1"/>
    <col min="7" max="7" width="5.81640625" style="218" customWidth="1"/>
    <col min="8" max="8" width="4.81640625" style="218" customWidth="1"/>
    <col min="9" max="9" width="60.81640625" style="218" customWidth="1"/>
    <col min="10" max="16384" width="9.1796875" style="218"/>
  </cols>
  <sheetData>
    <row r="2" spans="2:9" ht="17.5" customHeight="1" x14ac:dyDescent="0.35">
      <c r="C2" s="220" t="s">
        <v>130</v>
      </c>
    </row>
    <row r="3" spans="2:9" ht="17.5" customHeight="1" x14ac:dyDescent="0.35">
      <c r="C3" s="220"/>
    </row>
    <row r="4" spans="2:9" ht="17.5" customHeight="1" x14ac:dyDescent="0.35">
      <c r="C4" s="220" t="s">
        <v>129</v>
      </c>
    </row>
    <row r="5" spans="2:9" ht="17.5" customHeight="1" x14ac:dyDescent="0.35">
      <c r="B5" s="297" t="s">
        <v>122</v>
      </c>
      <c r="C5" s="297"/>
      <c r="D5" s="297"/>
      <c r="E5" s="297"/>
      <c r="F5" s="297"/>
      <c r="G5" s="297"/>
      <c r="H5" s="297"/>
      <c r="I5" s="297"/>
    </row>
    <row r="6" spans="2:9" ht="13" thickBot="1" x14ac:dyDescent="0.3"/>
    <row r="7" spans="2:9" ht="16" thickBot="1" x14ac:dyDescent="0.5">
      <c r="B7" s="294" t="s">
        <v>123</v>
      </c>
      <c r="C7" s="295"/>
      <c r="D7" s="219"/>
      <c r="E7" s="294" t="s">
        <v>124</v>
      </c>
      <c r="F7" s="295"/>
      <c r="G7" s="219"/>
      <c r="H7" s="294" t="s">
        <v>126</v>
      </c>
      <c r="I7" s="295"/>
    </row>
    <row r="8" spans="2:9" ht="13" thickBot="1" x14ac:dyDescent="0.3"/>
    <row r="9" spans="2:9" ht="19.5" customHeight="1" thickBot="1" x14ac:dyDescent="0.3">
      <c r="B9" s="296" t="s">
        <v>121</v>
      </c>
      <c r="C9" s="292"/>
      <c r="E9" s="296" t="s">
        <v>121</v>
      </c>
      <c r="F9" s="292"/>
      <c r="H9" s="296" t="s">
        <v>121</v>
      </c>
      <c r="I9" s="292"/>
    </row>
    <row r="10" spans="2:9" ht="19.5" customHeight="1" thickBot="1" x14ac:dyDescent="0.3">
      <c r="B10" s="296"/>
      <c r="C10" s="292"/>
      <c r="E10" s="296"/>
      <c r="F10" s="292"/>
      <c r="H10" s="296"/>
      <c r="I10" s="292"/>
    </row>
    <row r="11" spans="2:9" ht="19.5" customHeight="1" thickBot="1" x14ac:dyDescent="0.3">
      <c r="B11" s="296"/>
      <c r="C11" s="292"/>
      <c r="E11" s="296"/>
      <c r="F11" s="292"/>
      <c r="H11" s="296"/>
      <c r="I11" s="292"/>
    </row>
    <row r="12" spans="2:9" ht="19.5" customHeight="1" thickBot="1" x14ac:dyDescent="0.3">
      <c r="B12" s="296" t="s">
        <v>133</v>
      </c>
      <c r="C12" s="292"/>
      <c r="E12" s="296" t="s">
        <v>133</v>
      </c>
      <c r="F12" s="292"/>
      <c r="H12" s="296" t="s">
        <v>133</v>
      </c>
      <c r="I12" s="292"/>
    </row>
    <row r="13" spans="2:9" ht="19.5" customHeight="1" thickBot="1" x14ac:dyDescent="0.3">
      <c r="B13" s="296"/>
      <c r="C13" s="292"/>
      <c r="E13" s="296"/>
      <c r="F13" s="292"/>
      <c r="H13" s="296"/>
      <c r="I13" s="292"/>
    </row>
    <row r="14" spans="2:9" ht="19.5" customHeight="1" thickBot="1" x14ac:dyDescent="0.3">
      <c r="B14" s="296"/>
      <c r="C14" s="292"/>
      <c r="E14" s="296"/>
      <c r="F14" s="292"/>
      <c r="H14" s="296"/>
      <c r="I14" s="292"/>
    </row>
    <row r="15" spans="2:9" ht="19.5" customHeight="1" thickBot="1" x14ac:dyDescent="0.3">
      <c r="B15" s="296"/>
      <c r="C15" s="292"/>
      <c r="E15" s="296"/>
      <c r="F15" s="292"/>
      <c r="H15" s="296"/>
      <c r="I15" s="292"/>
    </row>
    <row r="16" spans="2:9" ht="19.5" customHeight="1" thickBot="1" x14ac:dyDescent="0.3">
      <c r="B16" s="296"/>
      <c r="C16" s="292"/>
      <c r="E16" s="296"/>
      <c r="F16" s="292"/>
      <c r="H16" s="296"/>
      <c r="I16" s="292"/>
    </row>
    <row r="17" spans="2:9" ht="19.5" customHeight="1" thickBot="1" x14ac:dyDescent="0.3">
      <c r="B17" s="296"/>
      <c r="C17" s="292"/>
      <c r="E17" s="296"/>
      <c r="F17" s="292"/>
      <c r="H17" s="296"/>
      <c r="I17" s="292"/>
    </row>
    <row r="18" spans="2:9" ht="19.5" customHeight="1" thickBot="1" x14ac:dyDescent="0.3">
      <c r="B18" s="296"/>
      <c r="C18" s="292"/>
      <c r="E18" s="296"/>
      <c r="F18" s="292"/>
      <c r="H18" s="296"/>
      <c r="I18" s="292"/>
    </row>
    <row r="19" spans="2:9" ht="19.5" customHeight="1" thickBot="1" x14ac:dyDescent="0.3">
      <c r="B19" s="296"/>
      <c r="C19" s="293"/>
      <c r="E19" s="296"/>
      <c r="F19" s="293"/>
      <c r="H19" s="296"/>
      <c r="I19" s="293"/>
    </row>
    <row r="20" spans="2:9" ht="19.5" customHeight="1" thickBot="1" x14ac:dyDescent="0.3">
      <c r="B20" s="296"/>
      <c r="C20" s="293"/>
      <c r="E20" s="296"/>
      <c r="F20" s="293"/>
      <c r="H20" s="296"/>
      <c r="I20" s="293"/>
    </row>
    <row r="21" spans="2:9" ht="19.5" customHeight="1" thickBot="1" x14ac:dyDescent="0.3">
      <c r="B21" s="296"/>
      <c r="C21" s="293"/>
      <c r="E21" s="296"/>
      <c r="F21" s="293"/>
      <c r="H21" s="296"/>
      <c r="I21" s="293"/>
    </row>
    <row r="22" spans="2:9" ht="19.5" customHeight="1" thickBot="1" x14ac:dyDescent="0.3">
      <c r="B22" s="296"/>
      <c r="C22" s="293"/>
      <c r="E22" s="296"/>
      <c r="F22" s="293"/>
      <c r="H22" s="296"/>
      <c r="I22" s="293"/>
    </row>
    <row r="24" spans="2:9" ht="13" thickBot="1" x14ac:dyDescent="0.3"/>
    <row r="25" spans="2:9" ht="16" thickBot="1" x14ac:dyDescent="0.5">
      <c r="B25" s="294" t="s">
        <v>127</v>
      </c>
      <c r="C25" s="295"/>
      <c r="D25" s="219"/>
      <c r="E25" s="294" t="s">
        <v>125</v>
      </c>
      <c r="F25" s="295"/>
      <c r="G25" s="219"/>
      <c r="H25" s="294" t="s">
        <v>128</v>
      </c>
      <c r="I25" s="295"/>
    </row>
    <row r="26" spans="2:9" ht="13" thickBot="1" x14ac:dyDescent="0.3"/>
    <row r="27" spans="2:9" ht="19.5" customHeight="1" thickBot="1" x14ac:dyDescent="0.3">
      <c r="B27" s="296" t="s">
        <v>121</v>
      </c>
      <c r="C27" s="292"/>
      <c r="E27" s="296" t="s">
        <v>121</v>
      </c>
      <c r="F27" s="292"/>
      <c r="H27" s="296" t="s">
        <v>121</v>
      </c>
      <c r="I27" s="292"/>
    </row>
    <row r="28" spans="2:9" ht="19.5" customHeight="1" thickBot="1" x14ac:dyDescent="0.3">
      <c r="B28" s="296"/>
      <c r="C28" s="292"/>
      <c r="E28" s="296"/>
      <c r="F28" s="292"/>
      <c r="H28" s="296"/>
      <c r="I28" s="292"/>
    </row>
    <row r="29" spans="2:9" ht="19.5" customHeight="1" thickBot="1" x14ac:dyDescent="0.3">
      <c r="B29" s="296"/>
      <c r="C29" s="292"/>
      <c r="E29" s="296"/>
      <c r="F29" s="292"/>
      <c r="H29" s="296"/>
      <c r="I29" s="292"/>
    </row>
    <row r="30" spans="2:9" ht="19.5" customHeight="1" thickBot="1" x14ac:dyDescent="0.3">
      <c r="B30" s="296" t="s">
        <v>133</v>
      </c>
      <c r="C30" s="292"/>
      <c r="E30" s="296" t="s">
        <v>133</v>
      </c>
      <c r="F30" s="292"/>
      <c r="H30" s="296" t="s">
        <v>133</v>
      </c>
      <c r="I30" s="292"/>
    </row>
    <row r="31" spans="2:9" ht="19.5" customHeight="1" thickBot="1" x14ac:dyDescent="0.3">
      <c r="B31" s="296"/>
      <c r="C31" s="292"/>
      <c r="E31" s="296"/>
      <c r="F31" s="292"/>
      <c r="H31" s="296"/>
      <c r="I31" s="292"/>
    </row>
    <row r="32" spans="2:9" ht="19.5" customHeight="1" thickBot="1" x14ac:dyDescent="0.3">
      <c r="B32" s="296"/>
      <c r="C32" s="292"/>
      <c r="E32" s="296"/>
      <c r="F32" s="292"/>
      <c r="H32" s="296"/>
      <c r="I32" s="292"/>
    </row>
    <row r="33" spans="2:9" ht="19.5" customHeight="1" thickBot="1" x14ac:dyDescent="0.3">
      <c r="B33" s="296"/>
      <c r="C33" s="292"/>
      <c r="E33" s="296"/>
      <c r="F33" s="292"/>
      <c r="H33" s="296"/>
      <c r="I33" s="292"/>
    </row>
    <row r="34" spans="2:9" ht="19.5" customHeight="1" thickBot="1" x14ac:dyDescent="0.3">
      <c r="B34" s="296"/>
      <c r="C34" s="292"/>
      <c r="E34" s="296"/>
      <c r="F34" s="292"/>
      <c r="H34" s="296"/>
      <c r="I34" s="292"/>
    </row>
    <row r="35" spans="2:9" ht="19.5" customHeight="1" thickBot="1" x14ac:dyDescent="0.3">
      <c r="B35" s="296"/>
      <c r="C35" s="292"/>
      <c r="E35" s="296"/>
      <c r="F35" s="292"/>
      <c r="H35" s="296"/>
      <c r="I35" s="292"/>
    </row>
    <row r="36" spans="2:9" ht="19.5" customHeight="1" thickBot="1" x14ac:dyDescent="0.3">
      <c r="B36" s="296"/>
      <c r="C36" s="292"/>
      <c r="E36" s="296"/>
      <c r="F36" s="292"/>
      <c r="H36" s="296"/>
      <c r="I36" s="292"/>
    </row>
    <row r="37" spans="2:9" ht="19.5" customHeight="1" thickBot="1" x14ac:dyDescent="0.3">
      <c r="B37" s="296"/>
      <c r="C37" s="293"/>
      <c r="E37" s="296"/>
      <c r="F37" s="293"/>
      <c r="H37" s="296"/>
      <c r="I37" s="293"/>
    </row>
    <row r="38" spans="2:9" ht="19.5" customHeight="1" thickBot="1" x14ac:dyDescent="0.3">
      <c r="B38" s="296"/>
      <c r="C38" s="293"/>
      <c r="E38" s="296"/>
      <c r="F38" s="293"/>
      <c r="H38" s="296"/>
      <c r="I38" s="293"/>
    </row>
    <row r="39" spans="2:9" ht="19.5" customHeight="1" thickBot="1" x14ac:dyDescent="0.3">
      <c r="B39" s="296"/>
      <c r="C39" s="293"/>
      <c r="E39" s="296"/>
      <c r="F39" s="293"/>
      <c r="H39" s="296"/>
      <c r="I39" s="293"/>
    </row>
    <row r="40" spans="2:9" ht="19.5" customHeight="1" thickBot="1" x14ac:dyDescent="0.3">
      <c r="B40" s="296"/>
      <c r="C40" s="293"/>
      <c r="E40" s="296"/>
      <c r="F40" s="293"/>
      <c r="H40" s="296"/>
      <c r="I40" s="293"/>
    </row>
  </sheetData>
  <sheetProtection sheet="1" objects="1" scenarios="1"/>
  <mergeCells count="31">
    <mergeCell ref="I12:I22"/>
    <mergeCell ref="B5:I5"/>
    <mergeCell ref="B7:C7"/>
    <mergeCell ref="E7:F7"/>
    <mergeCell ref="H7:I7"/>
    <mergeCell ref="B9:B11"/>
    <mergeCell ref="C9:C11"/>
    <mergeCell ref="E9:E11"/>
    <mergeCell ref="F9:F11"/>
    <mergeCell ref="H9:H11"/>
    <mergeCell ref="I9:I11"/>
    <mergeCell ref="B12:B22"/>
    <mergeCell ref="C12:C22"/>
    <mergeCell ref="E12:E22"/>
    <mergeCell ref="F12:F22"/>
    <mergeCell ref="H12:H22"/>
    <mergeCell ref="I30:I40"/>
    <mergeCell ref="B25:C25"/>
    <mergeCell ref="E25:F25"/>
    <mergeCell ref="H25:I25"/>
    <mergeCell ref="B27:B29"/>
    <mergeCell ref="C27:C29"/>
    <mergeCell ref="E27:E29"/>
    <mergeCell ref="F27:F29"/>
    <mergeCell ref="H27:H29"/>
    <mergeCell ref="I27:I29"/>
    <mergeCell ref="B30:B40"/>
    <mergeCell ref="C30:C40"/>
    <mergeCell ref="E30:E40"/>
    <mergeCell ref="F30:F40"/>
    <mergeCell ref="H30:H40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9" min="5" max="2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DA2FA-1194-49EB-8CFE-28832CBDC2E1}">
  <sheetPr>
    <tabColor rgb="FFCCCCFF"/>
  </sheetPr>
  <dimension ref="B2:I40"/>
  <sheetViews>
    <sheetView showGridLines="0" showRowColHeaders="0" topLeftCell="A3" zoomScale="80" zoomScaleNormal="80" zoomScaleSheetLayoutView="50" workbookViewId="0">
      <selection activeCell="B15" sqref="B15:B22"/>
    </sheetView>
  </sheetViews>
  <sheetFormatPr defaultColWidth="9.1796875" defaultRowHeight="12.5" x14ac:dyDescent="0.25"/>
  <cols>
    <col min="1" max="1" width="5.81640625" style="218" customWidth="1"/>
    <col min="2" max="2" width="4.81640625" style="218" customWidth="1"/>
    <col min="3" max="3" width="60.81640625" style="218" customWidth="1"/>
    <col min="4" max="4" width="5.81640625" style="218" customWidth="1"/>
    <col min="5" max="5" width="4.81640625" style="218" customWidth="1"/>
    <col min="6" max="6" width="60.81640625" style="218" customWidth="1"/>
    <col min="7" max="7" width="5.81640625" style="218" customWidth="1"/>
    <col min="8" max="8" width="4.81640625" style="218" customWidth="1"/>
    <col min="9" max="9" width="60.81640625" style="218" customWidth="1"/>
    <col min="10" max="16384" width="9.1796875" style="218"/>
  </cols>
  <sheetData>
    <row r="2" spans="2:9" ht="20" customHeight="1" x14ac:dyDescent="0.35">
      <c r="C2" s="220" t="s">
        <v>130</v>
      </c>
    </row>
    <row r="3" spans="2:9" ht="20" customHeight="1" x14ac:dyDescent="0.35">
      <c r="C3" s="220"/>
    </row>
    <row r="4" spans="2:9" ht="20" customHeight="1" x14ac:dyDescent="0.35">
      <c r="C4" s="220" t="s">
        <v>129</v>
      </c>
    </row>
    <row r="5" spans="2:9" ht="20" customHeight="1" x14ac:dyDescent="0.35">
      <c r="B5" s="297" t="s">
        <v>132</v>
      </c>
      <c r="C5" s="297"/>
      <c r="D5" s="297"/>
      <c r="E5" s="297"/>
      <c r="F5" s="297"/>
      <c r="G5" s="297"/>
      <c r="H5" s="297"/>
      <c r="I5" s="297"/>
    </row>
    <row r="6" spans="2:9" ht="20" customHeight="1" thickBot="1" x14ac:dyDescent="0.3"/>
    <row r="7" spans="2:9" ht="20" customHeight="1" thickBot="1" x14ac:dyDescent="0.5">
      <c r="B7" s="294" t="s">
        <v>123</v>
      </c>
      <c r="C7" s="295"/>
      <c r="D7" s="219"/>
      <c r="E7" s="294" t="s">
        <v>124</v>
      </c>
      <c r="F7" s="295"/>
      <c r="G7" s="219"/>
      <c r="H7" s="294" t="s">
        <v>126</v>
      </c>
      <c r="I7" s="295"/>
    </row>
    <row r="8" spans="2:9" ht="13" thickBot="1" x14ac:dyDescent="0.3"/>
    <row r="9" spans="2:9" ht="19.5" customHeight="1" thickBot="1" x14ac:dyDescent="0.3">
      <c r="B9" s="296" t="s">
        <v>121</v>
      </c>
      <c r="C9" s="292"/>
      <c r="E9" s="296" t="s">
        <v>121</v>
      </c>
      <c r="F9" s="292"/>
      <c r="H9" s="296" t="s">
        <v>121</v>
      </c>
      <c r="I9" s="292"/>
    </row>
    <row r="10" spans="2:9" ht="19.5" customHeight="1" thickBot="1" x14ac:dyDescent="0.3">
      <c r="B10" s="296"/>
      <c r="C10" s="292"/>
      <c r="E10" s="296"/>
      <c r="F10" s="292"/>
      <c r="H10" s="296"/>
      <c r="I10" s="292"/>
    </row>
    <row r="11" spans="2:9" ht="19.5" customHeight="1" thickBot="1" x14ac:dyDescent="0.3">
      <c r="B11" s="296"/>
      <c r="C11" s="292"/>
      <c r="E11" s="296"/>
      <c r="F11" s="292"/>
      <c r="H11" s="296"/>
      <c r="I11" s="292"/>
    </row>
    <row r="12" spans="2:9" ht="19.5" customHeight="1" thickBot="1" x14ac:dyDescent="0.3">
      <c r="B12" s="296" t="s">
        <v>131</v>
      </c>
      <c r="C12" s="298"/>
      <c r="E12" s="296" t="s">
        <v>131</v>
      </c>
      <c r="F12" s="298"/>
      <c r="H12" s="296" t="s">
        <v>131</v>
      </c>
      <c r="I12" s="298"/>
    </row>
    <row r="13" spans="2:9" ht="19.5" customHeight="1" thickBot="1" x14ac:dyDescent="0.3">
      <c r="B13" s="296"/>
      <c r="C13" s="298"/>
      <c r="E13" s="296"/>
      <c r="F13" s="298"/>
      <c r="H13" s="296"/>
      <c r="I13" s="298"/>
    </row>
    <row r="14" spans="2:9" ht="19.5" customHeight="1" thickBot="1" x14ac:dyDescent="0.3">
      <c r="B14" s="296"/>
      <c r="C14" s="298"/>
      <c r="E14" s="296"/>
      <c r="F14" s="298"/>
      <c r="H14" s="296"/>
      <c r="I14" s="298"/>
    </row>
    <row r="15" spans="2:9" ht="19.5" customHeight="1" thickBot="1" x14ac:dyDescent="0.3">
      <c r="B15" s="296" t="s">
        <v>133</v>
      </c>
      <c r="C15" s="298"/>
      <c r="E15" s="296" t="s">
        <v>133</v>
      </c>
      <c r="F15" s="298"/>
      <c r="H15" s="296" t="s">
        <v>133</v>
      </c>
      <c r="I15" s="298"/>
    </row>
    <row r="16" spans="2:9" ht="19.5" customHeight="1" thickBot="1" x14ac:dyDescent="0.3">
      <c r="B16" s="296"/>
      <c r="C16" s="298"/>
      <c r="E16" s="296"/>
      <c r="F16" s="298"/>
      <c r="H16" s="296"/>
      <c r="I16" s="298"/>
    </row>
    <row r="17" spans="2:9" ht="19.5" customHeight="1" thickBot="1" x14ac:dyDescent="0.3">
      <c r="B17" s="296"/>
      <c r="C17" s="298"/>
      <c r="E17" s="296"/>
      <c r="F17" s="298"/>
      <c r="H17" s="296"/>
      <c r="I17" s="298"/>
    </row>
    <row r="18" spans="2:9" ht="19.5" customHeight="1" thickBot="1" x14ac:dyDescent="0.3">
      <c r="B18" s="296"/>
      <c r="C18" s="298"/>
      <c r="E18" s="296"/>
      <c r="F18" s="298"/>
      <c r="H18" s="296"/>
      <c r="I18" s="298"/>
    </row>
    <row r="19" spans="2:9" ht="19.5" customHeight="1" thickBot="1" x14ac:dyDescent="0.3">
      <c r="B19" s="296"/>
      <c r="C19" s="298"/>
      <c r="E19" s="296"/>
      <c r="F19" s="298"/>
      <c r="H19" s="296"/>
      <c r="I19" s="298"/>
    </row>
    <row r="20" spans="2:9" ht="19.5" customHeight="1" thickBot="1" x14ac:dyDescent="0.3">
      <c r="B20" s="296"/>
      <c r="C20" s="298"/>
      <c r="E20" s="296"/>
      <c r="F20" s="298"/>
      <c r="H20" s="296"/>
      <c r="I20" s="298"/>
    </row>
    <row r="21" spans="2:9" ht="19.5" customHeight="1" thickBot="1" x14ac:dyDescent="0.3">
      <c r="B21" s="296"/>
      <c r="C21" s="298"/>
      <c r="E21" s="296"/>
      <c r="F21" s="298"/>
      <c r="H21" s="296"/>
      <c r="I21" s="298"/>
    </row>
    <row r="22" spans="2:9" ht="19.5" customHeight="1" thickBot="1" x14ac:dyDescent="0.3">
      <c r="B22" s="296"/>
      <c r="C22" s="298"/>
      <c r="E22" s="296"/>
      <c r="F22" s="298"/>
      <c r="H22" s="296"/>
      <c r="I22" s="298"/>
    </row>
    <row r="24" spans="2:9" ht="13" thickBot="1" x14ac:dyDescent="0.3"/>
    <row r="25" spans="2:9" ht="16" thickBot="1" x14ac:dyDescent="0.5">
      <c r="B25" s="294" t="s">
        <v>127</v>
      </c>
      <c r="C25" s="295"/>
      <c r="D25" s="219"/>
      <c r="E25" s="294" t="s">
        <v>125</v>
      </c>
      <c r="F25" s="295"/>
      <c r="G25" s="219"/>
      <c r="H25" s="294" t="s">
        <v>128</v>
      </c>
      <c r="I25" s="295"/>
    </row>
    <row r="26" spans="2:9" ht="13" thickBot="1" x14ac:dyDescent="0.3"/>
    <row r="27" spans="2:9" ht="19.5" customHeight="1" thickBot="1" x14ac:dyDescent="0.3">
      <c r="B27" s="296" t="s">
        <v>121</v>
      </c>
      <c r="C27" s="292"/>
      <c r="E27" s="296" t="s">
        <v>121</v>
      </c>
      <c r="F27" s="292"/>
      <c r="H27" s="296" t="s">
        <v>121</v>
      </c>
      <c r="I27" s="292"/>
    </row>
    <row r="28" spans="2:9" ht="19.5" customHeight="1" thickBot="1" x14ac:dyDescent="0.3">
      <c r="B28" s="296"/>
      <c r="C28" s="292"/>
      <c r="E28" s="296"/>
      <c r="F28" s="292"/>
      <c r="H28" s="296"/>
      <c r="I28" s="292"/>
    </row>
    <row r="29" spans="2:9" ht="19.5" customHeight="1" thickBot="1" x14ac:dyDescent="0.3">
      <c r="B29" s="296"/>
      <c r="C29" s="292"/>
      <c r="E29" s="296"/>
      <c r="F29" s="292"/>
      <c r="H29" s="296"/>
      <c r="I29" s="292"/>
    </row>
    <row r="30" spans="2:9" ht="19.5" customHeight="1" thickBot="1" x14ac:dyDescent="0.3">
      <c r="B30" s="296" t="s">
        <v>131</v>
      </c>
      <c r="C30" s="298"/>
      <c r="E30" s="296" t="s">
        <v>131</v>
      </c>
      <c r="F30" s="298"/>
      <c r="H30" s="296" t="s">
        <v>131</v>
      </c>
      <c r="I30" s="298"/>
    </row>
    <row r="31" spans="2:9" ht="19.5" customHeight="1" thickBot="1" x14ac:dyDescent="0.3">
      <c r="B31" s="296"/>
      <c r="C31" s="298"/>
      <c r="E31" s="296"/>
      <c r="F31" s="298"/>
      <c r="H31" s="296"/>
      <c r="I31" s="298"/>
    </row>
    <row r="32" spans="2:9" ht="19.5" customHeight="1" thickBot="1" x14ac:dyDescent="0.3">
      <c r="B32" s="296"/>
      <c r="C32" s="298"/>
      <c r="E32" s="296"/>
      <c r="F32" s="298"/>
      <c r="H32" s="296"/>
      <c r="I32" s="298"/>
    </row>
    <row r="33" spans="2:9" ht="19.5" customHeight="1" thickBot="1" x14ac:dyDescent="0.3">
      <c r="B33" s="296" t="s">
        <v>133</v>
      </c>
      <c r="C33" s="298"/>
      <c r="E33" s="296" t="s">
        <v>133</v>
      </c>
      <c r="F33" s="298"/>
      <c r="H33" s="296" t="s">
        <v>133</v>
      </c>
      <c r="I33" s="298"/>
    </row>
    <row r="34" spans="2:9" ht="19.5" customHeight="1" thickBot="1" x14ac:dyDescent="0.3">
      <c r="B34" s="296"/>
      <c r="C34" s="298"/>
      <c r="E34" s="296"/>
      <c r="F34" s="298"/>
      <c r="H34" s="296"/>
      <c r="I34" s="298"/>
    </row>
    <row r="35" spans="2:9" ht="19.5" customHeight="1" thickBot="1" x14ac:dyDescent="0.3">
      <c r="B35" s="296"/>
      <c r="C35" s="298"/>
      <c r="E35" s="296"/>
      <c r="F35" s="298"/>
      <c r="H35" s="296"/>
      <c r="I35" s="298"/>
    </row>
    <row r="36" spans="2:9" ht="19.5" customHeight="1" thickBot="1" x14ac:dyDescent="0.3">
      <c r="B36" s="296"/>
      <c r="C36" s="298"/>
      <c r="E36" s="296"/>
      <c r="F36" s="298"/>
      <c r="H36" s="296"/>
      <c r="I36" s="298"/>
    </row>
    <row r="37" spans="2:9" ht="19.5" customHeight="1" thickBot="1" x14ac:dyDescent="0.3">
      <c r="B37" s="296"/>
      <c r="C37" s="298"/>
      <c r="E37" s="296"/>
      <c r="F37" s="298"/>
      <c r="H37" s="296"/>
      <c r="I37" s="298"/>
    </row>
    <row r="38" spans="2:9" ht="19.5" customHeight="1" thickBot="1" x14ac:dyDescent="0.3">
      <c r="B38" s="296"/>
      <c r="C38" s="298"/>
      <c r="E38" s="296"/>
      <c r="F38" s="298"/>
      <c r="H38" s="296"/>
      <c r="I38" s="298"/>
    </row>
    <row r="39" spans="2:9" ht="19.5" customHeight="1" thickBot="1" x14ac:dyDescent="0.3">
      <c r="B39" s="296"/>
      <c r="C39" s="298"/>
      <c r="E39" s="296"/>
      <c r="F39" s="298"/>
      <c r="H39" s="296"/>
      <c r="I39" s="298"/>
    </row>
    <row r="40" spans="2:9" ht="19.5" customHeight="1" thickBot="1" x14ac:dyDescent="0.3">
      <c r="B40" s="296"/>
      <c r="C40" s="298"/>
      <c r="E40" s="296"/>
      <c r="F40" s="298"/>
      <c r="H40" s="296"/>
      <c r="I40" s="298"/>
    </row>
  </sheetData>
  <sheetProtection sheet="1" objects="1" scenarios="1"/>
  <mergeCells count="43">
    <mergeCell ref="B5:I5"/>
    <mergeCell ref="B7:C7"/>
    <mergeCell ref="E7:F7"/>
    <mergeCell ref="H7:I7"/>
    <mergeCell ref="B9:B11"/>
    <mergeCell ref="C9:C11"/>
    <mergeCell ref="E9:E11"/>
    <mergeCell ref="F9:F11"/>
    <mergeCell ref="H9:H11"/>
    <mergeCell ref="I9:I11"/>
    <mergeCell ref="B33:B40"/>
    <mergeCell ref="C33:C40"/>
    <mergeCell ref="B25:C25"/>
    <mergeCell ref="B27:B29"/>
    <mergeCell ref="C27:C29"/>
    <mergeCell ref="I15:I22"/>
    <mergeCell ref="E12:E14"/>
    <mergeCell ref="F12:F14"/>
    <mergeCell ref="I30:I32"/>
    <mergeCell ref="B30:B32"/>
    <mergeCell ref="C30:C32"/>
    <mergeCell ref="B12:B14"/>
    <mergeCell ref="B15:B22"/>
    <mergeCell ref="C12:C14"/>
    <mergeCell ref="C15:C22"/>
    <mergeCell ref="H12:H14"/>
    <mergeCell ref="I12:I14"/>
    <mergeCell ref="H33:H40"/>
    <mergeCell ref="I33:I40"/>
    <mergeCell ref="E15:E22"/>
    <mergeCell ref="F15:F22"/>
    <mergeCell ref="E25:F25"/>
    <mergeCell ref="H25:I25"/>
    <mergeCell ref="E27:E29"/>
    <mergeCell ref="F27:F29"/>
    <mergeCell ref="H27:H29"/>
    <mergeCell ref="I27:I29"/>
    <mergeCell ref="E30:E32"/>
    <mergeCell ref="F30:F32"/>
    <mergeCell ref="E33:E40"/>
    <mergeCell ref="F33:F40"/>
    <mergeCell ref="H30:H32"/>
    <mergeCell ref="H15:H2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9" min="5" max="2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71455-D8BC-4AEC-9627-C9F82A51E38B}">
  <sheetPr>
    <tabColor rgb="FFCCCCFF"/>
  </sheetPr>
  <dimension ref="B2:I40"/>
  <sheetViews>
    <sheetView showGridLines="0" showRowColHeaders="0" topLeftCell="A3" zoomScale="80" zoomScaleNormal="80" zoomScaleSheetLayoutView="50" workbookViewId="0">
      <selection activeCell="B5" sqref="B5:I5"/>
    </sheetView>
  </sheetViews>
  <sheetFormatPr defaultColWidth="9.1796875" defaultRowHeight="12.5" x14ac:dyDescent="0.25"/>
  <cols>
    <col min="1" max="1" width="5.81640625" style="218" customWidth="1"/>
    <col min="2" max="2" width="4.81640625" style="218" customWidth="1"/>
    <col min="3" max="3" width="60.81640625" style="218" customWidth="1"/>
    <col min="4" max="4" width="5.81640625" style="218" customWidth="1"/>
    <col min="5" max="5" width="4.81640625" style="218" customWidth="1"/>
    <col min="6" max="6" width="60.81640625" style="218" customWidth="1"/>
    <col min="7" max="7" width="5.81640625" style="218" customWidth="1"/>
    <col min="8" max="8" width="4.81640625" style="218" customWidth="1"/>
    <col min="9" max="9" width="60.81640625" style="218" customWidth="1"/>
    <col min="10" max="16384" width="9.1796875" style="218"/>
  </cols>
  <sheetData>
    <row r="2" spans="2:9" ht="20" customHeight="1" x14ac:dyDescent="0.35">
      <c r="C2" s="220" t="s">
        <v>130</v>
      </c>
    </row>
    <row r="3" spans="2:9" ht="20" customHeight="1" x14ac:dyDescent="0.35">
      <c r="C3" s="220"/>
    </row>
    <row r="4" spans="2:9" ht="20" customHeight="1" x14ac:dyDescent="0.35">
      <c r="C4" s="220" t="s">
        <v>129</v>
      </c>
    </row>
    <row r="5" spans="2:9" ht="20" customHeight="1" x14ac:dyDescent="0.35">
      <c r="B5" s="297" t="s">
        <v>134</v>
      </c>
      <c r="C5" s="297"/>
      <c r="D5" s="297"/>
      <c r="E5" s="297"/>
      <c r="F5" s="297"/>
      <c r="G5" s="297"/>
      <c r="H5" s="297"/>
      <c r="I5" s="297"/>
    </row>
    <row r="6" spans="2:9" ht="20" customHeight="1" thickBot="1" x14ac:dyDescent="0.3"/>
    <row r="7" spans="2:9" ht="20" customHeight="1" thickBot="1" x14ac:dyDescent="0.5">
      <c r="B7" s="294" t="s">
        <v>123</v>
      </c>
      <c r="C7" s="295"/>
      <c r="D7" s="219"/>
      <c r="E7" s="294" t="s">
        <v>124</v>
      </c>
      <c r="F7" s="295"/>
      <c r="G7" s="219"/>
      <c r="H7" s="294" t="s">
        <v>126</v>
      </c>
      <c r="I7" s="295"/>
    </row>
    <row r="8" spans="2:9" ht="13" thickBot="1" x14ac:dyDescent="0.3"/>
    <row r="9" spans="2:9" ht="19.5" customHeight="1" thickBot="1" x14ac:dyDescent="0.3">
      <c r="B9" s="296" t="s">
        <v>121</v>
      </c>
      <c r="C9" s="292"/>
      <c r="E9" s="296" t="s">
        <v>121</v>
      </c>
      <c r="F9" s="292"/>
      <c r="H9" s="296" t="s">
        <v>121</v>
      </c>
      <c r="I9" s="292"/>
    </row>
    <row r="10" spans="2:9" ht="19.5" customHeight="1" thickBot="1" x14ac:dyDescent="0.3">
      <c r="B10" s="296"/>
      <c r="C10" s="292"/>
      <c r="E10" s="296"/>
      <c r="F10" s="292"/>
      <c r="H10" s="296"/>
      <c r="I10" s="292"/>
    </row>
    <row r="11" spans="2:9" ht="19.5" customHeight="1" thickBot="1" x14ac:dyDescent="0.3">
      <c r="B11" s="296"/>
      <c r="C11" s="292"/>
      <c r="E11" s="296"/>
      <c r="F11" s="292"/>
      <c r="H11" s="296"/>
      <c r="I11" s="292"/>
    </row>
    <row r="12" spans="2:9" ht="19.5" customHeight="1" thickBot="1" x14ac:dyDescent="0.3">
      <c r="B12" s="296" t="s">
        <v>131</v>
      </c>
      <c r="C12" s="298"/>
      <c r="E12" s="296" t="s">
        <v>131</v>
      </c>
      <c r="F12" s="298"/>
      <c r="H12" s="296" t="s">
        <v>131</v>
      </c>
      <c r="I12" s="298"/>
    </row>
    <row r="13" spans="2:9" ht="19.5" customHeight="1" thickBot="1" x14ac:dyDescent="0.3">
      <c r="B13" s="296"/>
      <c r="C13" s="298"/>
      <c r="E13" s="296"/>
      <c r="F13" s="298"/>
      <c r="H13" s="296"/>
      <c r="I13" s="298"/>
    </row>
    <row r="14" spans="2:9" ht="19.5" customHeight="1" thickBot="1" x14ac:dyDescent="0.3">
      <c r="B14" s="296"/>
      <c r="C14" s="298"/>
      <c r="E14" s="296"/>
      <c r="F14" s="298"/>
      <c r="H14" s="296"/>
      <c r="I14" s="298"/>
    </row>
    <row r="15" spans="2:9" ht="19.5" customHeight="1" thickBot="1" x14ac:dyDescent="0.3">
      <c r="B15" s="296" t="s">
        <v>133</v>
      </c>
      <c r="C15" s="298"/>
      <c r="E15" s="296" t="s">
        <v>133</v>
      </c>
      <c r="F15" s="298"/>
      <c r="H15" s="296" t="s">
        <v>133</v>
      </c>
      <c r="I15" s="298"/>
    </row>
    <row r="16" spans="2:9" ht="19.5" customHeight="1" thickBot="1" x14ac:dyDescent="0.3">
      <c r="B16" s="296"/>
      <c r="C16" s="298"/>
      <c r="E16" s="296"/>
      <c r="F16" s="298"/>
      <c r="H16" s="296"/>
      <c r="I16" s="298"/>
    </row>
    <row r="17" spans="2:9" ht="19.5" customHeight="1" thickBot="1" x14ac:dyDescent="0.3">
      <c r="B17" s="296"/>
      <c r="C17" s="298"/>
      <c r="E17" s="296"/>
      <c r="F17" s="298"/>
      <c r="H17" s="296"/>
      <c r="I17" s="298"/>
    </row>
    <row r="18" spans="2:9" ht="19.5" customHeight="1" thickBot="1" x14ac:dyDescent="0.3">
      <c r="B18" s="296"/>
      <c r="C18" s="298"/>
      <c r="E18" s="296"/>
      <c r="F18" s="298"/>
      <c r="H18" s="296"/>
      <c r="I18" s="298"/>
    </row>
    <row r="19" spans="2:9" ht="19.5" customHeight="1" thickBot="1" x14ac:dyDescent="0.3">
      <c r="B19" s="296"/>
      <c r="C19" s="298"/>
      <c r="E19" s="296"/>
      <c r="F19" s="298"/>
      <c r="H19" s="296"/>
      <c r="I19" s="298"/>
    </row>
    <row r="20" spans="2:9" ht="19.5" customHeight="1" thickBot="1" x14ac:dyDescent="0.3">
      <c r="B20" s="296"/>
      <c r="C20" s="298"/>
      <c r="E20" s="296"/>
      <c r="F20" s="298"/>
      <c r="H20" s="296"/>
      <c r="I20" s="298"/>
    </row>
    <row r="21" spans="2:9" ht="19.5" customHeight="1" thickBot="1" x14ac:dyDescent="0.3">
      <c r="B21" s="296"/>
      <c r="C21" s="298"/>
      <c r="E21" s="296"/>
      <c r="F21" s="298"/>
      <c r="H21" s="296"/>
      <c r="I21" s="298"/>
    </row>
    <row r="22" spans="2:9" ht="19.5" customHeight="1" thickBot="1" x14ac:dyDescent="0.3">
      <c r="B22" s="296"/>
      <c r="C22" s="298"/>
      <c r="E22" s="296"/>
      <c r="F22" s="298"/>
      <c r="H22" s="296"/>
      <c r="I22" s="298"/>
    </row>
    <row r="24" spans="2:9" ht="13" thickBot="1" x14ac:dyDescent="0.3"/>
    <row r="25" spans="2:9" ht="16" thickBot="1" x14ac:dyDescent="0.5">
      <c r="B25" s="294" t="s">
        <v>127</v>
      </c>
      <c r="C25" s="295"/>
      <c r="D25" s="219"/>
      <c r="E25" s="294" t="s">
        <v>125</v>
      </c>
      <c r="F25" s="295"/>
      <c r="G25" s="219"/>
      <c r="H25" s="294" t="s">
        <v>128</v>
      </c>
      <c r="I25" s="295"/>
    </row>
    <row r="26" spans="2:9" ht="13" thickBot="1" x14ac:dyDescent="0.3"/>
    <row r="27" spans="2:9" ht="19.5" customHeight="1" thickBot="1" x14ac:dyDescent="0.3">
      <c r="B27" s="296" t="s">
        <v>121</v>
      </c>
      <c r="C27" s="292"/>
      <c r="E27" s="296" t="s">
        <v>121</v>
      </c>
      <c r="F27" s="292"/>
      <c r="H27" s="296" t="s">
        <v>121</v>
      </c>
      <c r="I27" s="292"/>
    </row>
    <row r="28" spans="2:9" ht="19.5" customHeight="1" thickBot="1" x14ac:dyDescent="0.3">
      <c r="B28" s="296"/>
      <c r="C28" s="292"/>
      <c r="E28" s="296"/>
      <c r="F28" s="292"/>
      <c r="H28" s="296"/>
      <c r="I28" s="292"/>
    </row>
    <row r="29" spans="2:9" ht="19.5" customHeight="1" thickBot="1" x14ac:dyDescent="0.3">
      <c r="B29" s="296"/>
      <c r="C29" s="292"/>
      <c r="E29" s="296"/>
      <c r="F29" s="292"/>
      <c r="H29" s="296"/>
      <c r="I29" s="292"/>
    </row>
    <row r="30" spans="2:9" ht="19.5" customHeight="1" thickBot="1" x14ac:dyDescent="0.3">
      <c r="B30" s="296" t="s">
        <v>131</v>
      </c>
      <c r="C30" s="298"/>
      <c r="E30" s="296" t="s">
        <v>131</v>
      </c>
      <c r="F30" s="298"/>
      <c r="H30" s="296" t="s">
        <v>131</v>
      </c>
      <c r="I30" s="298"/>
    </row>
    <row r="31" spans="2:9" ht="19.5" customHeight="1" thickBot="1" x14ac:dyDescent="0.3">
      <c r="B31" s="296"/>
      <c r="C31" s="298"/>
      <c r="E31" s="296"/>
      <c r="F31" s="298"/>
      <c r="H31" s="296"/>
      <c r="I31" s="298"/>
    </row>
    <row r="32" spans="2:9" ht="19.5" customHeight="1" thickBot="1" x14ac:dyDescent="0.3">
      <c r="B32" s="296"/>
      <c r="C32" s="298"/>
      <c r="E32" s="296"/>
      <c r="F32" s="298"/>
      <c r="H32" s="296"/>
      <c r="I32" s="298"/>
    </row>
    <row r="33" spans="2:9" ht="19.5" customHeight="1" thickBot="1" x14ac:dyDescent="0.3">
      <c r="B33" s="296" t="s">
        <v>133</v>
      </c>
      <c r="C33" s="298"/>
      <c r="E33" s="296" t="s">
        <v>133</v>
      </c>
      <c r="F33" s="298"/>
      <c r="H33" s="296" t="s">
        <v>133</v>
      </c>
      <c r="I33" s="298"/>
    </row>
    <row r="34" spans="2:9" ht="19.5" customHeight="1" thickBot="1" x14ac:dyDescent="0.3">
      <c r="B34" s="296"/>
      <c r="C34" s="298"/>
      <c r="E34" s="296"/>
      <c r="F34" s="298"/>
      <c r="H34" s="296"/>
      <c r="I34" s="298"/>
    </row>
    <row r="35" spans="2:9" ht="19.5" customHeight="1" thickBot="1" x14ac:dyDescent="0.3">
      <c r="B35" s="296"/>
      <c r="C35" s="298"/>
      <c r="E35" s="296"/>
      <c r="F35" s="298"/>
      <c r="H35" s="296"/>
      <c r="I35" s="298"/>
    </row>
    <row r="36" spans="2:9" ht="19.5" customHeight="1" thickBot="1" x14ac:dyDescent="0.3">
      <c r="B36" s="296"/>
      <c r="C36" s="298"/>
      <c r="E36" s="296"/>
      <c r="F36" s="298"/>
      <c r="H36" s="296"/>
      <c r="I36" s="298"/>
    </row>
    <row r="37" spans="2:9" ht="19.5" customHeight="1" thickBot="1" x14ac:dyDescent="0.3">
      <c r="B37" s="296"/>
      <c r="C37" s="298"/>
      <c r="E37" s="296"/>
      <c r="F37" s="298"/>
      <c r="H37" s="296"/>
      <c r="I37" s="298"/>
    </row>
    <row r="38" spans="2:9" ht="19.5" customHeight="1" thickBot="1" x14ac:dyDescent="0.3">
      <c r="B38" s="296"/>
      <c r="C38" s="298"/>
      <c r="E38" s="296"/>
      <c r="F38" s="298"/>
      <c r="H38" s="296"/>
      <c r="I38" s="298"/>
    </row>
    <row r="39" spans="2:9" ht="19.5" customHeight="1" thickBot="1" x14ac:dyDescent="0.3">
      <c r="B39" s="296"/>
      <c r="C39" s="298"/>
      <c r="E39" s="296"/>
      <c r="F39" s="298"/>
      <c r="H39" s="296"/>
      <c r="I39" s="298"/>
    </row>
    <row r="40" spans="2:9" ht="19.5" customHeight="1" thickBot="1" x14ac:dyDescent="0.3">
      <c r="B40" s="296"/>
      <c r="C40" s="298"/>
      <c r="E40" s="296"/>
      <c r="F40" s="298"/>
      <c r="H40" s="296"/>
      <c r="I40" s="298"/>
    </row>
  </sheetData>
  <sheetProtection sheet="1" objects="1" scenarios="1"/>
  <mergeCells count="43">
    <mergeCell ref="B5:I5"/>
    <mergeCell ref="B7:C7"/>
    <mergeCell ref="E7:F7"/>
    <mergeCell ref="H7:I7"/>
    <mergeCell ref="B9:B11"/>
    <mergeCell ref="C9:C11"/>
    <mergeCell ref="E9:E11"/>
    <mergeCell ref="F9:F11"/>
    <mergeCell ref="H9:H11"/>
    <mergeCell ref="I9:I11"/>
    <mergeCell ref="I15:I22"/>
    <mergeCell ref="B12:B14"/>
    <mergeCell ref="C12:C14"/>
    <mergeCell ref="E12:E14"/>
    <mergeCell ref="F12:F14"/>
    <mergeCell ref="H12:H14"/>
    <mergeCell ref="I12:I14"/>
    <mergeCell ref="B15:B22"/>
    <mergeCell ref="C15:C22"/>
    <mergeCell ref="E15:E22"/>
    <mergeCell ref="F15:F22"/>
    <mergeCell ref="H15:H22"/>
    <mergeCell ref="B25:C25"/>
    <mergeCell ref="E25:F25"/>
    <mergeCell ref="H25:I25"/>
    <mergeCell ref="B27:B29"/>
    <mergeCell ref="C27:C29"/>
    <mergeCell ref="E27:E29"/>
    <mergeCell ref="F27:F29"/>
    <mergeCell ref="H27:H29"/>
    <mergeCell ref="I27:I29"/>
    <mergeCell ref="I33:I40"/>
    <mergeCell ref="B30:B32"/>
    <mergeCell ref="C30:C32"/>
    <mergeCell ref="E30:E32"/>
    <mergeCell ref="F30:F32"/>
    <mergeCell ref="H30:H32"/>
    <mergeCell ref="I30:I32"/>
    <mergeCell ref="B33:B40"/>
    <mergeCell ref="C33:C40"/>
    <mergeCell ref="E33:E40"/>
    <mergeCell ref="F33:F40"/>
    <mergeCell ref="H33:H40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9" min="5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C080-6418-4636-99C3-7FC3D377B6CE}">
  <sheetPr codeName="Blad1">
    <tabColor rgb="FFCC00FF"/>
    <pageSetUpPr fitToPage="1"/>
  </sheetPr>
  <dimension ref="A1:A2"/>
  <sheetViews>
    <sheetView showGridLines="0" showRowColHeaders="0" tabSelected="1" zoomScale="85" zoomScaleNormal="85" zoomScaleSheetLayoutView="100" workbookViewId="0">
      <selection activeCell="G49" sqref="G49"/>
    </sheetView>
  </sheetViews>
  <sheetFormatPr defaultRowHeight="12.5" x14ac:dyDescent="0.25"/>
  <cols>
    <col min="1" max="1" width="8.7265625" customWidth="1"/>
  </cols>
  <sheetData>
    <row r="1" customFormat="1" ht="15" customHeight="1" x14ac:dyDescent="0.25"/>
    <row r="2" customFormat="1" x14ac:dyDescent="0.25"/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3E33-C9B5-40E4-9695-064014762AD7}">
  <sheetPr codeName="Blad3">
    <tabColor rgb="FFCCCCFF"/>
  </sheetPr>
  <dimension ref="A1:AZ75"/>
  <sheetViews>
    <sheetView showGridLines="0" showRowColHeaders="0" zoomScale="85" zoomScaleNormal="85" workbookViewId="0">
      <selection activeCell="E2" sqref="E2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3</v>
      </c>
      <c r="D2" s="77"/>
      <c r="E2" s="13"/>
      <c r="F2" s="202"/>
      <c r="G2" s="202"/>
      <c r="I2" s="78" t="str">
        <f>IF($C$2=3,"ja",IF($C$2="3A","ja",IF($C$2="3B","ja",IF($C$2="3C","ja"))))</f>
        <v>ja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8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160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67"/>
      <c r="C18" s="209"/>
      <c r="D18" s="164"/>
      <c r="E18" s="163"/>
      <c r="F18" s="165"/>
      <c r="G18" s="166"/>
      <c r="H18" s="162"/>
      <c r="I18" s="162"/>
      <c r="J18" s="178"/>
      <c r="K18" s="162"/>
      <c r="L18" s="167"/>
      <c r="M18" s="168">
        <f>COUNTA(H18,I18,L18)</f>
        <v>0</v>
      </c>
      <c r="N18" s="169" t="str">
        <f>IF(L18="E",1,IF(L18="D",2,IF(L18="C",3,IF(L18="B",4,IF(L18="A",5,IF(L18=5,1,IF(L18=4,2,IF(L18=3,3,IF(L18=2,4,IF(L18=1,5,IF(L18="","")))))))))))</f>
        <v/>
      </c>
      <c r="O18" s="169" t="str">
        <f t="shared" ref="O18:O53" si="0">IF(H18="E",1,IF(H18="D",2,IF(H18="C",3,IF(H18="B",4,IF(H18="A",5,IF(H18=5,1,IF(H18=4,2,IF(H18=3,3,IF(H18=2,4,IF(H18=1,5,IF(H18="","")))))))))))</f>
        <v/>
      </c>
      <c r="P18" s="169" t="str">
        <f t="shared" ref="P18:P53" si="1">IF(I18="E",1,IF(I18="D",2,IF(I18="C",3,IF(I18="B",4,IF(I18="A",5,IF(I18=5,1,IF(I18=4,2,IF(I18=3,3,IF(I18=2,4,IF(I18=1,5,IF(I18="","")))))))))))</f>
        <v/>
      </c>
      <c r="Q18" s="169">
        <f>IF(M18&lt;3,2,IF($C$2&lt;6,0,IF($C$2&gt;=6,SUM(N18:P18))))</f>
        <v>2</v>
      </c>
      <c r="R18" s="108" t="str">
        <f t="shared" ref="R18:R53" si="2">IF(C18="","",IF(G18="","",IF(G18=$C18,1,IF(G18&lt;$C18,1,IF(G18&gt;$C18,"",IF(G18="A+",1))))))</f>
        <v/>
      </c>
      <c r="S18" s="108" t="str">
        <f t="shared" ref="S18:S53" si="3">IF(C18="","",IF(H18="","",IF(H18=$C18,1,IF(H18&lt;$C18,1,IF(H18&gt;$C18,"",IF(H18="A+",1))))))</f>
        <v/>
      </c>
      <c r="T18" s="108" t="str">
        <f t="shared" ref="T18:T53" si="4">IF(C18="","",IF(I18="","",IF(I18=$C18,1,IF(I18&lt;$C18,1,IF(I18&gt;$C18,"",IF(I18="A+",1))))))</f>
        <v/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 t="str">
        <f t="shared" ref="W18:W53" si="6">IF(C18="","",IF(L18="","",IF(L18=$C18,1,IF(L18&lt;$C18,1,IF(L18&gt;$C18,"",IF(L18="A+",1))))))</f>
        <v/>
      </c>
      <c r="X18" s="108">
        <f t="shared" ref="X18:X53" si="7">SUM(R18:W18)</f>
        <v>0</v>
      </c>
      <c r="Y18" s="170" t="b">
        <f t="shared" ref="Y18:Y53" si="8">IF($C18="A",$AJ18)</f>
        <v>0</v>
      </c>
      <c r="Z18" s="170" t="b">
        <f t="shared" ref="Z18:Z53" si="9">IF($C18="B",$AJ18)</f>
        <v>0</v>
      </c>
      <c r="AA18" s="170" t="b">
        <f t="shared" ref="AA18:AA53" si="10">IF($C18="C",$AJ18)</f>
        <v>0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 t="str">
        <f t="shared" ref="AI18:AI53" si="13">IF(C18="","",IF(C18&gt;0,COUNTA(G18:L18)))</f>
        <v/>
      </c>
      <c r="AJ18" s="172" t="str">
        <f t="shared" ref="AJ18:AJ53" si="14">IF(AI18=0,"",IF(AI18="","",IF(AI18&gt;0,X18/AI18)))</f>
        <v/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4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/>
      </c>
      <c r="AS18" s="213" t="str">
        <f>IF($C$2&lt;6,"",IF($M18&lt;3,"",IF(P18=1,"&lt;1F",IF(P18&gt;3,"2F",IF(P18&gt;1,"1F")))))</f>
        <v/>
      </c>
      <c r="AT18" s="213" t="str">
        <f>IF($C$2&lt;6,"",IF($M18&lt;3,"",IF(N18&lt;=2,"&lt;1F",IF(N18&gt;3,"1S",IF(N18&gt;2,"1F")))))</f>
        <v/>
      </c>
      <c r="AU18" s="165"/>
      <c r="AV18" s="174"/>
      <c r="AW18" s="175"/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67"/>
      <c r="C19" s="209"/>
      <c r="D19" s="144"/>
      <c r="E19" s="144"/>
      <c r="F19" s="165"/>
      <c r="G19" s="166"/>
      <c r="H19" s="178"/>
      <c r="I19" s="162"/>
      <c r="J19" s="178"/>
      <c r="K19" s="162"/>
      <c r="L19" s="167"/>
      <c r="M19" s="168">
        <f t="shared" ref="M19:M53" si="16">COUNTA(H19,I19,L19)</f>
        <v>0</v>
      </c>
      <c r="N19" s="169" t="str">
        <f t="shared" ref="N19:N53" si="17">IF(L19="E",1,IF(L19="D",2,IF(L19="C",3,IF(L19="B",4,IF(L19="A",5,IF(L19=5,1,IF(L19=4,2,IF(L19=3,3,IF(L19=2,4,IF(L19=1,5,IF(L19="","")))))))))))</f>
        <v/>
      </c>
      <c r="O19" s="169" t="str">
        <f t="shared" si="0"/>
        <v/>
      </c>
      <c r="P19" s="169" t="str">
        <f t="shared" si="1"/>
        <v/>
      </c>
      <c r="Q19" s="169">
        <f t="shared" ref="Q19:Q53" si="18">IF($C$2&lt;6,0,IF($C$2&gt;=6,SUM(N19:P19)))</f>
        <v>0</v>
      </c>
      <c r="R19" s="108" t="str">
        <f t="shared" si="2"/>
        <v/>
      </c>
      <c r="S19" s="108" t="str">
        <f t="shared" si="3"/>
        <v/>
      </c>
      <c r="T19" s="108" t="str">
        <f t="shared" si="4"/>
        <v/>
      </c>
      <c r="U19" s="108" t="str">
        <f t="shared" ref="U19:U53" si="19">IF(C19="","",IF(J19="","",IF(J19=$C19,1,IF(J19&lt;$C19,1,IF(J19&gt;$C19,"",IF(J19="A+",1))))))</f>
        <v/>
      </c>
      <c r="V19" s="108" t="str">
        <f t="shared" si="5"/>
        <v/>
      </c>
      <c r="W19" s="108" t="str">
        <f t="shared" si="6"/>
        <v/>
      </c>
      <c r="X19" s="108">
        <f t="shared" si="7"/>
        <v>0</v>
      </c>
      <c r="Y19" s="170" t="b">
        <f t="shared" si="8"/>
        <v>0</v>
      </c>
      <c r="Z19" s="170" t="b">
        <f t="shared" si="9"/>
        <v>0</v>
      </c>
      <c r="AA19" s="170" t="b">
        <f t="shared" si="10"/>
        <v>0</v>
      </c>
      <c r="AB19" s="170" t="b">
        <f t="shared" si="11"/>
        <v>0</v>
      </c>
      <c r="AC19" s="170" t="b">
        <f t="shared" si="12"/>
        <v>0</v>
      </c>
      <c r="AD19" s="170" t="b">
        <f t="shared" ref="AD19:AD53" si="20">IF($C19="1",$AJ19)</f>
        <v>0</v>
      </c>
      <c r="AE19" s="170" t="b">
        <f t="shared" ref="AE19:AE53" si="21">IF($C19=2,$AJ19)</f>
        <v>0</v>
      </c>
      <c r="AF19" s="170" t="b">
        <f t="shared" ref="AF19:AF53" si="22">IF($C19=3,$AJ19)</f>
        <v>0</v>
      </c>
      <c r="AG19" s="170" t="b">
        <f t="shared" ref="AG19:AG53" si="23">IF($C19=4,$AJ19)</f>
        <v>0</v>
      </c>
      <c r="AH19" s="170" t="b">
        <f t="shared" ref="AH19:AH53" si="24">IF($C19=5,$AJ19)</f>
        <v>0</v>
      </c>
      <c r="AI19" s="176" t="str">
        <f t="shared" si="13"/>
        <v/>
      </c>
      <c r="AJ19" s="177" t="str">
        <f t="shared" si="14"/>
        <v/>
      </c>
      <c r="AK19" s="173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4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5">
        <f t="shared" ref="AM19:AM53" si="27">IF(AL19="",0,IF(AL19&lt;AQ19,0,IF(AL19&gt;=AQ19,1)))</f>
        <v>0</v>
      </c>
      <c r="AN19" s="155" t="str">
        <f t="shared" ref="AN19:AN53" si="28">IF(E19="","",IF(E19="x",1))</f>
        <v/>
      </c>
      <c r="AO19" s="156" t="str">
        <f t="shared" ref="AO19:AO53" si="29">IF(D19="","",IF(D19="X",1))</f>
        <v/>
      </c>
      <c r="AP19" s="144"/>
      <c r="AQ19" s="174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/>
      </c>
      <c r="AS19" s="213" t="str">
        <f t="shared" ref="AS19:AS53" si="32">IF($C$2&lt;6,"",IF($M19&lt;3,"",IF(P19=1,"&lt;1F",IF(P19&gt;3,"2F",IF(P19&gt;1,"1F")))))</f>
        <v/>
      </c>
      <c r="AT19" s="213" t="str">
        <f t="shared" ref="AT19:AT53" si="33">IF($C$2&lt;6,"",IF($M19&lt;3,"",IF(N19&lt;=2,"&lt;1F",IF(N19&gt;3,"1S",IF(N19&gt;2,"1F")))))</f>
        <v/>
      </c>
      <c r="AU19" s="165"/>
      <c r="AV19" s="174"/>
      <c r="AW19" s="175"/>
      <c r="AX19" s="165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67"/>
      <c r="C20" s="163"/>
      <c r="D20" s="143"/>
      <c r="E20" s="143"/>
      <c r="F20" s="165"/>
      <c r="G20" s="166"/>
      <c r="H20" s="178"/>
      <c r="I20" s="162"/>
      <c r="J20" s="178"/>
      <c r="K20" s="162"/>
      <c r="L20" s="167"/>
      <c r="M20" s="168">
        <f t="shared" si="16"/>
        <v>0</v>
      </c>
      <c r="N20" s="169" t="str">
        <f t="shared" si="17"/>
        <v/>
      </c>
      <c r="O20" s="169" t="str">
        <f t="shared" si="0"/>
        <v/>
      </c>
      <c r="P20" s="169" t="str">
        <f t="shared" si="1"/>
        <v/>
      </c>
      <c r="Q20" s="169">
        <f t="shared" si="18"/>
        <v>0</v>
      </c>
      <c r="R20" s="108" t="str">
        <f t="shared" si="2"/>
        <v/>
      </c>
      <c r="S20" s="108" t="str">
        <f t="shared" si="3"/>
        <v/>
      </c>
      <c r="T20" s="108" t="str">
        <f t="shared" si="4"/>
        <v/>
      </c>
      <c r="U20" s="108" t="str">
        <f t="shared" si="19"/>
        <v/>
      </c>
      <c r="V20" s="108" t="str">
        <f t="shared" si="5"/>
        <v/>
      </c>
      <c r="W20" s="108" t="str">
        <f t="shared" si="6"/>
        <v/>
      </c>
      <c r="X20" s="108">
        <f t="shared" si="7"/>
        <v>0</v>
      </c>
      <c r="Y20" s="170" t="b">
        <f t="shared" si="8"/>
        <v>0</v>
      </c>
      <c r="Z20" s="170" t="b">
        <f t="shared" si="9"/>
        <v>0</v>
      </c>
      <c r="AA20" s="170" t="b">
        <f t="shared" si="10"/>
        <v>0</v>
      </c>
      <c r="AB20" s="170" t="b">
        <f t="shared" si="11"/>
        <v>0</v>
      </c>
      <c r="AC20" s="170" t="b">
        <f t="shared" si="12"/>
        <v>0</v>
      </c>
      <c r="AD20" s="170" t="b">
        <f t="shared" si="20"/>
        <v>0</v>
      </c>
      <c r="AE20" s="170" t="b">
        <f t="shared" si="21"/>
        <v>0</v>
      </c>
      <c r="AF20" s="170" t="b">
        <f t="shared" si="22"/>
        <v>0</v>
      </c>
      <c r="AG20" s="170" t="b">
        <f t="shared" si="23"/>
        <v>0</v>
      </c>
      <c r="AH20" s="170" t="b">
        <f t="shared" si="24"/>
        <v>0</v>
      </c>
      <c r="AI20" s="176" t="str">
        <f t="shared" si="13"/>
        <v/>
      </c>
      <c r="AJ20" s="177" t="str">
        <f t="shared" si="14"/>
        <v/>
      </c>
      <c r="AK20" s="173" t="str">
        <f t="shared" si="25"/>
        <v/>
      </c>
      <c r="AL20" s="174" t="str">
        <f t="shared" si="26"/>
        <v/>
      </c>
      <c r="AM20" s="175">
        <f t="shared" si="27"/>
        <v>0</v>
      </c>
      <c r="AN20" s="155" t="str">
        <f t="shared" si="28"/>
        <v/>
      </c>
      <c r="AO20" s="156" t="str">
        <f t="shared" si="29"/>
        <v/>
      </c>
      <c r="AP20" s="144"/>
      <c r="AQ20" s="174" t="str">
        <f t="shared" si="30"/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/>
      <c r="AW20" s="175"/>
      <c r="AX20" s="165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67"/>
      <c r="C21" s="209"/>
      <c r="D21" s="144"/>
      <c r="E21" s="144"/>
      <c r="F21" s="165"/>
      <c r="G21" s="166"/>
      <c r="H21" s="178"/>
      <c r="I21" s="162"/>
      <c r="J21" s="178"/>
      <c r="K21" s="162"/>
      <c r="L21" s="167"/>
      <c r="M21" s="168">
        <f t="shared" si="16"/>
        <v>0</v>
      </c>
      <c r="N21" s="169" t="str">
        <f t="shared" si="17"/>
        <v/>
      </c>
      <c r="O21" s="169" t="str">
        <f t="shared" si="0"/>
        <v/>
      </c>
      <c r="P21" s="169" t="str">
        <f t="shared" si="1"/>
        <v/>
      </c>
      <c r="Q21" s="169">
        <f t="shared" si="18"/>
        <v>0</v>
      </c>
      <c r="R21" s="108" t="str">
        <f t="shared" si="2"/>
        <v/>
      </c>
      <c r="S21" s="108" t="str">
        <f t="shared" si="3"/>
        <v/>
      </c>
      <c r="T21" s="108" t="str">
        <f t="shared" si="4"/>
        <v/>
      </c>
      <c r="U21" s="108" t="str">
        <f t="shared" si="19"/>
        <v/>
      </c>
      <c r="V21" s="108" t="str">
        <f t="shared" si="5"/>
        <v/>
      </c>
      <c r="W21" s="108" t="str">
        <f t="shared" si="6"/>
        <v/>
      </c>
      <c r="X21" s="108">
        <f t="shared" si="7"/>
        <v>0</v>
      </c>
      <c r="Y21" s="170" t="b">
        <f t="shared" si="8"/>
        <v>0</v>
      </c>
      <c r="Z21" s="170" t="b">
        <f t="shared" si="9"/>
        <v>0</v>
      </c>
      <c r="AA21" s="170" t="b">
        <f t="shared" si="10"/>
        <v>0</v>
      </c>
      <c r="AB21" s="170" t="b">
        <f t="shared" si="11"/>
        <v>0</v>
      </c>
      <c r="AC21" s="170" t="b">
        <f t="shared" si="12"/>
        <v>0</v>
      </c>
      <c r="AD21" s="170" t="b">
        <f t="shared" si="20"/>
        <v>0</v>
      </c>
      <c r="AE21" s="170" t="b">
        <f t="shared" si="21"/>
        <v>0</v>
      </c>
      <c r="AF21" s="170" t="b">
        <f t="shared" si="22"/>
        <v>0</v>
      </c>
      <c r="AG21" s="170" t="b">
        <f t="shared" si="23"/>
        <v>0</v>
      </c>
      <c r="AH21" s="170" t="b">
        <f t="shared" si="24"/>
        <v>0</v>
      </c>
      <c r="AI21" s="176" t="str">
        <f t="shared" si="13"/>
        <v/>
      </c>
      <c r="AJ21" s="177" t="str">
        <f t="shared" si="14"/>
        <v/>
      </c>
      <c r="AK21" s="173" t="str">
        <f t="shared" si="25"/>
        <v/>
      </c>
      <c r="AL21" s="174" t="str">
        <f t="shared" si="26"/>
        <v/>
      </c>
      <c r="AM21" s="175">
        <f t="shared" si="27"/>
        <v>0</v>
      </c>
      <c r="AN21" s="155" t="str">
        <f t="shared" si="28"/>
        <v/>
      </c>
      <c r="AO21" s="156" t="str">
        <f t="shared" si="29"/>
        <v/>
      </c>
      <c r="AP21" s="144"/>
      <c r="AQ21" s="174" t="str">
        <f t="shared" si="30"/>
        <v/>
      </c>
      <c r="AR21" s="213" t="str">
        <f t="shared" si="31"/>
        <v/>
      </c>
      <c r="AS21" s="213" t="str">
        <f t="shared" si="32"/>
        <v/>
      </c>
      <c r="AT21" s="213" t="str">
        <f t="shared" si="33"/>
        <v/>
      </c>
      <c r="AU21" s="165"/>
      <c r="AV21" s="174"/>
      <c r="AW21" s="175"/>
      <c r="AX21" s="165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17"/>
      <c r="C22" s="209"/>
      <c r="D22" s="144"/>
      <c r="E22" s="144"/>
      <c r="F22" s="165"/>
      <c r="G22" s="166"/>
      <c r="H22" s="178"/>
      <c r="I22" s="162"/>
      <c r="J22" s="178"/>
      <c r="K22" s="162"/>
      <c r="L22" s="167"/>
      <c r="M22" s="168">
        <f t="shared" si="16"/>
        <v>0</v>
      </c>
      <c r="N22" s="169" t="str">
        <f t="shared" si="17"/>
        <v/>
      </c>
      <c r="O22" s="169" t="str">
        <f t="shared" si="0"/>
        <v/>
      </c>
      <c r="P22" s="169" t="str">
        <f t="shared" si="1"/>
        <v/>
      </c>
      <c r="Q22" s="169">
        <f t="shared" si="18"/>
        <v>0</v>
      </c>
      <c r="R22" s="108" t="str">
        <f t="shared" si="2"/>
        <v/>
      </c>
      <c r="S22" s="108" t="str">
        <f t="shared" si="3"/>
        <v/>
      </c>
      <c r="T22" s="108" t="str">
        <f t="shared" si="4"/>
        <v/>
      </c>
      <c r="U22" s="108" t="str">
        <f t="shared" si="19"/>
        <v/>
      </c>
      <c r="V22" s="108" t="str">
        <f t="shared" si="5"/>
        <v/>
      </c>
      <c r="W22" s="108" t="str">
        <f t="shared" si="6"/>
        <v/>
      </c>
      <c r="X22" s="108">
        <f t="shared" si="7"/>
        <v>0</v>
      </c>
      <c r="Y22" s="170" t="b">
        <f t="shared" si="8"/>
        <v>0</v>
      </c>
      <c r="Z22" s="170" t="b">
        <f t="shared" si="9"/>
        <v>0</v>
      </c>
      <c r="AA22" s="170" t="b">
        <f t="shared" si="10"/>
        <v>0</v>
      </c>
      <c r="AB22" s="170" t="b">
        <f t="shared" si="11"/>
        <v>0</v>
      </c>
      <c r="AC22" s="170" t="b">
        <f t="shared" si="12"/>
        <v>0</v>
      </c>
      <c r="AD22" s="170" t="b">
        <f t="shared" si="20"/>
        <v>0</v>
      </c>
      <c r="AE22" s="170" t="b">
        <f t="shared" si="21"/>
        <v>0</v>
      </c>
      <c r="AF22" s="170" t="b">
        <f t="shared" si="22"/>
        <v>0</v>
      </c>
      <c r="AG22" s="170" t="b">
        <f t="shared" si="23"/>
        <v>0</v>
      </c>
      <c r="AH22" s="170" t="b">
        <f t="shared" si="24"/>
        <v>0</v>
      </c>
      <c r="AI22" s="176" t="str">
        <f t="shared" si="13"/>
        <v/>
      </c>
      <c r="AJ22" s="177" t="str">
        <f t="shared" si="14"/>
        <v/>
      </c>
      <c r="AK22" s="173" t="str">
        <f t="shared" si="25"/>
        <v/>
      </c>
      <c r="AL22" s="174" t="str">
        <f t="shared" si="26"/>
        <v/>
      </c>
      <c r="AM22" s="175">
        <f t="shared" si="27"/>
        <v>0</v>
      </c>
      <c r="AN22" s="155" t="str">
        <f t="shared" si="28"/>
        <v/>
      </c>
      <c r="AO22" s="156" t="str">
        <f t="shared" si="29"/>
        <v/>
      </c>
      <c r="AP22" s="144"/>
      <c r="AQ22" s="174" t="str">
        <f t="shared" si="30"/>
        <v/>
      </c>
      <c r="AR22" s="213" t="str">
        <f t="shared" si="31"/>
        <v/>
      </c>
      <c r="AS22" s="213" t="str">
        <f t="shared" si="32"/>
        <v/>
      </c>
      <c r="AT22" s="213" t="str">
        <f t="shared" si="33"/>
        <v/>
      </c>
      <c r="AU22" s="165"/>
      <c r="AV22" s="174"/>
      <c r="AW22" s="175"/>
      <c r="AX22" s="165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17"/>
      <c r="C23" s="209"/>
      <c r="D23" s="144"/>
      <c r="E23" s="144"/>
      <c r="F23" s="165"/>
      <c r="G23" s="166"/>
      <c r="H23" s="178"/>
      <c r="I23" s="162"/>
      <c r="J23" s="178"/>
      <c r="K23" s="162"/>
      <c r="L23" s="167"/>
      <c r="M23" s="168">
        <f t="shared" si="16"/>
        <v>0</v>
      </c>
      <c r="N23" s="169" t="str">
        <f t="shared" si="17"/>
        <v/>
      </c>
      <c r="O23" s="169" t="str">
        <f t="shared" si="0"/>
        <v/>
      </c>
      <c r="P23" s="169" t="str">
        <f t="shared" si="1"/>
        <v/>
      </c>
      <c r="Q23" s="169">
        <f t="shared" si="18"/>
        <v>0</v>
      </c>
      <c r="R23" s="108" t="str">
        <f t="shared" si="2"/>
        <v/>
      </c>
      <c r="S23" s="108" t="str">
        <f t="shared" si="3"/>
        <v/>
      </c>
      <c r="T23" s="108" t="str">
        <f t="shared" si="4"/>
        <v/>
      </c>
      <c r="U23" s="108" t="str">
        <f t="shared" si="19"/>
        <v/>
      </c>
      <c r="V23" s="108" t="str">
        <f t="shared" si="5"/>
        <v/>
      </c>
      <c r="W23" s="108" t="str">
        <f t="shared" si="6"/>
        <v/>
      </c>
      <c r="X23" s="108">
        <f t="shared" si="7"/>
        <v>0</v>
      </c>
      <c r="Y23" s="170" t="b">
        <f t="shared" si="8"/>
        <v>0</v>
      </c>
      <c r="Z23" s="170" t="b">
        <f t="shared" si="9"/>
        <v>0</v>
      </c>
      <c r="AA23" s="170" t="b">
        <f t="shared" si="10"/>
        <v>0</v>
      </c>
      <c r="AB23" s="170" t="b">
        <f t="shared" si="11"/>
        <v>0</v>
      </c>
      <c r="AC23" s="170" t="b">
        <f t="shared" si="12"/>
        <v>0</v>
      </c>
      <c r="AD23" s="170" t="b">
        <f t="shared" si="20"/>
        <v>0</v>
      </c>
      <c r="AE23" s="170" t="b">
        <f t="shared" si="21"/>
        <v>0</v>
      </c>
      <c r="AF23" s="170" t="b">
        <f t="shared" si="22"/>
        <v>0</v>
      </c>
      <c r="AG23" s="170" t="b">
        <f t="shared" si="23"/>
        <v>0</v>
      </c>
      <c r="AH23" s="170" t="b">
        <f t="shared" si="24"/>
        <v>0</v>
      </c>
      <c r="AI23" s="176" t="str">
        <f t="shared" si="13"/>
        <v/>
      </c>
      <c r="AJ23" s="177" t="str">
        <f t="shared" si="14"/>
        <v/>
      </c>
      <c r="AK23" s="173" t="str">
        <f t="shared" si="25"/>
        <v/>
      </c>
      <c r="AL23" s="174" t="str">
        <f t="shared" si="26"/>
        <v/>
      </c>
      <c r="AM23" s="175">
        <f t="shared" si="27"/>
        <v>0</v>
      </c>
      <c r="AN23" s="155" t="str">
        <f t="shared" si="28"/>
        <v/>
      </c>
      <c r="AO23" s="156" t="str">
        <f t="shared" si="29"/>
        <v/>
      </c>
      <c r="AP23" s="144"/>
      <c r="AQ23" s="174" t="str">
        <f t="shared" si="30"/>
        <v/>
      </c>
      <c r="AR23" s="213" t="str">
        <f t="shared" si="31"/>
        <v/>
      </c>
      <c r="AS23" s="213" t="str">
        <f t="shared" si="32"/>
        <v/>
      </c>
      <c r="AT23" s="213" t="str">
        <f t="shared" si="33"/>
        <v/>
      </c>
      <c r="AU23" s="165"/>
      <c r="AV23" s="174"/>
      <c r="AW23" s="175"/>
      <c r="AX23" s="165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17"/>
      <c r="C24" s="163"/>
      <c r="D24" s="143"/>
      <c r="E24" s="143"/>
      <c r="F24" s="165"/>
      <c r="G24" s="166"/>
      <c r="H24" s="178"/>
      <c r="I24" s="162"/>
      <c r="J24" s="178"/>
      <c r="K24" s="162"/>
      <c r="L24" s="167"/>
      <c r="M24" s="168">
        <f t="shared" si="16"/>
        <v>0</v>
      </c>
      <c r="N24" s="169" t="str">
        <f t="shared" si="17"/>
        <v/>
      </c>
      <c r="O24" s="169" t="str">
        <f t="shared" si="0"/>
        <v/>
      </c>
      <c r="P24" s="169" t="str">
        <f t="shared" si="1"/>
        <v/>
      </c>
      <c r="Q24" s="169">
        <f t="shared" si="18"/>
        <v>0</v>
      </c>
      <c r="R24" s="108" t="str">
        <f t="shared" si="2"/>
        <v/>
      </c>
      <c r="S24" s="108" t="str">
        <f t="shared" si="3"/>
        <v/>
      </c>
      <c r="T24" s="108" t="str">
        <f t="shared" si="4"/>
        <v/>
      </c>
      <c r="U24" s="108" t="str">
        <f t="shared" si="19"/>
        <v/>
      </c>
      <c r="V24" s="108" t="str">
        <f t="shared" si="5"/>
        <v/>
      </c>
      <c r="W24" s="108" t="str">
        <f t="shared" si="6"/>
        <v/>
      </c>
      <c r="X24" s="108">
        <f t="shared" si="7"/>
        <v>0</v>
      </c>
      <c r="Y24" s="170" t="b">
        <f t="shared" si="8"/>
        <v>0</v>
      </c>
      <c r="Z24" s="170" t="b">
        <f t="shared" si="9"/>
        <v>0</v>
      </c>
      <c r="AA24" s="170" t="b">
        <f t="shared" si="10"/>
        <v>0</v>
      </c>
      <c r="AB24" s="170" t="b">
        <f t="shared" si="11"/>
        <v>0</v>
      </c>
      <c r="AC24" s="170" t="b">
        <f t="shared" si="12"/>
        <v>0</v>
      </c>
      <c r="AD24" s="170" t="b">
        <f t="shared" si="20"/>
        <v>0</v>
      </c>
      <c r="AE24" s="170" t="b">
        <f t="shared" si="21"/>
        <v>0</v>
      </c>
      <c r="AF24" s="170" t="b">
        <f t="shared" si="22"/>
        <v>0</v>
      </c>
      <c r="AG24" s="170" t="b">
        <f t="shared" si="23"/>
        <v>0</v>
      </c>
      <c r="AH24" s="170" t="b">
        <f t="shared" si="24"/>
        <v>0</v>
      </c>
      <c r="AI24" s="176" t="str">
        <f t="shared" si="13"/>
        <v/>
      </c>
      <c r="AJ24" s="177" t="str">
        <f t="shared" si="14"/>
        <v/>
      </c>
      <c r="AK24" s="173" t="str">
        <f t="shared" si="25"/>
        <v/>
      </c>
      <c r="AL24" s="174" t="str">
        <f t="shared" si="26"/>
        <v/>
      </c>
      <c r="AM24" s="175">
        <f t="shared" si="27"/>
        <v>0</v>
      </c>
      <c r="AN24" s="155" t="str">
        <f t="shared" si="28"/>
        <v/>
      </c>
      <c r="AO24" s="156" t="str">
        <f t="shared" si="29"/>
        <v/>
      </c>
      <c r="AP24" s="144"/>
      <c r="AQ24" s="174" t="str">
        <f t="shared" si="30"/>
        <v/>
      </c>
      <c r="AR24" s="213" t="str">
        <f t="shared" si="31"/>
        <v/>
      </c>
      <c r="AS24" s="213" t="str">
        <f t="shared" si="32"/>
        <v/>
      </c>
      <c r="AT24" s="213" t="str">
        <f t="shared" si="33"/>
        <v/>
      </c>
      <c r="AU24" s="165"/>
      <c r="AV24" s="174"/>
      <c r="AW24" s="175"/>
      <c r="AX24" s="165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17"/>
      <c r="C25" s="209"/>
      <c r="D25" s="144"/>
      <c r="E25" s="144"/>
      <c r="F25" s="165"/>
      <c r="G25" s="179"/>
      <c r="H25" s="178"/>
      <c r="I25" s="178"/>
      <c r="J25" s="178"/>
      <c r="K25" s="178"/>
      <c r="L25" s="180"/>
      <c r="M25" s="168">
        <f t="shared" si="16"/>
        <v>0</v>
      </c>
      <c r="N25" s="169" t="str">
        <f t="shared" si="17"/>
        <v/>
      </c>
      <c r="O25" s="169" t="str">
        <f t="shared" si="0"/>
        <v/>
      </c>
      <c r="P25" s="169" t="str">
        <f t="shared" si="1"/>
        <v/>
      </c>
      <c r="Q25" s="169">
        <f t="shared" si="18"/>
        <v>0</v>
      </c>
      <c r="R25" s="108" t="str">
        <f t="shared" si="2"/>
        <v/>
      </c>
      <c r="S25" s="108" t="str">
        <f t="shared" si="3"/>
        <v/>
      </c>
      <c r="T25" s="108" t="str">
        <f t="shared" si="4"/>
        <v/>
      </c>
      <c r="U25" s="108" t="str">
        <f t="shared" si="19"/>
        <v/>
      </c>
      <c r="V25" s="108" t="str">
        <f t="shared" si="5"/>
        <v/>
      </c>
      <c r="W25" s="108" t="str">
        <f t="shared" si="6"/>
        <v/>
      </c>
      <c r="X25" s="108">
        <f t="shared" si="7"/>
        <v>0</v>
      </c>
      <c r="Y25" s="170" t="b">
        <f t="shared" si="8"/>
        <v>0</v>
      </c>
      <c r="Z25" s="170" t="b">
        <f t="shared" si="9"/>
        <v>0</v>
      </c>
      <c r="AA25" s="170" t="b">
        <f t="shared" si="10"/>
        <v>0</v>
      </c>
      <c r="AB25" s="170" t="b">
        <f t="shared" si="11"/>
        <v>0</v>
      </c>
      <c r="AC25" s="170" t="b">
        <f t="shared" si="12"/>
        <v>0</v>
      </c>
      <c r="AD25" s="170" t="b">
        <f t="shared" si="20"/>
        <v>0</v>
      </c>
      <c r="AE25" s="170" t="b">
        <f t="shared" si="21"/>
        <v>0</v>
      </c>
      <c r="AF25" s="170" t="b">
        <f t="shared" si="22"/>
        <v>0</v>
      </c>
      <c r="AG25" s="170" t="b">
        <f t="shared" si="23"/>
        <v>0</v>
      </c>
      <c r="AH25" s="170" t="b">
        <f t="shared" si="24"/>
        <v>0</v>
      </c>
      <c r="AI25" s="176" t="str">
        <f t="shared" si="13"/>
        <v/>
      </c>
      <c r="AJ25" s="177" t="str">
        <f t="shared" si="14"/>
        <v/>
      </c>
      <c r="AK25" s="173" t="str">
        <f t="shared" si="25"/>
        <v/>
      </c>
      <c r="AL25" s="174" t="str">
        <f t="shared" si="26"/>
        <v/>
      </c>
      <c r="AM25" s="175">
        <f t="shared" si="27"/>
        <v>0</v>
      </c>
      <c r="AN25" s="155" t="str">
        <f t="shared" si="28"/>
        <v/>
      </c>
      <c r="AO25" s="156" t="str">
        <f t="shared" si="29"/>
        <v/>
      </c>
      <c r="AP25" s="144"/>
      <c r="AQ25" s="174" t="str">
        <f t="shared" si="30"/>
        <v/>
      </c>
      <c r="AR25" s="213" t="str">
        <f t="shared" si="31"/>
        <v/>
      </c>
      <c r="AS25" s="213" t="str">
        <f t="shared" si="32"/>
        <v/>
      </c>
      <c r="AT25" s="213" t="str">
        <f t="shared" si="33"/>
        <v/>
      </c>
      <c r="AU25" s="165"/>
      <c r="AV25" s="174" t="str">
        <f t="shared" ref="AV25:AV53" si="35">IF(AU25="","",IF(AU25="PRO",1,IF(AU25="LWOO",2,IF(AU25="BBL",3,IF(AU25="BBL/Kader",4,IF(AU25="Kader",5,IF(AU25="Kader/TL",6,IF(AU25="TL",7,IF(AU25="TL/Havo",8,IF(AU25="Havo",9,IF(AU25="Havo/VWO",10,IF(AU25="VWO",11))))))))))))</f>
        <v/>
      </c>
      <c r="AW25" s="175">
        <f t="shared" ref="AW25:AW53" si="36">IF(AV25="",0,IF(AV25&lt;AQ25,0,IF(AV25&gt;=AQ25,1)))</f>
        <v>0</v>
      </c>
      <c r="AX25" s="165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17"/>
      <c r="C26" s="163"/>
      <c r="D26" s="144"/>
      <c r="E26" s="144"/>
      <c r="F26" s="165"/>
      <c r="G26" s="179"/>
      <c r="H26" s="178"/>
      <c r="I26" s="178"/>
      <c r="J26" s="178"/>
      <c r="K26" s="178"/>
      <c r="L26" s="180"/>
      <c r="M26" s="168">
        <f t="shared" si="16"/>
        <v>0</v>
      </c>
      <c r="N26" s="169" t="str">
        <f t="shared" si="17"/>
        <v/>
      </c>
      <c r="O26" s="169" t="str">
        <f t="shared" si="0"/>
        <v/>
      </c>
      <c r="P26" s="169" t="str">
        <f t="shared" si="1"/>
        <v/>
      </c>
      <c r="Q26" s="169">
        <f t="shared" si="18"/>
        <v>0</v>
      </c>
      <c r="R26" s="108" t="str">
        <f t="shared" si="2"/>
        <v/>
      </c>
      <c r="S26" s="108" t="str">
        <f t="shared" si="3"/>
        <v/>
      </c>
      <c r="T26" s="108" t="str">
        <f t="shared" si="4"/>
        <v/>
      </c>
      <c r="U26" s="108" t="str">
        <f t="shared" si="19"/>
        <v/>
      </c>
      <c r="V26" s="108" t="str">
        <f t="shared" si="5"/>
        <v/>
      </c>
      <c r="W26" s="108" t="str">
        <f t="shared" si="6"/>
        <v/>
      </c>
      <c r="X26" s="108">
        <f t="shared" si="7"/>
        <v>0</v>
      </c>
      <c r="Y26" s="170" t="b">
        <f t="shared" si="8"/>
        <v>0</v>
      </c>
      <c r="Z26" s="170" t="b">
        <f t="shared" si="9"/>
        <v>0</v>
      </c>
      <c r="AA26" s="170" t="b">
        <f t="shared" si="10"/>
        <v>0</v>
      </c>
      <c r="AB26" s="170" t="b">
        <f t="shared" si="11"/>
        <v>0</v>
      </c>
      <c r="AC26" s="170" t="b">
        <f t="shared" si="12"/>
        <v>0</v>
      </c>
      <c r="AD26" s="170" t="b">
        <f t="shared" si="20"/>
        <v>0</v>
      </c>
      <c r="AE26" s="170" t="b">
        <f t="shared" si="21"/>
        <v>0</v>
      </c>
      <c r="AF26" s="170" t="b">
        <f t="shared" si="22"/>
        <v>0</v>
      </c>
      <c r="AG26" s="170" t="b">
        <f t="shared" si="23"/>
        <v>0</v>
      </c>
      <c r="AH26" s="170" t="b">
        <f t="shared" si="24"/>
        <v>0</v>
      </c>
      <c r="AI26" s="176" t="str">
        <f t="shared" si="13"/>
        <v/>
      </c>
      <c r="AJ26" s="177" t="str">
        <f t="shared" si="14"/>
        <v/>
      </c>
      <c r="AK26" s="173" t="str">
        <f t="shared" si="25"/>
        <v/>
      </c>
      <c r="AL26" s="174" t="str">
        <f t="shared" si="26"/>
        <v/>
      </c>
      <c r="AM26" s="175">
        <f t="shared" si="27"/>
        <v>0</v>
      </c>
      <c r="AN26" s="155" t="str">
        <f t="shared" si="28"/>
        <v/>
      </c>
      <c r="AO26" s="156" t="str">
        <f t="shared" si="29"/>
        <v/>
      </c>
      <c r="AP26" s="144"/>
      <c r="AQ26" s="174" t="str">
        <f t="shared" si="30"/>
        <v/>
      </c>
      <c r="AR26" s="213" t="str">
        <f t="shared" si="31"/>
        <v/>
      </c>
      <c r="AS26" s="213" t="str">
        <f t="shared" si="32"/>
        <v/>
      </c>
      <c r="AT26" s="213" t="str">
        <f t="shared" si="33"/>
        <v/>
      </c>
      <c r="AU26" s="165"/>
      <c r="AV26" s="174" t="str">
        <f t="shared" si="35"/>
        <v/>
      </c>
      <c r="AW26" s="175">
        <f t="shared" si="36"/>
        <v>0</v>
      </c>
      <c r="AX26" s="165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17"/>
      <c r="C27" s="209"/>
      <c r="D27" s="144"/>
      <c r="E27" s="144"/>
      <c r="F27" s="165"/>
      <c r="G27" s="179"/>
      <c r="H27" s="178"/>
      <c r="I27" s="178"/>
      <c r="J27" s="178"/>
      <c r="K27" s="178"/>
      <c r="L27" s="180"/>
      <c r="M27" s="168">
        <f t="shared" si="16"/>
        <v>0</v>
      </c>
      <c r="N27" s="169" t="str">
        <f t="shared" si="17"/>
        <v/>
      </c>
      <c r="O27" s="169" t="str">
        <f t="shared" si="0"/>
        <v/>
      </c>
      <c r="P27" s="169" t="str">
        <f t="shared" si="1"/>
        <v/>
      </c>
      <c r="Q27" s="169">
        <f t="shared" si="18"/>
        <v>0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19"/>
        <v/>
      </c>
      <c r="V27" s="108" t="str">
        <f t="shared" si="5"/>
        <v/>
      </c>
      <c r="W27" s="108" t="str">
        <f t="shared" si="6"/>
        <v/>
      </c>
      <c r="X27" s="108">
        <f t="shared" si="7"/>
        <v>0</v>
      </c>
      <c r="Y27" s="170" t="b">
        <f t="shared" si="8"/>
        <v>0</v>
      </c>
      <c r="Z27" s="170" t="b">
        <f t="shared" si="9"/>
        <v>0</v>
      </c>
      <c r="AA27" s="170" t="b">
        <f t="shared" si="10"/>
        <v>0</v>
      </c>
      <c r="AB27" s="170" t="b">
        <f t="shared" si="11"/>
        <v>0</v>
      </c>
      <c r="AC27" s="170" t="b">
        <f t="shared" si="12"/>
        <v>0</v>
      </c>
      <c r="AD27" s="170" t="b">
        <f t="shared" si="20"/>
        <v>0</v>
      </c>
      <c r="AE27" s="170" t="b">
        <f t="shared" si="21"/>
        <v>0</v>
      </c>
      <c r="AF27" s="170" t="b">
        <f t="shared" si="22"/>
        <v>0</v>
      </c>
      <c r="AG27" s="170" t="b">
        <f t="shared" si="23"/>
        <v>0</v>
      </c>
      <c r="AH27" s="170" t="b">
        <f t="shared" si="24"/>
        <v>0</v>
      </c>
      <c r="AI27" s="176" t="str">
        <f t="shared" si="13"/>
        <v/>
      </c>
      <c r="AJ27" s="177" t="str">
        <f t="shared" si="14"/>
        <v/>
      </c>
      <c r="AK27" s="173" t="str">
        <f t="shared" si="25"/>
        <v/>
      </c>
      <c r="AL27" s="174" t="str">
        <f t="shared" si="26"/>
        <v/>
      </c>
      <c r="AM27" s="175">
        <f t="shared" si="27"/>
        <v>0</v>
      </c>
      <c r="AN27" s="155" t="str">
        <f t="shared" si="28"/>
        <v/>
      </c>
      <c r="AO27" s="156" t="str">
        <f t="shared" si="29"/>
        <v/>
      </c>
      <c r="AP27" s="144"/>
      <c r="AQ27" s="174" t="str">
        <f t="shared" si="30"/>
        <v/>
      </c>
      <c r="AR27" s="213" t="str">
        <f t="shared" si="31"/>
        <v/>
      </c>
      <c r="AS27" s="213" t="str">
        <f t="shared" si="32"/>
        <v/>
      </c>
      <c r="AT27" s="213" t="str">
        <f t="shared" si="33"/>
        <v/>
      </c>
      <c r="AU27" s="165"/>
      <c r="AV27" s="174" t="str">
        <f t="shared" si="35"/>
        <v/>
      </c>
      <c r="AW27" s="175">
        <f t="shared" si="36"/>
        <v>0</v>
      </c>
      <c r="AX27" s="165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17"/>
      <c r="C28" s="209"/>
      <c r="D28" s="144"/>
      <c r="E28" s="144"/>
      <c r="F28" s="165"/>
      <c r="G28" s="179"/>
      <c r="H28" s="178"/>
      <c r="I28" s="178"/>
      <c r="J28" s="178"/>
      <c r="K28" s="178"/>
      <c r="L28" s="180"/>
      <c r="M28" s="168">
        <f t="shared" si="16"/>
        <v>0</v>
      </c>
      <c r="N28" s="169" t="str">
        <f t="shared" si="17"/>
        <v/>
      </c>
      <c r="O28" s="169" t="str">
        <f t="shared" si="0"/>
        <v/>
      </c>
      <c r="P28" s="169" t="str">
        <f t="shared" si="1"/>
        <v/>
      </c>
      <c r="Q28" s="169">
        <f t="shared" si="18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19"/>
        <v/>
      </c>
      <c r="V28" s="108" t="str">
        <f t="shared" si="5"/>
        <v/>
      </c>
      <c r="W28" s="108" t="str">
        <f t="shared" si="6"/>
        <v/>
      </c>
      <c r="X28" s="108">
        <f t="shared" si="7"/>
        <v>0</v>
      </c>
      <c r="Y28" s="170" t="b">
        <f t="shared" si="8"/>
        <v>0</v>
      </c>
      <c r="Z28" s="170" t="b">
        <f t="shared" si="9"/>
        <v>0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0"/>
        <v>0</v>
      </c>
      <c r="AE28" s="170" t="b">
        <f t="shared" si="21"/>
        <v>0</v>
      </c>
      <c r="AF28" s="170" t="b">
        <f t="shared" si="22"/>
        <v>0</v>
      </c>
      <c r="AG28" s="170" t="b">
        <f t="shared" si="23"/>
        <v>0</v>
      </c>
      <c r="AH28" s="170" t="b">
        <f t="shared" si="24"/>
        <v>0</v>
      </c>
      <c r="AI28" s="176" t="str">
        <f t="shared" si="13"/>
        <v/>
      </c>
      <c r="AJ28" s="177" t="str">
        <f t="shared" si="14"/>
        <v/>
      </c>
      <c r="AK28" s="173" t="str">
        <f t="shared" si="25"/>
        <v/>
      </c>
      <c r="AL28" s="174" t="str">
        <f t="shared" si="26"/>
        <v/>
      </c>
      <c r="AM28" s="175">
        <f t="shared" si="27"/>
        <v>0</v>
      </c>
      <c r="AN28" s="155" t="str">
        <f t="shared" si="28"/>
        <v/>
      </c>
      <c r="AO28" s="156" t="str">
        <f t="shared" si="29"/>
        <v/>
      </c>
      <c r="AP28" s="144"/>
      <c r="AQ28" s="174" t="str">
        <f t="shared" si="30"/>
        <v/>
      </c>
      <c r="AR28" s="213" t="str">
        <f t="shared" si="31"/>
        <v/>
      </c>
      <c r="AS28" s="213" t="str">
        <f t="shared" si="32"/>
        <v/>
      </c>
      <c r="AT28" s="213" t="str">
        <f t="shared" si="33"/>
        <v/>
      </c>
      <c r="AU28" s="165"/>
      <c r="AV28" s="174" t="str">
        <f t="shared" si="35"/>
        <v/>
      </c>
      <c r="AW28" s="175">
        <f t="shared" si="36"/>
        <v>0</v>
      </c>
      <c r="AX28" s="165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17"/>
      <c r="C29" s="209"/>
      <c r="D29" s="144"/>
      <c r="E29" s="144"/>
      <c r="F29" s="165"/>
      <c r="G29" s="179"/>
      <c r="H29" s="178"/>
      <c r="I29" s="178"/>
      <c r="J29" s="178"/>
      <c r="K29" s="178"/>
      <c r="L29" s="180"/>
      <c r="M29" s="168">
        <f t="shared" si="16"/>
        <v>0</v>
      </c>
      <c r="N29" s="169" t="str">
        <f t="shared" si="17"/>
        <v/>
      </c>
      <c r="O29" s="169" t="str">
        <f t="shared" si="0"/>
        <v/>
      </c>
      <c r="P29" s="169" t="str">
        <f t="shared" si="1"/>
        <v/>
      </c>
      <c r="Q29" s="169">
        <f t="shared" si="18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19"/>
        <v/>
      </c>
      <c r="V29" s="108" t="str">
        <f t="shared" si="5"/>
        <v/>
      </c>
      <c r="W29" s="108" t="str">
        <f t="shared" si="6"/>
        <v/>
      </c>
      <c r="X29" s="108">
        <f t="shared" si="7"/>
        <v>0</v>
      </c>
      <c r="Y29" s="170" t="b">
        <f t="shared" si="8"/>
        <v>0</v>
      </c>
      <c r="Z29" s="170" t="b">
        <f t="shared" si="9"/>
        <v>0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0"/>
        <v>0</v>
      </c>
      <c r="AE29" s="170" t="b">
        <f t="shared" si="21"/>
        <v>0</v>
      </c>
      <c r="AF29" s="170" t="b">
        <f t="shared" si="22"/>
        <v>0</v>
      </c>
      <c r="AG29" s="170" t="b">
        <f t="shared" si="23"/>
        <v>0</v>
      </c>
      <c r="AH29" s="170" t="b">
        <f t="shared" si="24"/>
        <v>0</v>
      </c>
      <c r="AI29" s="176" t="str">
        <f t="shared" si="13"/>
        <v/>
      </c>
      <c r="AJ29" s="177" t="str">
        <f t="shared" si="14"/>
        <v/>
      </c>
      <c r="AK29" s="173" t="str">
        <f t="shared" si="25"/>
        <v/>
      </c>
      <c r="AL29" s="174" t="str">
        <f t="shared" si="26"/>
        <v/>
      </c>
      <c r="AM29" s="175">
        <f t="shared" si="27"/>
        <v>0</v>
      </c>
      <c r="AN29" s="155" t="str">
        <f t="shared" si="28"/>
        <v/>
      </c>
      <c r="AO29" s="156" t="str">
        <f t="shared" si="29"/>
        <v/>
      </c>
      <c r="AP29" s="144"/>
      <c r="AQ29" s="174" t="str">
        <f t="shared" si="30"/>
        <v/>
      </c>
      <c r="AR29" s="213" t="str">
        <f t="shared" si="31"/>
        <v/>
      </c>
      <c r="AS29" s="213" t="str">
        <f t="shared" si="32"/>
        <v/>
      </c>
      <c r="AT29" s="213" t="str">
        <f t="shared" si="33"/>
        <v/>
      </c>
      <c r="AU29" s="165"/>
      <c r="AV29" s="174" t="str">
        <f t="shared" si="35"/>
        <v/>
      </c>
      <c r="AW29" s="175">
        <f t="shared" si="36"/>
        <v>0</v>
      </c>
      <c r="AX29" s="165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17"/>
      <c r="C30" s="163"/>
      <c r="D30" s="144"/>
      <c r="E30" s="144"/>
      <c r="F30" s="165"/>
      <c r="G30" s="179"/>
      <c r="H30" s="178"/>
      <c r="I30" s="178"/>
      <c r="J30" s="178"/>
      <c r="K30" s="178"/>
      <c r="L30" s="180"/>
      <c r="M30" s="168">
        <f t="shared" si="16"/>
        <v>0</v>
      </c>
      <c r="N30" s="169" t="str">
        <f t="shared" si="17"/>
        <v/>
      </c>
      <c r="O30" s="169" t="str">
        <f t="shared" si="0"/>
        <v/>
      </c>
      <c r="P30" s="169" t="str">
        <f t="shared" si="1"/>
        <v/>
      </c>
      <c r="Q30" s="169">
        <f t="shared" si="18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19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0"/>
        <v>0</v>
      </c>
      <c r="AE30" s="170" t="b">
        <f t="shared" si="21"/>
        <v>0</v>
      </c>
      <c r="AF30" s="170" t="b">
        <f t="shared" si="22"/>
        <v>0</v>
      </c>
      <c r="AG30" s="170" t="b">
        <f t="shared" si="23"/>
        <v>0</v>
      </c>
      <c r="AH30" s="170" t="b">
        <f t="shared" si="24"/>
        <v>0</v>
      </c>
      <c r="AI30" s="176" t="str">
        <f t="shared" si="13"/>
        <v/>
      </c>
      <c r="AJ30" s="177" t="str">
        <f t="shared" si="14"/>
        <v/>
      </c>
      <c r="AK30" s="173" t="str">
        <f t="shared" si="25"/>
        <v/>
      </c>
      <c r="AL30" s="174" t="str">
        <f t="shared" si="26"/>
        <v/>
      </c>
      <c r="AM30" s="175">
        <f t="shared" si="27"/>
        <v>0</v>
      </c>
      <c r="AN30" s="155" t="str">
        <f t="shared" si="28"/>
        <v/>
      </c>
      <c r="AO30" s="156" t="str">
        <f t="shared" si="29"/>
        <v/>
      </c>
      <c r="AP30" s="144"/>
      <c r="AQ30" s="174" t="str">
        <f t="shared" si="30"/>
        <v/>
      </c>
      <c r="AR30" s="213" t="str">
        <f t="shared" si="31"/>
        <v/>
      </c>
      <c r="AS30" s="213" t="str">
        <f t="shared" si="32"/>
        <v/>
      </c>
      <c r="AT30" s="213" t="str">
        <f t="shared" si="33"/>
        <v/>
      </c>
      <c r="AU30" s="165"/>
      <c r="AV30" s="174" t="str">
        <f t="shared" si="35"/>
        <v/>
      </c>
      <c r="AW30" s="175">
        <f t="shared" si="36"/>
        <v>0</v>
      </c>
      <c r="AX30" s="165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17"/>
      <c r="C31" s="163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6"/>
        <v>0</v>
      </c>
      <c r="N31" s="169" t="str">
        <f t="shared" si="17"/>
        <v/>
      </c>
      <c r="O31" s="169" t="str">
        <f t="shared" si="0"/>
        <v/>
      </c>
      <c r="P31" s="169" t="str">
        <f t="shared" si="1"/>
        <v/>
      </c>
      <c r="Q31" s="169">
        <f t="shared" si="18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19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0"/>
        <v>0</v>
      </c>
      <c r="AE31" s="170" t="b">
        <f t="shared" si="21"/>
        <v>0</v>
      </c>
      <c r="AF31" s="170" t="b">
        <f t="shared" si="22"/>
        <v>0</v>
      </c>
      <c r="AG31" s="170" t="b">
        <f t="shared" si="23"/>
        <v>0</v>
      </c>
      <c r="AH31" s="170" t="b">
        <f t="shared" si="24"/>
        <v>0</v>
      </c>
      <c r="AI31" s="176" t="str">
        <f t="shared" si="13"/>
        <v/>
      </c>
      <c r="AJ31" s="177" t="str">
        <f t="shared" si="14"/>
        <v/>
      </c>
      <c r="AK31" s="173" t="str">
        <f t="shared" si="25"/>
        <v/>
      </c>
      <c r="AL31" s="174" t="str">
        <f t="shared" si="26"/>
        <v/>
      </c>
      <c r="AM31" s="175">
        <f t="shared" si="27"/>
        <v>0</v>
      </c>
      <c r="AN31" s="155" t="str">
        <f t="shared" si="28"/>
        <v/>
      </c>
      <c r="AO31" s="156" t="str">
        <f t="shared" si="29"/>
        <v/>
      </c>
      <c r="AP31" s="144"/>
      <c r="AQ31" s="174" t="str">
        <f t="shared" si="30"/>
        <v/>
      </c>
      <c r="AR31" s="213" t="str">
        <f t="shared" si="31"/>
        <v/>
      </c>
      <c r="AS31" s="213" t="str">
        <f t="shared" si="32"/>
        <v/>
      </c>
      <c r="AT31" s="213" t="str">
        <f t="shared" si="33"/>
        <v/>
      </c>
      <c r="AU31" s="165"/>
      <c r="AV31" s="174" t="str">
        <f t="shared" si="35"/>
        <v/>
      </c>
      <c r="AW31" s="175">
        <f t="shared" si="36"/>
        <v>0</v>
      </c>
      <c r="AX31" s="165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17"/>
      <c r="C32" s="163"/>
      <c r="D32" s="144"/>
      <c r="E32" s="144"/>
      <c r="F32" s="165"/>
      <c r="G32" s="179"/>
      <c r="H32" s="178"/>
      <c r="I32" s="178"/>
      <c r="J32" s="178"/>
      <c r="K32" s="178"/>
      <c r="L32" s="180"/>
      <c r="M32" s="168">
        <f t="shared" si="16"/>
        <v>0</v>
      </c>
      <c r="N32" s="169" t="str">
        <f t="shared" si="17"/>
        <v/>
      </c>
      <c r="O32" s="169" t="str">
        <f t="shared" si="0"/>
        <v/>
      </c>
      <c r="P32" s="169" t="str">
        <f t="shared" si="1"/>
        <v/>
      </c>
      <c r="Q32" s="169">
        <f t="shared" si="18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19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0"/>
        <v>0</v>
      </c>
      <c r="AE32" s="170" t="b">
        <f t="shared" si="21"/>
        <v>0</v>
      </c>
      <c r="AF32" s="170" t="b">
        <f t="shared" si="22"/>
        <v>0</v>
      </c>
      <c r="AG32" s="170" t="b">
        <f t="shared" si="23"/>
        <v>0</v>
      </c>
      <c r="AH32" s="170" t="b">
        <f t="shared" si="24"/>
        <v>0</v>
      </c>
      <c r="AI32" s="176" t="str">
        <f t="shared" si="13"/>
        <v/>
      </c>
      <c r="AJ32" s="177" t="str">
        <f t="shared" si="14"/>
        <v/>
      </c>
      <c r="AK32" s="173" t="str">
        <f t="shared" si="25"/>
        <v/>
      </c>
      <c r="AL32" s="174" t="str">
        <f t="shared" si="26"/>
        <v/>
      </c>
      <c r="AM32" s="175">
        <f t="shared" si="27"/>
        <v>0</v>
      </c>
      <c r="AN32" s="155" t="str">
        <f t="shared" si="28"/>
        <v/>
      </c>
      <c r="AO32" s="156" t="str">
        <f t="shared" si="29"/>
        <v/>
      </c>
      <c r="AP32" s="144"/>
      <c r="AQ32" s="174" t="str">
        <f t="shared" si="30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5"/>
        <v/>
      </c>
      <c r="AW32" s="175">
        <f t="shared" si="36"/>
        <v>0</v>
      </c>
      <c r="AX32" s="165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17"/>
      <c r="C33" s="209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16"/>
        <v>0</v>
      </c>
      <c r="N33" s="169" t="str">
        <f t="shared" si="17"/>
        <v/>
      </c>
      <c r="O33" s="169" t="str">
        <f t="shared" si="0"/>
        <v/>
      </c>
      <c r="P33" s="169" t="str">
        <f t="shared" si="1"/>
        <v/>
      </c>
      <c r="Q33" s="169">
        <f t="shared" si="18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19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0"/>
        <v>0</v>
      </c>
      <c r="AE33" s="170" t="b">
        <f t="shared" si="21"/>
        <v>0</v>
      </c>
      <c r="AF33" s="170" t="b">
        <f t="shared" si="22"/>
        <v>0</v>
      </c>
      <c r="AG33" s="170" t="b">
        <f t="shared" si="23"/>
        <v>0</v>
      </c>
      <c r="AH33" s="170" t="b">
        <f t="shared" si="24"/>
        <v>0</v>
      </c>
      <c r="AI33" s="176" t="str">
        <f t="shared" si="13"/>
        <v/>
      </c>
      <c r="AJ33" s="177" t="str">
        <f t="shared" si="14"/>
        <v/>
      </c>
      <c r="AK33" s="173" t="str">
        <f t="shared" si="25"/>
        <v/>
      </c>
      <c r="AL33" s="174" t="str">
        <f t="shared" si="26"/>
        <v/>
      </c>
      <c r="AM33" s="175">
        <f t="shared" si="27"/>
        <v>0</v>
      </c>
      <c r="AN33" s="155" t="str">
        <f t="shared" si="28"/>
        <v/>
      </c>
      <c r="AO33" s="156" t="str">
        <f t="shared" si="29"/>
        <v/>
      </c>
      <c r="AP33" s="144"/>
      <c r="AQ33" s="174" t="str">
        <f t="shared" si="30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5"/>
        <v/>
      </c>
      <c r="AW33" s="175">
        <f t="shared" si="36"/>
        <v>0</v>
      </c>
      <c r="AX33" s="165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17"/>
      <c r="C34" s="209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16"/>
        <v>0</v>
      </c>
      <c r="N34" s="169" t="str">
        <f t="shared" si="17"/>
        <v/>
      </c>
      <c r="O34" s="169" t="str">
        <f t="shared" si="0"/>
        <v/>
      </c>
      <c r="P34" s="169" t="str">
        <f t="shared" si="1"/>
        <v/>
      </c>
      <c r="Q34" s="169">
        <f t="shared" si="18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19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0"/>
        <v>0</v>
      </c>
      <c r="AE34" s="170" t="b">
        <f t="shared" si="21"/>
        <v>0</v>
      </c>
      <c r="AF34" s="170" t="b">
        <f t="shared" si="22"/>
        <v>0</v>
      </c>
      <c r="AG34" s="170" t="b">
        <f t="shared" si="23"/>
        <v>0</v>
      </c>
      <c r="AH34" s="170" t="b">
        <f t="shared" si="24"/>
        <v>0</v>
      </c>
      <c r="AI34" s="176" t="str">
        <f t="shared" si="13"/>
        <v/>
      </c>
      <c r="AJ34" s="177" t="str">
        <f t="shared" si="14"/>
        <v/>
      </c>
      <c r="AK34" s="173" t="str">
        <f t="shared" si="25"/>
        <v/>
      </c>
      <c r="AL34" s="174" t="str">
        <f t="shared" si="26"/>
        <v/>
      </c>
      <c r="AM34" s="175">
        <f t="shared" si="27"/>
        <v>0</v>
      </c>
      <c r="AN34" s="155" t="str">
        <f t="shared" si="28"/>
        <v/>
      </c>
      <c r="AO34" s="156" t="str">
        <f t="shared" si="29"/>
        <v/>
      </c>
      <c r="AP34" s="144"/>
      <c r="AQ34" s="174" t="str">
        <f t="shared" si="30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5"/>
        <v/>
      </c>
      <c r="AW34" s="175">
        <f t="shared" si="36"/>
        <v>0</v>
      </c>
      <c r="AX34" s="165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17"/>
      <c r="C35" s="209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6"/>
        <v>0</v>
      </c>
      <c r="N35" s="169" t="str">
        <f t="shared" si="17"/>
        <v/>
      </c>
      <c r="O35" s="169" t="str">
        <f t="shared" si="0"/>
        <v/>
      </c>
      <c r="P35" s="169" t="str">
        <f t="shared" si="1"/>
        <v/>
      </c>
      <c r="Q35" s="169">
        <f t="shared" si="18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19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0"/>
        <v>0</v>
      </c>
      <c r="AE35" s="170" t="b">
        <f t="shared" si="21"/>
        <v>0</v>
      </c>
      <c r="AF35" s="170" t="b">
        <f t="shared" si="22"/>
        <v>0</v>
      </c>
      <c r="AG35" s="170" t="b">
        <f t="shared" si="23"/>
        <v>0</v>
      </c>
      <c r="AH35" s="170" t="b">
        <f t="shared" si="24"/>
        <v>0</v>
      </c>
      <c r="AI35" s="176" t="str">
        <f t="shared" si="13"/>
        <v/>
      </c>
      <c r="AJ35" s="177" t="str">
        <f t="shared" si="14"/>
        <v/>
      </c>
      <c r="AK35" s="173" t="str">
        <f t="shared" si="25"/>
        <v/>
      </c>
      <c r="AL35" s="174" t="str">
        <f t="shared" si="26"/>
        <v/>
      </c>
      <c r="AM35" s="175">
        <f t="shared" si="27"/>
        <v>0</v>
      </c>
      <c r="AN35" s="155" t="str">
        <f t="shared" si="28"/>
        <v/>
      </c>
      <c r="AO35" s="156" t="str">
        <f t="shared" si="29"/>
        <v/>
      </c>
      <c r="AP35" s="144"/>
      <c r="AQ35" s="174" t="str">
        <f t="shared" si="30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5"/>
        <v/>
      </c>
      <c r="AW35" s="175">
        <f t="shared" si="36"/>
        <v>0</v>
      </c>
      <c r="AX35" s="165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17"/>
      <c r="C36" s="209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6"/>
        <v>0</v>
      </c>
      <c r="N36" s="169" t="str">
        <f t="shared" si="17"/>
        <v/>
      </c>
      <c r="O36" s="169" t="str">
        <f t="shared" si="0"/>
        <v/>
      </c>
      <c r="P36" s="169" t="str">
        <f t="shared" si="1"/>
        <v/>
      </c>
      <c r="Q36" s="169">
        <f t="shared" si="18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19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0"/>
        <v>0</v>
      </c>
      <c r="AE36" s="170" t="b">
        <f t="shared" si="21"/>
        <v>0</v>
      </c>
      <c r="AF36" s="170" t="b">
        <f t="shared" si="22"/>
        <v>0</v>
      </c>
      <c r="AG36" s="170" t="b">
        <f t="shared" si="23"/>
        <v>0</v>
      </c>
      <c r="AH36" s="170" t="b">
        <f t="shared" si="24"/>
        <v>0</v>
      </c>
      <c r="AI36" s="176" t="str">
        <f t="shared" si="13"/>
        <v/>
      </c>
      <c r="AJ36" s="177" t="str">
        <f t="shared" si="14"/>
        <v/>
      </c>
      <c r="AK36" s="173" t="str">
        <f t="shared" si="25"/>
        <v/>
      </c>
      <c r="AL36" s="174" t="str">
        <f t="shared" si="26"/>
        <v/>
      </c>
      <c r="AM36" s="175">
        <f t="shared" si="27"/>
        <v>0</v>
      </c>
      <c r="AN36" s="155" t="str">
        <f t="shared" si="28"/>
        <v/>
      </c>
      <c r="AO36" s="156" t="str">
        <f t="shared" si="29"/>
        <v/>
      </c>
      <c r="AP36" s="144"/>
      <c r="AQ36" s="174" t="str">
        <f t="shared" si="30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5"/>
        <v/>
      </c>
      <c r="AW36" s="175">
        <f t="shared" si="36"/>
        <v>0</v>
      </c>
      <c r="AX36" s="165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17"/>
      <c r="C37" s="163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6"/>
        <v>0</v>
      </c>
      <c r="N37" s="169" t="str">
        <f t="shared" si="17"/>
        <v/>
      </c>
      <c r="O37" s="169" t="str">
        <f t="shared" si="0"/>
        <v/>
      </c>
      <c r="P37" s="169" t="str">
        <f t="shared" si="1"/>
        <v/>
      </c>
      <c r="Q37" s="169">
        <f t="shared" si="18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19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0"/>
        <v>0</v>
      </c>
      <c r="AE37" s="170" t="b">
        <f t="shared" si="21"/>
        <v>0</v>
      </c>
      <c r="AF37" s="170" t="b">
        <f t="shared" si="22"/>
        <v>0</v>
      </c>
      <c r="AG37" s="170" t="b">
        <f t="shared" si="23"/>
        <v>0</v>
      </c>
      <c r="AH37" s="170" t="b">
        <f t="shared" si="24"/>
        <v>0</v>
      </c>
      <c r="AI37" s="176" t="str">
        <f t="shared" si="13"/>
        <v/>
      </c>
      <c r="AJ37" s="177" t="str">
        <f t="shared" si="14"/>
        <v/>
      </c>
      <c r="AK37" s="173" t="str">
        <f t="shared" si="25"/>
        <v/>
      </c>
      <c r="AL37" s="174" t="str">
        <f t="shared" si="26"/>
        <v/>
      </c>
      <c r="AM37" s="175">
        <f t="shared" si="27"/>
        <v>0</v>
      </c>
      <c r="AN37" s="155" t="str">
        <f t="shared" si="28"/>
        <v/>
      </c>
      <c r="AO37" s="156" t="str">
        <f t="shared" si="29"/>
        <v/>
      </c>
      <c r="AP37" s="144"/>
      <c r="AQ37" s="174" t="str">
        <f t="shared" si="30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5"/>
        <v/>
      </c>
      <c r="AW37" s="175">
        <f t="shared" si="36"/>
        <v>0</v>
      </c>
      <c r="AX37" s="165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6"/>
        <v>0</v>
      </c>
      <c r="N38" s="169" t="str">
        <f t="shared" si="17"/>
        <v/>
      </c>
      <c r="O38" s="169" t="str">
        <f t="shared" si="0"/>
        <v/>
      </c>
      <c r="P38" s="169" t="str">
        <f t="shared" si="1"/>
        <v/>
      </c>
      <c r="Q38" s="169">
        <f t="shared" si="18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19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0"/>
        <v>0</v>
      </c>
      <c r="AE38" s="170" t="b">
        <f t="shared" si="21"/>
        <v>0</v>
      </c>
      <c r="AF38" s="170" t="b">
        <f t="shared" si="22"/>
        <v>0</v>
      </c>
      <c r="AG38" s="170" t="b">
        <f t="shared" si="23"/>
        <v>0</v>
      </c>
      <c r="AH38" s="170" t="b">
        <f t="shared" si="24"/>
        <v>0</v>
      </c>
      <c r="AI38" s="176" t="str">
        <f t="shared" si="13"/>
        <v/>
      </c>
      <c r="AJ38" s="177" t="str">
        <f t="shared" si="14"/>
        <v/>
      </c>
      <c r="AK38" s="173" t="str">
        <f t="shared" si="25"/>
        <v/>
      </c>
      <c r="AL38" s="174" t="str">
        <f t="shared" si="26"/>
        <v/>
      </c>
      <c r="AM38" s="175">
        <f t="shared" si="27"/>
        <v>0</v>
      </c>
      <c r="AN38" s="155" t="str">
        <f t="shared" si="28"/>
        <v/>
      </c>
      <c r="AO38" s="156" t="str">
        <f t="shared" si="29"/>
        <v/>
      </c>
      <c r="AP38" s="144"/>
      <c r="AQ38" s="174" t="str">
        <f t="shared" si="30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5"/>
        <v/>
      </c>
      <c r="AW38" s="175">
        <f t="shared" si="36"/>
        <v>0</v>
      </c>
      <c r="AX38" s="165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163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6"/>
        <v>0</v>
      </c>
      <c r="N39" s="169" t="str">
        <f t="shared" si="17"/>
        <v/>
      </c>
      <c r="O39" s="169" t="str">
        <f t="shared" si="0"/>
        <v/>
      </c>
      <c r="P39" s="169" t="str">
        <f t="shared" si="1"/>
        <v/>
      </c>
      <c r="Q39" s="169">
        <f t="shared" si="18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19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0"/>
        <v>0</v>
      </c>
      <c r="AE39" s="170" t="b">
        <f t="shared" si="21"/>
        <v>0</v>
      </c>
      <c r="AF39" s="170" t="b">
        <f t="shared" si="22"/>
        <v>0</v>
      </c>
      <c r="AG39" s="170" t="b">
        <f t="shared" si="23"/>
        <v>0</v>
      </c>
      <c r="AH39" s="170" t="b">
        <f t="shared" si="24"/>
        <v>0</v>
      </c>
      <c r="AI39" s="176" t="str">
        <f t="shared" si="13"/>
        <v/>
      </c>
      <c r="AJ39" s="177" t="str">
        <f t="shared" si="14"/>
        <v/>
      </c>
      <c r="AK39" s="173" t="str">
        <f t="shared" si="25"/>
        <v/>
      </c>
      <c r="AL39" s="174" t="str">
        <f t="shared" si="26"/>
        <v/>
      </c>
      <c r="AM39" s="175">
        <f t="shared" si="27"/>
        <v>0</v>
      </c>
      <c r="AN39" s="155" t="str">
        <f t="shared" si="28"/>
        <v/>
      </c>
      <c r="AO39" s="156" t="str">
        <f t="shared" si="29"/>
        <v/>
      </c>
      <c r="AP39" s="144"/>
      <c r="AQ39" s="174" t="str">
        <f t="shared" si="30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5"/>
        <v/>
      </c>
      <c r="AW39" s="175">
        <f t="shared" si="36"/>
        <v>0</v>
      </c>
      <c r="AX39" s="165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209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6"/>
        <v>0</v>
      </c>
      <c r="N40" s="169" t="str">
        <f t="shared" si="17"/>
        <v/>
      </c>
      <c r="O40" s="169" t="str">
        <f t="shared" si="0"/>
        <v/>
      </c>
      <c r="P40" s="169" t="str">
        <f t="shared" si="1"/>
        <v/>
      </c>
      <c r="Q40" s="169">
        <f t="shared" si="18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19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0"/>
        <v>0</v>
      </c>
      <c r="AE40" s="170" t="b">
        <f t="shared" si="21"/>
        <v>0</v>
      </c>
      <c r="AF40" s="170" t="b">
        <f t="shared" si="22"/>
        <v>0</v>
      </c>
      <c r="AG40" s="170" t="b">
        <f t="shared" si="23"/>
        <v>0</v>
      </c>
      <c r="AH40" s="170" t="b">
        <f t="shared" si="24"/>
        <v>0</v>
      </c>
      <c r="AI40" s="176" t="str">
        <f t="shared" si="13"/>
        <v/>
      </c>
      <c r="AJ40" s="177" t="str">
        <f t="shared" si="14"/>
        <v/>
      </c>
      <c r="AK40" s="173" t="str">
        <f t="shared" si="25"/>
        <v/>
      </c>
      <c r="AL40" s="174" t="str">
        <f t="shared" si="26"/>
        <v/>
      </c>
      <c r="AM40" s="175">
        <f t="shared" si="27"/>
        <v>0</v>
      </c>
      <c r="AN40" s="155" t="str">
        <f t="shared" si="28"/>
        <v/>
      </c>
      <c r="AO40" s="156" t="str">
        <f t="shared" si="29"/>
        <v/>
      </c>
      <c r="AP40" s="144"/>
      <c r="AQ40" s="174" t="str">
        <f t="shared" si="30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5"/>
        <v/>
      </c>
      <c r="AW40" s="175">
        <f t="shared" si="36"/>
        <v>0</v>
      </c>
      <c r="AX40" s="165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6"/>
        <v>0</v>
      </c>
      <c r="N41" s="169" t="str">
        <f t="shared" si="17"/>
        <v/>
      </c>
      <c r="O41" s="169" t="str">
        <f t="shared" si="0"/>
        <v/>
      </c>
      <c r="P41" s="169" t="str">
        <f t="shared" si="1"/>
        <v/>
      </c>
      <c r="Q41" s="169">
        <f t="shared" si="18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19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0"/>
        <v>0</v>
      </c>
      <c r="AE41" s="170" t="b">
        <f t="shared" si="21"/>
        <v>0</v>
      </c>
      <c r="AF41" s="170" t="b">
        <f t="shared" si="22"/>
        <v>0</v>
      </c>
      <c r="AG41" s="170" t="b">
        <f t="shared" si="23"/>
        <v>0</v>
      </c>
      <c r="AH41" s="170" t="b">
        <f t="shared" si="24"/>
        <v>0</v>
      </c>
      <c r="AI41" s="176" t="str">
        <f t="shared" si="13"/>
        <v/>
      </c>
      <c r="AJ41" s="177" t="str">
        <f t="shared" si="14"/>
        <v/>
      </c>
      <c r="AK41" s="173" t="str">
        <f t="shared" si="25"/>
        <v/>
      </c>
      <c r="AL41" s="174" t="str">
        <f t="shared" si="26"/>
        <v/>
      </c>
      <c r="AM41" s="175">
        <f t="shared" si="27"/>
        <v>0</v>
      </c>
      <c r="AN41" s="155" t="str">
        <f t="shared" si="28"/>
        <v/>
      </c>
      <c r="AO41" s="156" t="str">
        <f t="shared" si="29"/>
        <v/>
      </c>
      <c r="AP41" s="144"/>
      <c r="AQ41" s="174" t="str">
        <f t="shared" si="30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5"/>
        <v/>
      </c>
      <c r="AW41" s="175">
        <f t="shared" si="36"/>
        <v>0</v>
      </c>
      <c r="AX41" s="165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209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6"/>
        <v>0</v>
      </c>
      <c r="N42" s="169" t="str">
        <f t="shared" si="17"/>
        <v/>
      </c>
      <c r="O42" s="169" t="str">
        <f t="shared" si="0"/>
        <v/>
      </c>
      <c r="P42" s="169" t="str">
        <f t="shared" si="1"/>
        <v/>
      </c>
      <c r="Q42" s="169">
        <f t="shared" si="18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19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0"/>
        <v>0</v>
      </c>
      <c r="AE42" s="170" t="b">
        <f t="shared" si="21"/>
        <v>0</v>
      </c>
      <c r="AF42" s="170" t="b">
        <f t="shared" si="22"/>
        <v>0</v>
      </c>
      <c r="AG42" s="170" t="b">
        <f t="shared" si="23"/>
        <v>0</v>
      </c>
      <c r="AH42" s="170" t="b">
        <f t="shared" si="24"/>
        <v>0</v>
      </c>
      <c r="AI42" s="176" t="str">
        <f t="shared" si="13"/>
        <v/>
      </c>
      <c r="AJ42" s="177" t="str">
        <f t="shared" si="14"/>
        <v/>
      </c>
      <c r="AK42" s="173" t="str">
        <f t="shared" si="25"/>
        <v/>
      </c>
      <c r="AL42" s="174" t="str">
        <f t="shared" si="26"/>
        <v/>
      </c>
      <c r="AM42" s="175">
        <f t="shared" si="27"/>
        <v>0</v>
      </c>
      <c r="AN42" s="155" t="str">
        <f t="shared" si="28"/>
        <v/>
      </c>
      <c r="AO42" s="156" t="str">
        <f t="shared" si="29"/>
        <v/>
      </c>
      <c r="AP42" s="144"/>
      <c r="AQ42" s="174" t="str">
        <f t="shared" si="30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5"/>
        <v/>
      </c>
      <c r="AW42" s="175">
        <f t="shared" si="36"/>
        <v>0</v>
      </c>
      <c r="AX42" s="165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209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6"/>
        <v>0</v>
      </c>
      <c r="N43" s="169" t="str">
        <f t="shared" si="17"/>
        <v/>
      </c>
      <c r="O43" s="169" t="str">
        <f t="shared" si="0"/>
        <v/>
      </c>
      <c r="P43" s="169" t="str">
        <f t="shared" si="1"/>
        <v/>
      </c>
      <c r="Q43" s="169">
        <f t="shared" si="18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19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0"/>
        <v>0</v>
      </c>
      <c r="AE43" s="170" t="b">
        <f t="shared" si="21"/>
        <v>0</v>
      </c>
      <c r="AF43" s="170" t="b">
        <f t="shared" si="22"/>
        <v>0</v>
      </c>
      <c r="AG43" s="170" t="b">
        <f t="shared" si="23"/>
        <v>0</v>
      </c>
      <c r="AH43" s="170" t="b">
        <f t="shared" si="24"/>
        <v>0</v>
      </c>
      <c r="AI43" s="176" t="str">
        <f t="shared" si="13"/>
        <v/>
      </c>
      <c r="AJ43" s="177" t="str">
        <f t="shared" si="14"/>
        <v/>
      </c>
      <c r="AK43" s="173" t="str">
        <f t="shared" si="25"/>
        <v/>
      </c>
      <c r="AL43" s="174" t="str">
        <f t="shared" si="26"/>
        <v/>
      </c>
      <c r="AM43" s="175">
        <f t="shared" si="27"/>
        <v>0</v>
      </c>
      <c r="AN43" s="155" t="str">
        <f t="shared" si="28"/>
        <v/>
      </c>
      <c r="AO43" s="156" t="str">
        <f t="shared" si="29"/>
        <v/>
      </c>
      <c r="AP43" s="144"/>
      <c r="AQ43" s="174" t="str">
        <f t="shared" si="30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5"/>
        <v/>
      </c>
      <c r="AW43" s="175">
        <f t="shared" si="36"/>
        <v>0</v>
      </c>
      <c r="AX43" s="165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163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6"/>
        <v>0</v>
      </c>
      <c r="N44" s="169" t="str">
        <f t="shared" si="17"/>
        <v/>
      </c>
      <c r="O44" s="169" t="str">
        <f t="shared" si="0"/>
        <v/>
      </c>
      <c r="P44" s="169" t="str">
        <f t="shared" si="1"/>
        <v/>
      </c>
      <c r="Q44" s="169">
        <f t="shared" si="18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19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0"/>
        <v>0</v>
      </c>
      <c r="AE44" s="170" t="b">
        <f t="shared" si="21"/>
        <v>0</v>
      </c>
      <c r="AF44" s="170" t="b">
        <f t="shared" si="22"/>
        <v>0</v>
      </c>
      <c r="AG44" s="170" t="b">
        <f t="shared" si="23"/>
        <v>0</v>
      </c>
      <c r="AH44" s="170" t="b">
        <f t="shared" si="24"/>
        <v>0</v>
      </c>
      <c r="AI44" s="176" t="str">
        <f t="shared" si="13"/>
        <v/>
      </c>
      <c r="AJ44" s="177" t="str">
        <f t="shared" si="14"/>
        <v/>
      </c>
      <c r="AK44" s="173" t="str">
        <f t="shared" si="25"/>
        <v/>
      </c>
      <c r="AL44" s="174" t="str">
        <f t="shared" si="26"/>
        <v/>
      </c>
      <c r="AM44" s="175">
        <f t="shared" si="27"/>
        <v>0</v>
      </c>
      <c r="AN44" s="155" t="str">
        <f t="shared" si="28"/>
        <v/>
      </c>
      <c r="AO44" s="156" t="str">
        <f t="shared" si="29"/>
        <v/>
      </c>
      <c r="AP44" s="144"/>
      <c r="AQ44" s="174" t="str">
        <f t="shared" si="30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5"/>
        <v/>
      </c>
      <c r="AW44" s="175">
        <f t="shared" si="36"/>
        <v>0</v>
      </c>
      <c r="AX44" s="165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209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6"/>
        <v>0</v>
      </c>
      <c r="N45" s="169" t="str">
        <f t="shared" si="17"/>
        <v/>
      </c>
      <c r="O45" s="169" t="str">
        <f t="shared" si="0"/>
        <v/>
      </c>
      <c r="P45" s="169" t="str">
        <f t="shared" si="1"/>
        <v/>
      </c>
      <c r="Q45" s="169">
        <f t="shared" si="18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19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0"/>
        <v>0</v>
      </c>
      <c r="AE45" s="170" t="b">
        <f t="shared" si="21"/>
        <v>0</v>
      </c>
      <c r="AF45" s="170" t="b">
        <f t="shared" si="22"/>
        <v>0</v>
      </c>
      <c r="AG45" s="170" t="b">
        <f t="shared" si="23"/>
        <v>0</v>
      </c>
      <c r="AH45" s="170" t="b">
        <f t="shared" si="24"/>
        <v>0</v>
      </c>
      <c r="AI45" s="176" t="str">
        <f t="shared" si="13"/>
        <v/>
      </c>
      <c r="AJ45" s="177" t="str">
        <f t="shared" si="14"/>
        <v/>
      </c>
      <c r="AK45" s="173" t="str">
        <f t="shared" si="25"/>
        <v/>
      </c>
      <c r="AL45" s="174" t="str">
        <f t="shared" si="26"/>
        <v/>
      </c>
      <c r="AM45" s="175">
        <f t="shared" si="27"/>
        <v>0</v>
      </c>
      <c r="AN45" s="155" t="str">
        <f t="shared" si="28"/>
        <v/>
      </c>
      <c r="AO45" s="156" t="str">
        <f t="shared" si="29"/>
        <v/>
      </c>
      <c r="AP45" s="144"/>
      <c r="AQ45" s="174" t="str">
        <f t="shared" si="30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5"/>
        <v/>
      </c>
      <c r="AW45" s="175">
        <f t="shared" si="36"/>
        <v>0</v>
      </c>
      <c r="AX45" s="165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163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6"/>
        <v>0</v>
      </c>
      <c r="N46" s="169" t="str">
        <f t="shared" si="17"/>
        <v/>
      </c>
      <c r="O46" s="169" t="str">
        <f t="shared" si="0"/>
        <v/>
      </c>
      <c r="P46" s="169" t="str">
        <f t="shared" si="1"/>
        <v/>
      </c>
      <c r="Q46" s="169">
        <f t="shared" si="18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19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0"/>
        <v>0</v>
      </c>
      <c r="AE46" s="170" t="b">
        <f t="shared" si="21"/>
        <v>0</v>
      </c>
      <c r="AF46" s="170" t="b">
        <f t="shared" si="22"/>
        <v>0</v>
      </c>
      <c r="AG46" s="170" t="b">
        <f t="shared" si="23"/>
        <v>0</v>
      </c>
      <c r="AH46" s="170" t="b">
        <f t="shared" si="24"/>
        <v>0</v>
      </c>
      <c r="AI46" s="176" t="str">
        <f t="shared" si="13"/>
        <v/>
      </c>
      <c r="AJ46" s="177" t="str">
        <f t="shared" si="14"/>
        <v/>
      </c>
      <c r="AK46" s="173" t="str">
        <f t="shared" si="25"/>
        <v/>
      </c>
      <c r="AL46" s="174" t="str">
        <f t="shared" si="26"/>
        <v/>
      </c>
      <c r="AM46" s="175">
        <f t="shared" si="27"/>
        <v>0</v>
      </c>
      <c r="AN46" s="155" t="str">
        <f t="shared" si="28"/>
        <v/>
      </c>
      <c r="AO46" s="156" t="str">
        <f t="shared" si="29"/>
        <v/>
      </c>
      <c r="AP46" s="144"/>
      <c r="AQ46" s="174" t="str">
        <f t="shared" si="30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5"/>
        <v/>
      </c>
      <c r="AW46" s="175">
        <f t="shared" si="36"/>
        <v>0</v>
      </c>
      <c r="AX46" s="165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6"/>
        <v>0</v>
      </c>
      <c r="N47" s="169" t="str">
        <f t="shared" si="17"/>
        <v/>
      </c>
      <c r="O47" s="169" t="str">
        <f t="shared" si="0"/>
        <v/>
      </c>
      <c r="P47" s="169" t="str">
        <f t="shared" si="1"/>
        <v/>
      </c>
      <c r="Q47" s="169">
        <f t="shared" si="18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19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0"/>
        <v>0</v>
      </c>
      <c r="AE47" s="170" t="b">
        <f t="shared" si="21"/>
        <v>0</v>
      </c>
      <c r="AF47" s="170" t="b">
        <f t="shared" si="22"/>
        <v>0</v>
      </c>
      <c r="AG47" s="170" t="b">
        <f t="shared" si="23"/>
        <v>0</v>
      </c>
      <c r="AH47" s="170" t="b">
        <f t="shared" si="24"/>
        <v>0</v>
      </c>
      <c r="AI47" s="176" t="str">
        <f t="shared" si="13"/>
        <v/>
      </c>
      <c r="AJ47" s="177" t="str">
        <f t="shared" si="14"/>
        <v/>
      </c>
      <c r="AK47" s="173" t="str">
        <f t="shared" si="25"/>
        <v/>
      </c>
      <c r="AL47" s="174" t="str">
        <f t="shared" si="26"/>
        <v/>
      </c>
      <c r="AM47" s="175">
        <f t="shared" si="27"/>
        <v>0</v>
      </c>
      <c r="AN47" s="155" t="str">
        <f t="shared" si="28"/>
        <v/>
      </c>
      <c r="AO47" s="156" t="str">
        <f t="shared" si="29"/>
        <v/>
      </c>
      <c r="AP47" s="144"/>
      <c r="AQ47" s="174" t="str">
        <f t="shared" si="30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5"/>
        <v/>
      </c>
      <c r="AW47" s="175">
        <f t="shared" si="36"/>
        <v>0</v>
      </c>
      <c r="AX47" s="165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6"/>
        <v>0</v>
      </c>
      <c r="N48" s="169" t="str">
        <f t="shared" si="17"/>
        <v/>
      </c>
      <c r="O48" s="169" t="str">
        <f t="shared" si="0"/>
        <v/>
      </c>
      <c r="P48" s="169" t="str">
        <f t="shared" si="1"/>
        <v/>
      </c>
      <c r="Q48" s="169">
        <f t="shared" si="18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19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0"/>
        <v>0</v>
      </c>
      <c r="AE48" s="170" t="b">
        <f t="shared" si="21"/>
        <v>0</v>
      </c>
      <c r="AF48" s="170" t="b">
        <f t="shared" si="22"/>
        <v>0</v>
      </c>
      <c r="AG48" s="170" t="b">
        <f t="shared" si="23"/>
        <v>0</v>
      </c>
      <c r="AH48" s="170" t="b">
        <f t="shared" si="24"/>
        <v>0</v>
      </c>
      <c r="AI48" s="176" t="str">
        <f t="shared" si="13"/>
        <v/>
      </c>
      <c r="AJ48" s="177" t="str">
        <f t="shared" si="14"/>
        <v/>
      </c>
      <c r="AK48" s="173" t="str">
        <f t="shared" si="25"/>
        <v/>
      </c>
      <c r="AL48" s="174" t="str">
        <f t="shared" si="26"/>
        <v/>
      </c>
      <c r="AM48" s="175">
        <f t="shared" si="27"/>
        <v>0</v>
      </c>
      <c r="AN48" s="155" t="str">
        <f t="shared" si="28"/>
        <v/>
      </c>
      <c r="AO48" s="156" t="str">
        <f t="shared" si="29"/>
        <v/>
      </c>
      <c r="AP48" s="144"/>
      <c r="AQ48" s="174" t="str">
        <f t="shared" si="30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5"/>
        <v/>
      </c>
      <c r="AW48" s="175">
        <f t="shared" si="36"/>
        <v>0</v>
      </c>
      <c r="AX48" s="165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6"/>
        <v>0</v>
      </c>
      <c r="N49" s="169" t="str">
        <f t="shared" si="17"/>
        <v/>
      </c>
      <c r="O49" s="169" t="str">
        <f t="shared" si="0"/>
        <v/>
      </c>
      <c r="P49" s="169" t="str">
        <f t="shared" si="1"/>
        <v/>
      </c>
      <c r="Q49" s="169">
        <f t="shared" si="18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19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0"/>
        <v>0</v>
      </c>
      <c r="AE49" s="170" t="b">
        <f t="shared" si="21"/>
        <v>0</v>
      </c>
      <c r="AF49" s="170" t="b">
        <f t="shared" si="22"/>
        <v>0</v>
      </c>
      <c r="AG49" s="170" t="b">
        <f t="shared" si="23"/>
        <v>0</v>
      </c>
      <c r="AH49" s="170" t="b">
        <f t="shared" si="24"/>
        <v>0</v>
      </c>
      <c r="AI49" s="176" t="str">
        <f t="shared" si="13"/>
        <v/>
      </c>
      <c r="AJ49" s="177" t="str">
        <f t="shared" si="14"/>
        <v/>
      </c>
      <c r="AK49" s="173" t="str">
        <f t="shared" si="25"/>
        <v/>
      </c>
      <c r="AL49" s="174" t="str">
        <f t="shared" si="26"/>
        <v/>
      </c>
      <c r="AM49" s="175">
        <f t="shared" si="27"/>
        <v>0</v>
      </c>
      <c r="AN49" s="155" t="str">
        <f t="shared" si="28"/>
        <v/>
      </c>
      <c r="AO49" s="156" t="str">
        <f t="shared" si="29"/>
        <v/>
      </c>
      <c r="AP49" s="144"/>
      <c r="AQ49" s="174" t="str">
        <f t="shared" si="30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5"/>
        <v/>
      </c>
      <c r="AW49" s="175">
        <f t="shared" si="36"/>
        <v>0</v>
      </c>
      <c r="AX49" s="165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6"/>
        <v>0</v>
      </c>
      <c r="N50" s="169" t="str">
        <f t="shared" si="17"/>
        <v/>
      </c>
      <c r="O50" s="169" t="str">
        <f t="shared" si="0"/>
        <v/>
      </c>
      <c r="P50" s="169" t="str">
        <f t="shared" si="1"/>
        <v/>
      </c>
      <c r="Q50" s="169">
        <f t="shared" si="18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19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0"/>
        <v>0</v>
      </c>
      <c r="AE50" s="170" t="b">
        <f t="shared" si="21"/>
        <v>0</v>
      </c>
      <c r="AF50" s="170" t="b">
        <f t="shared" si="22"/>
        <v>0</v>
      </c>
      <c r="AG50" s="170" t="b">
        <f t="shared" si="23"/>
        <v>0</v>
      </c>
      <c r="AH50" s="170" t="b">
        <f t="shared" si="24"/>
        <v>0</v>
      </c>
      <c r="AI50" s="176" t="str">
        <f t="shared" si="13"/>
        <v/>
      </c>
      <c r="AJ50" s="177" t="str">
        <f t="shared" si="14"/>
        <v/>
      </c>
      <c r="AK50" s="173" t="str">
        <f t="shared" si="25"/>
        <v/>
      </c>
      <c r="AL50" s="174" t="str">
        <f t="shared" si="26"/>
        <v/>
      </c>
      <c r="AM50" s="175">
        <f t="shared" si="27"/>
        <v>0</v>
      </c>
      <c r="AN50" s="155" t="str">
        <f t="shared" si="28"/>
        <v/>
      </c>
      <c r="AO50" s="156" t="str">
        <f t="shared" si="29"/>
        <v/>
      </c>
      <c r="AP50" s="144"/>
      <c r="AQ50" s="174" t="str">
        <f t="shared" si="30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5"/>
        <v/>
      </c>
      <c r="AW50" s="175">
        <f t="shared" si="36"/>
        <v>0</v>
      </c>
      <c r="AX50" s="165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163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6"/>
        <v>0</v>
      </c>
      <c r="N51" s="169" t="str">
        <f t="shared" si="17"/>
        <v/>
      </c>
      <c r="O51" s="169" t="str">
        <f t="shared" si="0"/>
        <v/>
      </c>
      <c r="P51" s="169" t="str">
        <f t="shared" si="1"/>
        <v/>
      </c>
      <c r="Q51" s="169">
        <f t="shared" si="18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19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0"/>
        <v>0</v>
      </c>
      <c r="AE51" s="170" t="b">
        <f t="shared" si="21"/>
        <v>0</v>
      </c>
      <c r="AF51" s="170" t="b">
        <f t="shared" si="22"/>
        <v>0</v>
      </c>
      <c r="AG51" s="170" t="b">
        <f t="shared" si="23"/>
        <v>0</v>
      </c>
      <c r="AH51" s="170" t="b">
        <f t="shared" si="24"/>
        <v>0</v>
      </c>
      <c r="AI51" s="176" t="str">
        <f t="shared" si="13"/>
        <v/>
      </c>
      <c r="AJ51" s="177" t="str">
        <f t="shared" si="14"/>
        <v/>
      </c>
      <c r="AK51" s="173" t="str">
        <f t="shared" si="25"/>
        <v/>
      </c>
      <c r="AL51" s="174" t="str">
        <f t="shared" si="26"/>
        <v/>
      </c>
      <c r="AM51" s="175">
        <f t="shared" si="27"/>
        <v>0</v>
      </c>
      <c r="AN51" s="155" t="str">
        <f t="shared" si="28"/>
        <v/>
      </c>
      <c r="AO51" s="156" t="str">
        <f t="shared" si="29"/>
        <v/>
      </c>
      <c r="AP51" s="144"/>
      <c r="AQ51" s="174" t="str">
        <f t="shared" si="30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5"/>
        <v/>
      </c>
      <c r="AW51" s="175">
        <f t="shared" si="36"/>
        <v>0</v>
      </c>
      <c r="AX51" s="165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6"/>
        <v>0</v>
      </c>
      <c r="N52" s="169" t="str">
        <f t="shared" si="17"/>
        <v/>
      </c>
      <c r="O52" s="169" t="str">
        <f t="shared" si="0"/>
        <v/>
      </c>
      <c r="P52" s="169" t="str">
        <f t="shared" si="1"/>
        <v/>
      </c>
      <c r="Q52" s="169">
        <f t="shared" si="18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19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0"/>
        <v>0</v>
      </c>
      <c r="AE52" s="170" t="b">
        <f t="shared" si="21"/>
        <v>0</v>
      </c>
      <c r="AF52" s="170" t="b">
        <f t="shared" si="22"/>
        <v>0</v>
      </c>
      <c r="AG52" s="170" t="b">
        <f t="shared" si="23"/>
        <v>0</v>
      </c>
      <c r="AH52" s="170" t="b">
        <f t="shared" si="24"/>
        <v>0</v>
      </c>
      <c r="AI52" s="176" t="str">
        <f t="shared" si="13"/>
        <v/>
      </c>
      <c r="AJ52" s="177" t="str">
        <f t="shared" si="14"/>
        <v/>
      </c>
      <c r="AK52" s="173" t="str">
        <f t="shared" si="25"/>
        <v/>
      </c>
      <c r="AL52" s="174" t="str">
        <f t="shared" si="26"/>
        <v/>
      </c>
      <c r="AM52" s="175">
        <f t="shared" si="27"/>
        <v>0</v>
      </c>
      <c r="AN52" s="155" t="str">
        <f t="shared" si="28"/>
        <v/>
      </c>
      <c r="AO52" s="156" t="str">
        <f t="shared" si="29"/>
        <v/>
      </c>
      <c r="AP52" s="144"/>
      <c r="AQ52" s="174" t="str">
        <f t="shared" si="30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5"/>
        <v/>
      </c>
      <c r="AW52" s="175">
        <f t="shared" si="36"/>
        <v>0</v>
      </c>
      <c r="AX52" s="165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6"/>
        <v>0</v>
      </c>
      <c r="N53" s="169" t="str">
        <f t="shared" si="17"/>
        <v/>
      </c>
      <c r="O53" s="169" t="str">
        <f t="shared" si="0"/>
        <v/>
      </c>
      <c r="P53" s="169" t="str">
        <f t="shared" si="1"/>
        <v/>
      </c>
      <c r="Q53" s="169">
        <f t="shared" si="18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19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0"/>
        <v>0</v>
      </c>
      <c r="AE53" s="170" t="b">
        <f t="shared" si="21"/>
        <v>0</v>
      </c>
      <c r="AF53" s="170" t="b">
        <f t="shared" si="22"/>
        <v>0</v>
      </c>
      <c r="AG53" s="170" t="b">
        <f t="shared" si="23"/>
        <v>0</v>
      </c>
      <c r="AH53" s="170" t="b">
        <f t="shared" si="24"/>
        <v>0</v>
      </c>
      <c r="AI53" s="184" t="str">
        <f t="shared" si="13"/>
        <v/>
      </c>
      <c r="AJ53" s="185" t="str">
        <f t="shared" si="14"/>
        <v/>
      </c>
      <c r="AK53" s="173" t="str">
        <f t="shared" si="25"/>
        <v/>
      </c>
      <c r="AL53" s="174" t="str">
        <f t="shared" si="26"/>
        <v/>
      </c>
      <c r="AM53" s="175">
        <f t="shared" si="27"/>
        <v>0</v>
      </c>
      <c r="AN53" s="155" t="str">
        <f t="shared" si="28"/>
        <v/>
      </c>
      <c r="AO53" s="156" t="str">
        <f t="shared" si="29"/>
        <v/>
      </c>
      <c r="AP53" s="144"/>
      <c r="AQ53" s="174" t="str">
        <f t="shared" si="30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5"/>
        <v/>
      </c>
      <c r="AW53" s="175">
        <f t="shared" si="36"/>
        <v>0</v>
      </c>
      <c r="AX53" s="165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5" t="s">
        <v>47</v>
      </c>
      <c r="D54" s="225"/>
      <c r="E54" s="225"/>
      <c r="F54" s="225"/>
      <c r="G54" s="186" t="str">
        <f t="shared" ref="G54:L54" si="37">IF(R56=0,"",IF(R56&gt;0,R55))</f>
        <v/>
      </c>
      <c r="H54" s="187" t="str">
        <f t="shared" si="37"/>
        <v/>
      </c>
      <c r="I54" s="187" t="str">
        <f t="shared" si="37"/>
        <v/>
      </c>
      <c r="J54" s="187" t="str">
        <f t="shared" si="37"/>
        <v/>
      </c>
      <c r="K54" s="187" t="str">
        <f t="shared" si="37"/>
        <v/>
      </c>
      <c r="L54" s="187" t="str">
        <f t="shared" si="37"/>
        <v/>
      </c>
      <c r="M54" s="187"/>
      <c r="N54" s="187"/>
      <c r="O54" s="187"/>
      <c r="P54" s="187"/>
      <c r="Q54" s="187"/>
      <c r="R54" s="188">
        <f t="shared" ref="R54:W54" si="38">SUM(R18:R53)</f>
        <v>0</v>
      </c>
      <c r="S54" s="188">
        <f t="shared" si="38"/>
        <v>0</v>
      </c>
      <c r="T54" s="188">
        <f t="shared" si="38"/>
        <v>0</v>
      </c>
      <c r="U54" s="188">
        <f t="shared" si="38"/>
        <v>0</v>
      </c>
      <c r="V54" s="188">
        <f t="shared" si="38"/>
        <v>0</v>
      </c>
      <c r="W54" s="188">
        <f t="shared" si="38"/>
        <v>0</v>
      </c>
      <c r="X54" s="189">
        <f>SUM(AJ18:AJ53)</f>
        <v>0</v>
      </c>
      <c r="Y54" s="189">
        <f t="shared" ref="Y54:AH54" si="39">SUM(Y18:Y53)</f>
        <v>0</v>
      </c>
      <c r="Z54" s="189">
        <f t="shared" si="39"/>
        <v>0</v>
      </c>
      <c r="AA54" s="189">
        <f t="shared" si="39"/>
        <v>0</v>
      </c>
      <c r="AB54" s="189">
        <f t="shared" si="39"/>
        <v>0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 t="str">
        <f>IF(X57=0,"",IF(X57&gt;0,$X$55))</f>
        <v/>
      </c>
      <c r="AK54" s="191" t="str">
        <f>IF(Y57=0,"",IF(Y57&gt;0,$X$55))</f>
        <v/>
      </c>
      <c r="AL54" s="192"/>
      <c r="AM54" s="192"/>
      <c r="AN54" s="193" t="str">
        <f>IF(B54=0,"",IF(B54&gt;0,AN55/B54))</f>
        <v/>
      </c>
      <c r="AO54" s="193" t="str">
        <f>IF(B54=0,"",IF(B54&gt;0,AO55/B54))</f>
        <v/>
      </c>
      <c r="AP54" s="194" t="str">
        <f>IF(B54=0,"",IF(B54&gt;0,AP56/B54))</f>
        <v/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 t="e">
        <f t="shared" ref="R55:W55" si="40">R54/R56</f>
        <v>#DIV/0!</v>
      </c>
      <c r="S55" s="198" t="e">
        <f t="shared" si="40"/>
        <v>#DIV/0!</v>
      </c>
      <c r="T55" s="198" t="e">
        <f t="shared" si="40"/>
        <v>#DIV/0!</v>
      </c>
      <c r="U55" s="198" t="e">
        <f t="shared" si="40"/>
        <v>#DIV/0!</v>
      </c>
      <c r="V55" s="198" t="e">
        <f t="shared" si="40"/>
        <v>#DIV/0!</v>
      </c>
      <c r="W55" s="198" t="e">
        <f t="shared" si="40"/>
        <v>#DIV/0!</v>
      </c>
      <c r="X55" s="198" t="e">
        <f>X54/X57</f>
        <v>#DIV/0!</v>
      </c>
      <c r="Y55" s="170">
        <f>Y54/10</f>
        <v>0</v>
      </c>
      <c r="Z55" s="170">
        <f t="shared" ref="Z55:AH55" si="41">Z54/10</f>
        <v>0</v>
      </c>
      <c r="AA55" s="170">
        <f t="shared" si="41"/>
        <v>0</v>
      </c>
      <c r="AB55" s="170">
        <f t="shared" si="41"/>
        <v>0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 t="str">
        <f>IF($C$2&lt;6,"",IF($C$2&gt;=6,(AR58+AR59)/AR57))</f>
        <v/>
      </c>
      <c r="AS55" s="133" t="str">
        <f>IF($C$2&lt;6,"",IF($C$2&gt;=6,(AS58+AS59)/AS57))</f>
        <v/>
      </c>
      <c r="AT55" s="133" t="str">
        <f>IF($C$2&lt;6,"",IF($C$2&gt;=6,(AT58+AT59)/AT57))</f>
        <v/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3" t="str">
        <f>IF($C$2&lt;6,"",IF($C$2&gt;=6,(AR59/AR57)))</f>
        <v/>
      </c>
      <c r="AS56" s="133" t="str">
        <f>IF($C$2&lt;6,"",IF($C$2&gt;=6,(AS59/AS57)))</f>
        <v/>
      </c>
      <c r="AT56" s="133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3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0</v>
      </c>
      <c r="AS58" s="107">
        <f t="shared" ref="AS58:AT58" si="44">COUNTIF(AS18:AS53,"1F")</f>
        <v>0</v>
      </c>
      <c r="AT58" s="107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0</v>
      </c>
      <c r="AS59" s="107">
        <f t="shared" ref="AS59" si="45">COUNTIF(AS18:AS53,"2F")</f>
        <v>0</v>
      </c>
      <c r="AT59" s="107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18:B21">
    <cfRule type="expression" dxfId="474" priority="93" stopIfTrue="1">
      <formula>$K18&gt;9</formula>
    </cfRule>
    <cfRule type="expression" priority="92" stopIfTrue="1">
      <formula>$K18=""</formula>
    </cfRule>
    <cfRule type="expression" dxfId="473" priority="94" stopIfTrue="1">
      <formula>$K18&lt;0</formula>
    </cfRule>
  </conditionalFormatting>
  <conditionalFormatting sqref="B22:B53">
    <cfRule type="cellIs" dxfId="472" priority="163" stopIfTrue="1" operator="equal">
      <formula>""</formula>
    </cfRule>
  </conditionalFormatting>
  <conditionalFormatting sqref="C18:C53">
    <cfRule type="cellIs" dxfId="471" priority="87" stopIfTrue="1" operator="equal">
      <formula>""</formula>
    </cfRule>
  </conditionalFormatting>
  <conditionalFormatting sqref="D7:D8 C9">
    <cfRule type="cellIs" dxfId="470" priority="131" stopIfTrue="1" operator="equal">
      <formula>"ja"</formula>
    </cfRule>
    <cfRule type="cellIs" dxfId="469" priority="132" stopIfTrue="1" operator="equal">
      <formula>"nee"</formula>
    </cfRule>
  </conditionalFormatting>
  <conditionalFormatting sqref="D18:D53">
    <cfRule type="cellIs" dxfId="468" priority="101" stopIfTrue="1" operator="equal">
      <formula>""</formula>
    </cfRule>
  </conditionalFormatting>
  <conditionalFormatting sqref="D18:E53">
    <cfRule type="cellIs" dxfId="467" priority="98" stopIfTrue="1" operator="equal">
      <formula>"x"</formula>
    </cfRule>
  </conditionalFormatting>
  <conditionalFormatting sqref="E18:E53">
    <cfRule type="cellIs" dxfId="466" priority="99" stopIfTrue="1" operator="equal">
      <formula>""</formula>
    </cfRule>
  </conditionalFormatting>
  <conditionalFormatting sqref="F11:F13">
    <cfRule type="expression" dxfId="465" priority="137" stopIfTrue="1">
      <formula>$I$3="ja"</formula>
    </cfRule>
    <cfRule type="expression" dxfId="464" priority="138" stopIfTrue="1">
      <formula>$K$3="ja"</formula>
    </cfRule>
  </conditionalFormatting>
  <conditionalFormatting sqref="F18:F53">
    <cfRule type="cellIs" dxfId="463" priority="54" stopIfTrue="1" operator="greaterThan">
      <formula>""</formula>
    </cfRule>
    <cfRule type="cellIs" dxfId="462" priority="53" stopIfTrue="1" operator="equal">
      <formula>""</formula>
    </cfRule>
  </conditionalFormatting>
  <conditionalFormatting sqref="G11:G13">
    <cfRule type="expression" dxfId="461" priority="113">
      <formula>$J$2="ja"</formula>
    </cfRule>
    <cfRule type="expression" dxfId="460" priority="139" stopIfTrue="1">
      <formula>$I$2="ja"</formula>
    </cfRule>
    <cfRule type="expression" dxfId="459" priority="140" stopIfTrue="1">
      <formula>$K$2="ja"</formula>
    </cfRule>
  </conditionalFormatting>
  <conditionalFormatting sqref="G18:L53">
    <cfRule type="cellIs" dxfId="458" priority="95" stopIfTrue="1" operator="equal">
      <formula>0</formula>
    </cfRule>
    <cfRule type="cellIs" dxfId="457" priority="96" stopIfTrue="1" operator="lessThanOrEqual">
      <formula>$C18</formula>
    </cfRule>
    <cfRule type="cellIs" dxfId="456" priority="97" stopIfTrue="1" operator="notEqual">
      <formula>$C18</formula>
    </cfRule>
  </conditionalFormatting>
  <conditionalFormatting sqref="H11:H13">
    <cfRule type="expression" dxfId="455" priority="141" stopIfTrue="1">
      <formula>$I$3="ja"</formula>
    </cfRule>
  </conditionalFormatting>
  <conditionalFormatting sqref="H11:I13">
    <cfRule type="expression" dxfId="454" priority="108">
      <formula>$L$2="ja"</formula>
    </cfRule>
  </conditionalFormatting>
  <conditionalFormatting sqref="H11:J13">
    <cfRule type="expression" dxfId="453" priority="105">
      <formula>$K$3="ja"</formula>
    </cfRule>
  </conditionalFormatting>
  <conditionalFormatting sqref="I11:I13">
    <cfRule type="expression" dxfId="452" priority="112">
      <formula>$J$2="ja"</formula>
    </cfRule>
    <cfRule type="expression" dxfId="451" priority="114">
      <formula>$K$2="ja"</formula>
    </cfRule>
  </conditionalFormatting>
  <conditionalFormatting sqref="I11:Q13">
    <cfRule type="expression" dxfId="450" priority="83">
      <formula>$I$3="ja"</formula>
    </cfRule>
  </conditionalFormatting>
  <conditionalFormatting sqref="K11:Q13">
    <cfRule type="expression" dxfId="449" priority="82">
      <formula>$J$2="ja"</formula>
    </cfRule>
    <cfRule type="expression" dxfId="448" priority="86" stopIfTrue="1">
      <formula>$R$2="ja"</formula>
    </cfRule>
    <cfRule type="expression" dxfId="447" priority="85" stopIfTrue="1">
      <formula>$L$2="ja"</formula>
    </cfRule>
    <cfRule type="expression" dxfId="446" priority="84" stopIfTrue="1">
      <formula>$K$2="ja"</formula>
    </cfRule>
  </conditionalFormatting>
  <conditionalFormatting sqref="AI18:AI53">
    <cfRule type="cellIs" dxfId="445" priority="145" stopIfTrue="1" operator="notEqual">
      <formula>""</formula>
    </cfRule>
  </conditionalFormatting>
  <conditionalFormatting sqref="AJ18:AJ53">
    <cfRule type="cellIs" dxfId="444" priority="70" stopIfTrue="1" operator="equal">
      <formula>1</formula>
    </cfRule>
    <cfRule type="cellIs" dxfId="443" priority="71" stopIfTrue="1" operator="lessThan">
      <formula>1</formula>
    </cfRule>
  </conditionalFormatting>
  <conditionalFormatting sqref="AJ11:AK13">
    <cfRule type="cellIs" dxfId="442" priority="22" stopIfTrue="1" operator="equal">
      <formula>1</formula>
    </cfRule>
    <cfRule type="cellIs" dxfId="441" priority="23" stopIfTrue="1" operator="lessThan">
      <formula>1</formula>
    </cfRule>
  </conditionalFormatting>
  <conditionalFormatting sqref="AK18:AK53">
    <cfRule type="expression" dxfId="440" priority="18">
      <formula>$F18=""</formula>
    </cfRule>
    <cfRule type="expression" dxfId="439" priority="20">
      <formula>$AL18&lt;$AQ18</formula>
    </cfRule>
    <cfRule type="expression" dxfId="438" priority="21">
      <formula>$AL18&gt;=$AQ18</formula>
    </cfRule>
    <cfRule type="expression" dxfId="437" priority="19">
      <formula>$AL18=""</formula>
    </cfRule>
  </conditionalFormatting>
  <conditionalFormatting sqref="AL18:AM53">
    <cfRule type="expression" dxfId="436" priority="39" stopIfTrue="1">
      <formula>$K$3="ja"</formula>
    </cfRule>
  </conditionalFormatting>
  <conditionalFormatting sqref="AN18:AN53">
    <cfRule type="cellIs" dxfId="435" priority="88" stopIfTrue="1" operator="equal">
      <formula>1</formula>
    </cfRule>
    <cfRule type="cellIs" dxfId="434" priority="89" stopIfTrue="1" operator="equal">
      <formula>""</formula>
    </cfRule>
  </conditionalFormatting>
  <conditionalFormatting sqref="AO18:AO53">
    <cfRule type="cellIs" dxfId="433" priority="90" stopIfTrue="1" operator="equal">
      <formula>1</formula>
    </cfRule>
    <cfRule type="cellIs" dxfId="432" priority="91" stopIfTrue="1" operator="equal">
      <formula>""</formula>
    </cfRule>
  </conditionalFormatting>
  <conditionalFormatting sqref="AP18:AP53">
    <cfRule type="cellIs" dxfId="431" priority="63" stopIfTrue="1" operator="equal">
      <formula>"x"</formula>
    </cfRule>
    <cfRule type="expression" dxfId="430" priority="64" stopIfTrue="1">
      <formula>$B18&gt;0</formula>
    </cfRule>
    <cfRule type="cellIs" dxfId="429" priority="65" stopIfTrue="1" operator="equal">
      <formula>""</formula>
    </cfRule>
  </conditionalFormatting>
  <conditionalFormatting sqref="AQ18:AQ54">
    <cfRule type="expression" dxfId="428" priority="61" stopIfTrue="1">
      <formula>$K$3="ja"</formula>
    </cfRule>
  </conditionalFormatting>
  <conditionalFormatting sqref="AQ54:AX54">
    <cfRule type="expression" dxfId="427" priority="2" stopIfTrue="1">
      <formula>$I$3="ja"</formula>
    </cfRule>
  </conditionalFormatting>
  <conditionalFormatting sqref="AR11:AR13">
    <cfRule type="expression" dxfId="426" priority="12" stopIfTrue="1">
      <formula>$I$3="ja"</formula>
    </cfRule>
  </conditionalFormatting>
  <conditionalFormatting sqref="AR11:AS13">
    <cfRule type="expression" dxfId="425" priority="15">
      <formula>$K$3="ja"</formula>
    </cfRule>
    <cfRule type="expression" dxfId="424" priority="14">
      <formula>$L$2="ja"</formula>
    </cfRule>
  </conditionalFormatting>
  <conditionalFormatting sqref="AR18:AS53">
    <cfRule type="cellIs" dxfId="423" priority="3" operator="equal">
      <formula>"2F"</formula>
    </cfRule>
  </conditionalFormatting>
  <conditionalFormatting sqref="AR18:AT53">
    <cfRule type="expression" dxfId="422" priority="16" stopIfTrue="1">
      <formula>$K$3="ja"</formula>
    </cfRule>
    <cfRule type="cellIs" dxfId="421" priority="6" operator="equal">
      <formula>"1F"</formula>
    </cfRule>
    <cfRule type="cellIs" dxfId="420" priority="5" operator="equal">
      <formula>"&lt;1F"</formula>
    </cfRule>
  </conditionalFormatting>
  <conditionalFormatting sqref="AR54:AT54">
    <cfRule type="expression" dxfId="419" priority="1" stopIfTrue="1">
      <formula>$K$3="ja"</formula>
    </cfRule>
  </conditionalFormatting>
  <conditionalFormatting sqref="AS11:AS13">
    <cfRule type="expression" dxfId="418" priority="13">
      <formula>$K$2="ja"</formula>
    </cfRule>
  </conditionalFormatting>
  <conditionalFormatting sqref="AS11:AT13">
    <cfRule type="expression" dxfId="417" priority="7">
      <formula>$J$2="ja"</formula>
    </cfRule>
  </conditionalFormatting>
  <conditionalFormatting sqref="AS11:AU13">
    <cfRule type="expression" dxfId="416" priority="8">
      <formula>$I$3="ja"</formula>
    </cfRule>
  </conditionalFormatting>
  <conditionalFormatting sqref="AT11:AT13">
    <cfRule type="expression" dxfId="415" priority="10" stopIfTrue="1">
      <formula>$L$2="ja"</formula>
    </cfRule>
    <cfRule type="expression" dxfId="414" priority="11" stopIfTrue="1">
      <formula>$R$2="ja"</formula>
    </cfRule>
    <cfRule type="expression" dxfId="413" priority="9" stopIfTrue="1">
      <formula>$K$2="ja"</formula>
    </cfRule>
  </conditionalFormatting>
  <conditionalFormatting sqref="AT18:AT53">
    <cfRule type="cellIs" dxfId="412" priority="4" operator="equal">
      <formula>"1S"</formula>
    </cfRule>
  </conditionalFormatting>
  <conditionalFormatting sqref="AU11:AU13 AX11:AX13">
    <cfRule type="expression" dxfId="411" priority="51" stopIfTrue="1">
      <formula>$K$3="ja"</formula>
    </cfRule>
  </conditionalFormatting>
  <conditionalFormatting sqref="AU18:AU53">
    <cfRule type="expression" dxfId="410" priority="47">
      <formula>$AV18&gt;=$AQ18</formula>
    </cfRule>
    <cfRule type="expression" dxfId="409" priority="46">
      <formula>$AV18&lt;$AQ18</formula>
    </cfRule>
    <cfRule type="expression" dxfId="408" priority="45">
      <formula>$AV18=""</formula>
    </cfRule>
  </conditionalFormatting>
  <conditionalFormatting sqref="AU54:AX54">
    <cfRule type="expression" dxfId="407" priority="50" stopIfTrue="1">
      <formula>$K$3="ja"</formula>
    </cfRule>
  </conditionalFormatting>
  <conditionalFormatting sqref="AV18:AW53">
    <cfRule type="expression" dxfId="406" priority="52" stopIfTrue="1">
      <formula>$K$3="ja"</formula>
    </cfRule>
  </conditionalFormatting>
  <conditionalFormatting sqref="AX18:AX53">
    <cfRule type="expression" dxfId="405" priority="44">
      <formula>$AY18&gt;=$AV18</formula>
    </cfRule>
    <cfRule type="expression" dxfId="404" priority="43">
      <formula>$AY18&lt;$AV18</formula>
    </cfRule>
    <cfRule type="expression" dxfId="403" priority="42">
      <formula>$AY18=""</formula>
    </cfRule>
  </conditionalFormatting>
  <conditionalFormatting sqref="AY18:AZ53">
    <cfRule type="expression" dxfId="402" priority="69" stopIfTrue="1">
      <formula>$K$3="ja"</formula>
    </cfRule>
  </conditionalFormatting>
  <conditionalFormatting sqref="AZ54">
    <cfRule type="expression" dxfId="401" priority="67" stopIfTrue="1">
      <formula>$K$3="ja"</formula>
    </cfRule>
    <cfRule type="expression" dxfId="400" priority="66" stopIfTrue="1">
      <formula>$I$3="ja"</formula>
    </cfRule>
  </conditionalFormatting>
  <dataValidations xWindow="937" yWindow="658" count="5">
    <dataValidation type="list" allowBlank="1" showInputMessage="1" showErrorMessage="1" sqref="D2" xr:uid="{D9AE540E-6856-488F-9A52-C5F76BEA5EC8}">
      <formula1>"--,A,B,C,D,E,F,G,H,I,J,"</formula1>
    </dataValidation>
    <dataValidation type="list" allowBlank="1" showInputMessage="1" showErrorMessage="1" sqref="C2" xr:uid="{55106D48-8499-4154-B75F-36E8BBA6B00D}">
      <formula1>"3,4,5,6,7,8,"</formula1>
    </dataValidation>
    <dataValidation type="list" allowBlank="1" showInputMessage="1" showErrorMessage="1" sqref="D7" xr:uid="{BA7ED4F5-D0D0-4A37-AAAC-CC9640536124}">
      <formula1>"ja,nee,"</formula1>
    </dataValidation>
    <dataValidation type="list" allowBlank="1" showInputMessage="1" showErrorMessage="1" sqref="F18:F53" xr:uid="{BED03490-322B-4AFA-8265-7C7B6F27C90C}">
      <formula1>"PRO,PRO/BBL,BBL,BBL/Kader,Kader,Kader/TL,TL,TL/Havo,Havo,Havo/Vwo,Vwo,"</formula1>
    </dataValidation>
    <dataValidation type="list" allowBlank="1" showInputMessage="1" showErrorMessage="1" sqref="AX18:AX53 AU18:AU53" xr:uid="{D1F813A8-F74B-4EE7-B8FD-7C408CD7E62D}">
      <formula1>"PRO,LWOO,BBL,BBL/Kader,Kader,Kader/TL,TL,TL/Havo,Havo,Havo/Vwo,Vwo,"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BFCF-5B12-4F7A-B08A-045816330224}">
  <sheetPr codeName="Blad2">
    <tabColor rgb="FFCCCCFF"/>
  </sheetPr>
  <dimension ref="A1:BA75"/>
  <sheetViews>
    <sheetView showGridLines="0" showRowColHeaders="0" zoomScale="85" zoomScaleNormal="85" workbookViewId="0">
      <selection activeCell="B18" sqref="B18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hidden="1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4</v>
      </c>
      <c r="D2" s="77"/>
      <c r="E2" s="13"/>
      <c r="F2" s="202"/>
      <c r="G2" s="202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str">
        <f>IF($C$2=4,"ja",IF($C$2="4A","ja",IF($C$2="4B","ja",IF($C$2="4C","ja"))))</f>
        <v>ja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8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214"/>
      <c r="C18" s="209"/>
      <c r="D18" s="164"/>
      <c r="E18" s="164"/>
      <c r="F18" s="165"/>
      <c r="G18" s="217"/>
      <c r="H18" s="178"/>
      <c r="I18" s="216"/>
      <c r="J18" s="178"/>
      <c r="K18" s="162"/>
      <c r="L18" s="215"/>
      <c r="M18" s="168">
        <f>COUNTA(H18,I18,L18)</f>
        <v>0</v>
      </c>
      <c r="N18" s="169" t="str">
        <f>IF(L18="E",1,IF(L18="D",2,IF(L18="C",3,IF(L18="B",4,IF(L18="A",5,IF(L18=5,1,IF(L18=4,2,IF(L18=3,3,IF(L18=2,4,IF(L18=1,5,IF(L18="","")))))))))))</f>
        <v/>
      </c>
      <c r="O18" s="169" t="str">
        <f t="shared" ref="O18:O53" si="0">IF(H18="E",1,IF(H18="D",2,IF(H18="C",3,IF(H18="B",4,IF(H18="A",5,IF(H18=5,1,IF(H18=4,2,IF(H18=3,3,IF(H18=2,4,IF(H18=1,5,IF(H18="","")))))))))))</f>
        <v/>
      </c>
      <c r="P18" s="169" t="str">
        <f t="shared" ref="P18:P53" si="1">IF(I18="E",1,IF(I18="D",2,IF(I18="C",3,IF(I18="B",4,IF(I18="A",5,IF(I18=5,1,IF(I18=4,2,IF(I18=3,3,IF(I18=2,4,IF(I18=1,5,IF(I18="","")))))))))))</f>
        <v/>
      </c>
      <c r="Q18" s="169">
        <f>IF(M18&lt;3,2,IF($C$2&lt;6,0,IF($C$2&gt;=6,SUM(N18:P18))))</f>
        <v>2</v>
      </c>
      <c r="R18" s="108" t="str">
        <f t="shared" ref="R18:R53" si="2">IF(C18="","",IF(G18="","",IF(G18=$C18,1,IF(G18&lt;$C18,1,IF(G18&gt;$C18,"",IF(G18="A+",1))))))</f>
        <v/>
      </c>
      <c r="S18" s="108" t="str">
        <f t="shared" ref="S18:S53" si="3">IF(C18="","",IF(H18="","",IF(H18=$C18,1,IF(H18&lt;$C18,1,IF(H18&gt;$C18,"",IF(H18="A+",1))))))</f>
        <v/>
      </c>
      <c r="T18" s="108" t="str">
        <f t="shared" ref="T18:T53" si="4">IF(C18="","",IF(I18="","",IF(I18=$C18,1,IF(I18&lt;$C18,1,IF(I18&gt;$C18,"",IF(I18="A+",1))))))</f>
        <v/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 t="str">
        <f t="shared" ref="W18:W53" si="6">IF(C18="","",IF(L18="","",IF(L18=$C18,1,IF(L18&lt;$C18,1,IF(L18&gt;$C18,"",IF(L18="A+",1))))))</f>
        <v/>
      </c>
      <c r="X18" s="108">
        <f t="shared" ref="X18:X53" si="7">SUM(R18:W18)</f>
        <v>0</v>
      </c>
      <c r="Y18" s="170" t="b">
        <f t="shared" ref="Y18:Y53" si="8">IF($C18="A",$AJ18)</f>
        <v>0</v>
      </c>
      <c r="Z18" s="170" t="b">
        <f t="shared" ref="Z18:Z53" si="9">IF($C18="B",$AJ18)</f>
        <v>0</v>
      </c>
      <c r="AA18" s="170" t="b">
        <f t="shared" ref="AA18:AA53" si="10">IF($C18="C",$AJ18)</f>
        <v>0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 t="str">
        <f t="shared" ref="AI18:AI53" si="13">IF(C18="","",IF(C18&gt;0,COUNTA(G18:L18)))</f>
        <v/>
      </c>
      <c r="AJ18" s="172" t="str">
        <f t="shared" ref="AJ18:AJ53" si="14">IF(AI18=0,"",IF(AI18="","",IF(AI18&gt;0,X18/AI18)))</f>
        <v/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4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/>
      </c>
      <c r="AS18" s="213" t="str">
        <f>IF($C$2&lt;6,"",IF($M18&lt;3,"",IF(P18=1,"&lt;1F",IF(P18&gt;3,"2F",IF(P18&gt;1,"1F")))))</f>
        <v/>
      </c>
      <c r="AT18" s="213" t="str">
        <f>IF($C$2&lt;6,"",IF($M18&lt;3,"",IF(N18&lt;=2,"&lt;1F",IF(N18&gt;3,"1S",IF(N18&gt;2,"1F")))))</f>
        <v/>
      </c>
      <c r="AU18" s="165"/>
      <c r="AV18" s="174"/>
      <c r="AW18" s="175"/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214"/>
      <c r="C19" s="209"/>
      <c r="D19" s="144"/>
      <c r="E19" s="144"/>
      <c r="F19" s="165"/>
      <c r="G19" s="217"/>
      <c r="H19" s="178"/>
      <c r="I19" s="216"/>
      <c r="J19" s="178"/>
      <c r="K19" s="162"/>
      <c r="L19" s="215"/>
      <c r="M19" s="168">
        <f t="shared" ref="M19:M53" si="16">COUNTA(H19,I19,L19)</f>
        <v>0</v>
      </c>
      <c r="N19" s="169" t="str">
        <f t="shared" ref="N19:N53" si="17">IF(L19="E",1,IF(L19="D",2,IF(L19="C",3,IF(L19="B",4,IF(L19="A",5,IF(L19=5,1,IF(L19=4,2,IF(L19=3,3,IF(L19=2,4,IF(L19=1,5,IF(L19="","")))))))))))</f>
        <v/>
      </c>
      <c r="O19" s="169" t="str">
        <f t="shared" si="0"/>
        <v/>
      </c>
      <c r="P19" s="169" t="str">
        <f t="shared" si="1"/>
        <v/>
      </c>
      <c r="Q19" s="169">
        <f t="shared" ref="Q19:Q53" si="18">IF($C$2&lt;6,0,IF($C$2&gt;=6,SUM(N19:P19)))</f>
        <v>0</v>
      </c>
      <c r="R19" s="108" t="str">
        <f t="shared" si="2"/>
        <v/>
      </c>
      <c r="S19" s="108" t="str">
        <f t="shared" si="3"/>
        <v/>
      </c>
      <c r="T19" s="108" t="str">
        <f t="shared" si="4"/>
        <v/>
      </c>
      <c r="U19" s="108" t="str">
        <f t="shared" ref="U19:U53" si="19">IF(C19="","",IF(J19="","",IF(J19=$C19,1,IF(J19&lt;$C19,1,IF(J19&gt;$C19,"",IF(J19="A+",1))))))</f>
        <v/>
      </c>
      <c r="V19" s="108" t="str">
        <f t="shared" si="5"/>
        <v/>
      </c>
      <c r="W19" s="108" t="str">
        <f t="shared" si="6"/>
        <v/>
      </c>
      <c r="X19" s="108">
        <f t="shared" si="7"/>
        <v>0</v>
      </c>
      <c r="Y19" s="170" t="b">
        <f t="shared" si="8"/>
        <v>0</v>
      </c>
      <c r="Z19" s="170" t="b">
        <f t="shared" si="9"/>
        <v>0</v>
      </c>
      <c r="AA19" s="170" t="b">
        <f t="shared" si="10"/>
        <v>0</v>
      </c>
      <c r="AB19" s="170" t="b">
        <f t="shared" si="11"/>
        <v>0</v>
      </c>
      <c r="AC19" s="170" t="b">
        <f t="shared" si="12"/>
        <v>0</v>
      </c>
      <c r="AD19" s="170" t="b">
        <f t="shared" ref="AD19:AD53" si="20">IF($C19="1",$AJ19)</f>
        <v>0</v>
      </c>
      <c r="AE19" s="170" t="b">
        <f t="shared" ref="AE19:AE53" si="21">IF($C19=2,$AJ19)</f>
        <v>0</v>
      </c>
      <c r="AF19" s="170" t="b">
        <f t="shared" ref="AF19:AF53" si="22">IF($C19=3,$AJ19)</f>
        <v>0</v>
      </c>
      <c r="AG19" s="170" t="b">
        <f t="shared" ref="AG19:AG53" si="23">IF($C19=4,$AJ19)</f>
        <v>0</v>
      </c>
      <c r="AH19" s="170" t="b">
        <f t="shared" ref="AH19:AH53" si="24">IF($C19=5,$AJ19)</f>
        <v>0</v>
      </c>
      <c r="AI19" s="176" t="str">
        <f t="shared" si="13"/>
        <v/>
      </c>
      <c r="AJ19" s="177" t="str">
        <f t="shared" si="14"/>
        <v/>
      </c>
      <c r="AK19" s="173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4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5">
        <f t="shared" ref="AM19:AM53" si="27">IF(AL19="",0,IF(AL19&lt;AQ19,0,IF(AL19&gt;=AQ19,1)))</f>
        <v>0</v>
      </c>
      <c r="AN19" s="155" t="str">
        <f t="shared" ref="AN19:AN53" si="28">IF(E19="","",IF(E19="x",1))</f>
        <v/>
      </c>
      <c r="AO19" s="156" t="str">
        <f t="shared" ref="AO19:AO53" si="29">IF(D19="","",IF(D19="X",1))</f>
        <v/>
      </c>
      <c r="AP19" s="144"/>
      <c r="AQ19" s="174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/>
      </c>
      <c r="AS19" s="213" t="str">
        <f t="shared" ref="AS19:AS53" si="32">IF($C$2&lt;6,"",IF($M19&lt;3,"",IF(P19=1,"&lt;1F",IF(P19&gt;3,"2F",IF(P19&gt;1,"1F")))))</f>
        <v/>
      </c>
      <c r="AT19" s="213" t="str">
        <f t="shared" ref="AT19:AT53" si="33">IF($C$2&lt;6,"",IF($M19&lt;3,"",IF(N19&lt;=2,"&lt;1F",IF(N19&gt;3,"1S",IF(N19&gt;2,"1F")))))</f>
        <v/>
      </c>
      <c r="AU19" s="165"/>
      <c r="AV19" s="174"/>
      <c r="AW19" s="175"/>
      <c r="AX19" s="165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214"/>
      <c r="C20" s="209"/>
      <c r="D20" s="143"/>
      <c r="E20" s="144"/>
      <c r="F20" s="165"/>
      <c r="G20" s="217"/>
      <c r="H20" s="178"/>
      <c r="I20" s="216"/>
      <c r="J20" s="178"/>
      <c r="K20" s="162"/>
      <c r="L20" s="215"/>
      <c r="M20" s="168">
        <f t="shared" si="16"/>
        <v>0</v>
      </c>
      <c r="N20" s="169" t="str">
        <f t="shared" si="17"/>
        <v/>
      </c>
      <c r="O20" s="169" t="str">
        <f t="shared" si="0"/>
        <v/>
      </c>
      <c r="P20" s="169" t="str">
        <f t="shared" si="1"/>
        <v/>
      </c>
      <c r="Q20" s="169">
        <f t="shared" si="18"/>
        <v>0</v>
      </c>
      <c r="R20" s="108" t="str">
        <f t="shared" si="2"/>
        <v/>
      </c>
      <c r="S20" s="108" t="str">
        <f t="shared" si="3"/>
        <v/>
      </c>
      <c r="T20" s="108" t="str">
        <f t="shared" si="4"/>
        <v/>
      </c>
      <c r="U20" s="108" t="str">
        <f t="shared" si="19"/>
        <v/>
      </c>
      <c r="V20" s="108" t="str">
        <f t="shared" si="5"/>
        <v/>
      </c>
      <c r="W20" s="108" t="str">
        <f t="shared" si="6"/>
        <v/>
      </c>
      <c r="X20" s="108">
        <f t="shared" si="7"/>
        <v>0</v>
      </c>
      <c r="Y20" s="170" t="b">
        <f t="shared" si="8"/>
        <v>0</v>
      </c>
      <c r="Z20" s="170" t="b">
        <f t="shared" si="9"/>
        <v>0</v>
      </c>
      <c r="AA20" s="170" t="b">
        <f t="shared" si="10"/>
        <v>0</v>
      </c>
      <c r="AB20" s="170" t="b">
        <f t="shared" si="11"/>
        <v>0</v>
      </c>
      <c r="AC20" s="170" t="b">
        <f t="shared" si="12"/>
        <v>0</v>
      </c>
      <c r="AD20" s="170" t="b">
        <f t="shared" si="20"/>
        <v>0</v>
      </c>
      <c r="AE20" s="170" t="b">
        <f t="shared" si="21"/>
        <v>0</v>
      </c>
      <c r="AF20" s="170" t="b">
        <f t="shared" si="22"/>
        <v>0</v>
      </c>
      <c r="AG20" s="170" t="b">
        <f t="shared" si="23"/>
        <v>0</v>
      </c>
      <c r="AH20" s="170" t="b">
        <f t="shared" si="24"/>
        <v>0</v>
      </c>
      <c r="AI20" s="176" t="str">
        <f t="shared" si="13"/>
        <v/>
      </c>
      <c r="AJ20" s="177" t="str">
        <f t="shared" si="14"/>
        <v/>
      </c>
      <c r="AK20" s="173" t="str">
        <f t="shared" si="25"/>
        <v/>
      </c>
      <c r="AL20" s="174" t="str">
        <f t="shared" si="26"/>
        <v/>
      </c>
      <c r="AM20" s="175">
        <f t="shared" si="27"/>
        <v>0</v>
      </c>
      <c r="AN20" s="155" t="str">
        <f t="shared" si="28"/>
        <v/>
      </c>
      <c r="AO20" s="156" t="str">
        <f t="shared" si="29"/>
        <v/>
      </c>
      <c r="AP20" s="144"/>
      <c r="AQ20" s="174" t="str">
        <f t="shared" si="30"/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/>
      <c r="AW20" s="175"/>
      <c r="AX20" s="165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214"/>
      <c r="C21" s="209"/>
      <c r="D21" s="144"/>
      <c r="E21" s="144"/>
      <c r="F21" s="165"/>
      <c r="G21" s="217"/>
      <c r="H21" s="178"/>
      <c r="I21" s="216"/>
      <c r="J21" s="178"/>
      <c r="K21" s="162"/>
      <c r="L21" s="215"/>
      <c r="M21" s="168">
        <f t="shared" si="16"/>
        <v>0</v>
      </c>
      <c r="N21" s="169" t="str">
        <f t="shared" si="17"/>
        <v/>
      </c>
      <c r="O21" s="169" t="str">
        <f t="shared" si="0"/>
        <v/>
      </c>
      <c r="P21" s="169" t="str">
        <f t="shared" si="1"/>
        <v/>
      </c>
      <c r="Q21" s="169">
        <f t="shared" si="18"/>
        <v>0</v>
      </c>
      <c r="R21" s="108" t="str">
        <f t="shared" si="2"/>
        <v/>
      </c>
      <c r="S21" s="108" t="str">
        <f t="shared" si="3"/>
        <v/>
      </c>
      <c r="T21" s="108" t="str">
        <f t="shared" si="4"/>
        <v/>
      </c>
      <c r="U21" s="108" t="str">
        <f t="shared" si="19"/>
        <v/>
      </c>
      <c r="V21" s="108" t="str">
        <f t="shared" si="5"/>
        <v/>
      </c>
      <c r="W21" s="108" t="str">
        <f t="shared" si="6"/>
        <v/>
      </c>
      <c r="X21" s="108">
        <f t="shared" si="7"/>
        <v>0</v>
      </c>
      <c r="Y21" s="170" t="b">
        <f t="shared" si="8"/>
        <v>0</v>
      </c>
      <c r="Z21" s="170" t="b">
        <f t="shared" si="9"/>
        <v>0</v>
      </c>
      <c r="AA21" s="170" t="b">
        <f t="shared" si="10"/>
        <v>0</v>
      </c>
      <c r="AB21" s="170" t="b">
        <f t="shared" si="11"/>
        <v>0</v>
      </c>
      <c r="AC21" s="170" t="b">
        <f t="shared" si="12"/>
        <v>0</v>
      </c>
      <c r="AD21" s="170" t="b">
        <f t="shared" si="20"/>
        <v>0</v>
      </c>
      <c r="AE21" s="170" t="b">
        <f t="shared" si="21"/>
        <v>0</v>
      </c>
      <c r="AF21" s="170" t="b">
        <f t="shared" si="22"/>
        <v>0</v>
      </c>
      <c r="AG21" s="170" t="b">
        <f t="shared" si="23"/>
        <v>0</v>
      </c>
      <c r="AH21" s="170" t="b">
        <f t="shared" si="24"/>
        <v>0</v>
      </c>
      <c r="AI21" s="176" t="str">
        <f t="shared" si="13"/>
        <v/>
      </c>
      <c r="AJ21" s="177" t="str">
        <f t="shared" si="14"/>
        <v/>
      </c>
      <c r="AK21" s="173" t="str">
        <f t="shared" si="25"/>
        <v/>
      </c>
      <c r="AL21" s="174" t="str">
        <f t="shared" si="26"/>
        <v/>
      </c>
      <c r="AM21" s="175">
        <f t="shared" si="27"/>
        <v>0</v>
      </c>
      <c r="AN21" s="155" t="str">
        <f t="shared" si="28"/>
        <v/>
      </c>
      <c r="AO21" s="156" t="str">
        <f t="shared" si="29"/>
        <v/>
      </c>
      <c r="AP21" s="144"/>
      <c r="AQ21" s="174" t="str">
        <f t="shared" si="30"/>
        <v/>
      </c>
      <c r="AR21" s="213" t="str">
        <f t="shared" si="31"/>
        <v/>
      </c>
      <c r="AS21" s="213" t="str">
        <f t="shared" si="32"/>
        <v/>
      </c>
      <c r="AT21" s="213" t="str">
        <f t="shared" si="33"/>
        <v/>
      </c>
      <c r="AU21" s="165"/>
      <c r="AV21" s="174"/>
      <c r="AW21" s="175"/>
      <c r="AX21" s="165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214"/>
      <c r="C22" s="209"/>
      <c r="D22" s="144"/>
      <c r="E22" s="144"/>
      <c r="F22" s="165"/>
      <c r="G22" s="217"/>
      <c r="H22" s="178"/>
      <c r="I22" s="216"/>
      <c r="J22" s="178"/>
      <c r="K22" s="162"/>
      <c r="L22" s="215"/>
      <c r="M22" s="168">
        <f t="shared" si="16"/>
        <v>0</v>
      </c>
      <c r="N22" s="169" t="str">
        <f t="shared" si="17"/>
        <v/>
      </c>
      <c r="O22" s="169" t="str">
        <f t="shared" si="0"/>
        <v/>
      </c>
      <c r="P22" s="169" t="str">
        <f t="shared" si="1"/>
        <v/>
      </c>
      <c r="Q22" s="169">
        <f t="shared" si="18"/>
        <v>0</v>
      </c>
      <c r="R22" s="108" t="str">
        <f t="shared" si="2"/>
        <v/>
      </c>
      <c r="S22" s="108" t="str">
        <f t="shared" si="3"/>
        <v/>
      </c>
      <c r="T22" s="108" t="str">
        <f t="shared" si="4"/>
        <v/>
      </c>
      <c r="U22" s="108" t="str">
        <f t="shared" si="19"/>
        <v/>
      </c>
      <c r="V22" s="108" t="str">
        <f t="shared" si="5"/>
        <v/>
      </c>
      <c r="W22" s="108" t="str">
        <f t="shared" si="6"/>
        <v/>
      </c>
      <c r="X22" s="108">
        <f t="shared" si="7"/>
        <v>0</v>
      </c>
      <c r="Y22" s="170" t="b">
        <f t="shared" si="8"/>
        <v>0</v>
      </c>
      <c r="Z22" s="170" t="b">
        <f t="shared" si="9"/>
        <v>0</v>
      </c>
      <c r="AA22" s="170" t="b">
        <f t="shared" si="10"/>
        <v>0</v>
      </c>
      <c r="AB22" s="170" t="b">
        <f t="shared" si="11"/>
        <v>0</v>
      </c>
      <c r="AC22" s="170" t="b">
        <f t="shared" si="12"/>
        <v>0</v>
      </c>
      <c r="AD22" s="170" t="b">
        <f t="shared" si="20"/>
        <v>0</v>
      </c>
      <c r="AE22" s="170" t="b">
        <f t="shared" si="21"/>
        <v>0</v>
      </c>
      <c r="AF22" s="170" t="b">
        <f t="shared" si="22"/>
        <v>0</v>
      </c>
      <c r="AG22" s="170" t="b">
        <f t="shared" si="23"/>
        <v>0</v>
      </c>
      <c r="AH22" s="170" t="b">
        <f t="shared" si="24"/>
        <v>0</v>
      </c>
      <c r="AI22" s="176" t="str">
        <f t="shared" si="13"/>
        <v/>
      </c>
      <c r="AJ22" s="177" t="str">
        <f t="shared" si="14"/>
        <v/>
      </c>
      <c r="AK22" s="173" t="str">
        <f t="shared" si="25"/>
        <v/>
      </c>
      <c r="AL22" s="174" t="str">
        <f t="shared" si="26"/>
        <v/>
      </c>
      <c r="AM22" s="175">
        <f t="shared" si="27"/>
        <v>0</v>
      </c>
      <c r="AN22" s="155" t="str">
        <f t="shared" si="28"/>
        <v/>
      </c>
      <c r="AO22" s="156" t="str">
        <f t="shared" si="29"/>
        <v/>
      </c>
      <c r="AP22" s="144"/>
      <c r="AQ22" s="174" t="str">
        <f t="shared" si="30"/>
        <v/>
      </c>
      <c r="AR22" s="213" t="str">
        <f t="shared" si="31"/>
        <v/>
      </c>
      <c r="AS22" s="213" t="str">
        <f t="shared" si="32"/>
        <v/>
      </c>
      <c r="AT22" s="213" t="str">
        <f t="shared" si="33"/>
        <v/>
      </c>
      <c r="AU22" s="165"/>
      <c r="AV22" s="174"/>
      <c r="AW22" s="175"/>
      <c r="AX22" s="165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214"/>
      <c r="C23" s="209"/>
      <c r="D23" s="144"/>
      <c r="E23" s="144"/>
      <c r="F23" s="165"/>
      <c r="G23" s="217"/>
      <c r="H23" s="178"/>
      <c r="I23" s="216"/>
      <c r="J23" s="178"/>
      <c r="K23" s="162"/>
      <c r="L23" s="215"/>
      <c r="M23" s="168">
        <f t="shared" si="16"/>
        <v>0</v>
      </c>
      <c r="N23" s="169" t="str">
        <f t="shared" si="17"/>
        <v/>
      </c>
      <c r="O23" s="169" t="str">
        <f t="shared" si="0"/>
        <v/>
      </c>
      <c r="P23" s="169" t="str">
        <f t="shared" si="1"/>
        <v/>
      </c>
      <c r="Q23" s="169">
        <f t="shared" si="18"/>
        <v>0</v>
      </c>
      <c r="R23" s="108" t="str">
        <f t="shared" si="2"/>
        <v/>
      </c>
      <c r="S23" s="108" t="str">
        <f t="shared" si="3"/>
        <v/>
      </c>
      <c r="T23" s="108" t="str">
        <f t="shared" si="4"/>
        <v/>
      </c>
      <c r="U23" s="108" t="str">
        <f t="shared" si="19"/>
        <v/>
      </c>
      <c r="V23" s="108" t="str">
        <f t="shared" si="5"/>
        <v/>
      </c>
      <c r="W23" s="108" t="str">
        <f t="shared" si="6"/>
        <v/>
      </c>
      <c r="X23" s="108">
        <f t="shared" si="7"/>
        <v>0</v>
      </c>
      <c r="Y23" s="170" t="b">
        <f t="shared" si="8"/>
        <v>0</v>
      </c>
      <c r="Z23" s="170" t="b">
        <f t="shared" si="9"/>
        <v>0</v>
      </c>
      <c r="AA23" s="170" t="b">
        <f t="shared" si="10"/>
        <v>0</v>
      </c>
      <c r="AB23" s="170" t="b">
        <f t="shared" si="11"/>
        <v>0</v>
      </c>
      <c r="AC23" s="170" t="b">
        <f t="shared" si="12"/>
        <v>0</v>
      </c>
      <c r="AD23" s="170" t="b">
        <f t="shared" si="20"/>
        <v>0</v>
      </c>
      <c r="AE23" s="170" t="b">
        <f t="shared" si="21"/>
        <v>0</v>
      </c>
      <c r="AF23" s="170" t="b">
        <f t="shared" si="22"/>
        <v>0</v>
      </c>
      <c r="AG23" s="170" t="b">
        <f t="shared" si="23"/>
        <v>0</v>
      </c>
      <c r="AH23" s="170" t="b">
        <f t="shared" si="24"/>
        <v>0</v>
      </c>
      <c r="AI23" s="176" t="str">
        <f t="shared" si="13"/>
        <v/>
      </c>
      <c r="AJ23" s="177" t="str">
        <f t="shared" si="14"/>
        <v/>
      </c>
      <c r="AK23" s="173" t="str">
        <f t="shared" si="25"/>
        <v/>
      </c>
      <c r="AL23" s="174" t="str">
        <f t="shared" si="26"/>
        <v/>
      </c>
      <c r="AM23" s="175">
        <f t="shared" si="27"/>
        <v>0</v>
      </c>
      <c r="AN23" s="155" t="str">
        <f t="shared" si="28"/>
        <v/>
      </c>
      <c r="AO23" s="156" t="str">
        <f t="shared" si="29"/>
        <v/>
      </c>
      <c r="AP23" s="144"/>
      <c r="AQ23" s="174" t="str">
        <f t="shared" si="30"/>
        <v/>
      </c>
      <c r="AR23" s="213" t="str">
        <f t="shared" si="31"/>
        <v/>
      </c>
      <c r="AS23" s="213" t="str">
        <f t="shared" si="32"/>
        <v/>
      </c>
      <c r="AT23" s="213" t="str">
        <f t="shared" si="33"/>
        <v/>
      </c>
      <c r="AU23" s="165"/>
      <c r="AV23" s="174"/>
      <c r="AW23" s="175"/>
      <c r="AX23" s="165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214"/>
      <c r="C24" s="209"/>
      <c r="D24" s="143"/>
      <c r="E24" s="143"/>
      <c r="F24" s="165"/>
      <c r="G24" s="217"/>
      <c r="H24" s="178"/>
      <c r="I24" s="216"/>
      <c r="J24" s="178"/>
      <c r="K24" s="162"/>
      <c r="L24" s="215"/>
      <c r="M24" s="168">
        <f t="shared" si="16"/>
        <v>0</v>
      </c>
      <c r="N24" s="169" t="str">
        <f t="shared" si="17"/>
        <v/>
      </c>
      <c r="O24" s="169" t="str">
        <f t="shared" si="0"/>
        <v/>
      </c>
      <c r="P24" s="169" t="str">
        <f t="shared" si="1"/>
        <v/>
      </c>
      <c r="Q24" s="169">
        <f t="shared" si="18"/>
        <v>0</v>
      </c>
      <c r="R24" s="108" t="str">
        <f t="shared" si="2"/>
        <v/>
      </c>
      <c r="S24" s="108" t="str">
        <f t="shared" si="3"/>
        <v/>
      </c>
      <c r="T24" s="108" t="str">
        <f t="shared" si="4"/>
        <v/>
      </c>
      <c r="U24" s="108" t="str">
        <f t="shared" si="19"/>
        <v/>
      </c>
      <c r="V24" s="108" t="str">
        <f t="shared" si="5"/>
        <v/>
      </c>
      <c r="W24" s="108" t="str">
        <f t="shared" si="6"/>
        <v/>
      </c>
      <c r="X24" s="108">
        <f t="shared" si="7"/>
        <v>0</v>
      </c>
      <c r="Y24" s="170" t="b">
        <f t="shared" si="8"/>
        <v>0</v>
      </c>
      <c r="Z24" s="170" t="b">
        <f t="shared" si="9"/>
        <v>0</v>
      </c>
      <c r="AA24" s="170" t="b">
        <f t="shared" si="10"/>
        <v>0</v>
      </c>
      <c r="AB24" s="170" t="b">
        <f t="shared" si="11"/>
        <v>0</v>
      </c>
      <c r="AC24" s="170" t="b">
        <f t="shared" si="12"/>
        <v>0</v>
      </c>
      <c r="AD24" s="170" t="b">
        <f t="shared" si="20"/>
        <v>0</v>
      </c>
      <c r="AE24" s="170" t="b">
        <f t="shared" si="21"/>
        <v>0</v>
      </c>
      <c r="AF24" s="170" t="b">
        <f t="shared" si="22"/>
        <v>0</v>
      </c>
      <c r="AG24" s="170" t="b">
        <f t="shared" si="23"/>
        <v>0</v>
      </c>
      <c r="AH24" s="170" t="b">
        <f t="shared" si="24"/>
        <v>0</v>
      </c>
      <c r="AI24" s="176" t="str">
        <f t="shared" si="13"/>
        <v/>
      </c>
      <c r="AJ24" s="177" t="str">
        <f t="shared" si="14"/>
        <v/>
      </c>
      <c r="AK24" s="173" t="str">
        <f t="shared" si="25"/>
        <v/>
      </c>
      <c r="AL24" s="174" t="str">
        <f t="shared" si="26"/>
        <v/>
      </c>
      <c r="AM24" s="175">
        <f t="shared" si="27"/>
        <v>0</v>
      </c>
      <c r="AN24" s="155" t="str">
        <f t="shared" si="28"/>
        <v/>
      </c>
      <c r="AO24" s="156" t="str">
        <f t="shared" si="29"/>
        <v/>
      </c>
      <c r="AP24" s="144"/>
      <c r="AQ24" s="174" t="str">
        <f t="shared" si="30"/>
        <v/>
      </c>
      <c r="AR24" s="213" t="str">
        <f t="shared" si="31"/>
        <v/>
      </c>
      <c r="AS24" s="213" t="str">
        <f t="shared" si="32"/>
        <v/>
      </c>
      <c r="AT24" s="213" t="str">
        <f t="shared" si="33"/>
        <v/>
      </c>
      <c r="AU24" s="165"/>
      <c r="AV24" s="174"/>
      <c r="AW24" s="175"/>
      <c r="AX24" s="165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214"/>
      <c r="C25" s="209"/>
      <c r="D25" s="144"/>
      <c r="E25" s="144"/>
      <c r="F25" s="165"/>
      <c r="G25" s="217"/>
      <c r="H25" s="178"/>
      <c r="I25" s="216"/>
      <c r="J25" s="178"/>
      <c r="K25" s="178"/>
      <c r="L25" s="215"/>
      <c r="M25" s="168">
        <f t="shared" si="16"/>
        <v>0</v>
      </c>
      <c r="N25" s="169" t="str">
        <f t="shared" si="17"/>
        <v/>
      </c>
      <c r="O25" s="169" t="str">
        <f t="shared" si="0"/>
        <v/>
      </c>
      <c r="P25" s="169" t="str">
        <f t="shared" si="1"/>
        <v/>
      </c>
      <c r="Q25" s="169">
        <f t="shared" si="18"/>
        <v>0</v>
      </c>
      <c r="R25" s="108" t="str">
        <f t="shared" si="2"/>
        <v/>
      </c>
      <c r="S25" s="108" t="str">
        <f t="shared" si="3"/>
        <v/>
      </c>
      <c r="T25" s="108" t="str">
        <f t="shared" si="4"/>
        <v/>
      </c>
      <c r="U25" s="108" t="str">
        <f t="shared" si="19"/>
        <v/>
      </c>
      <c r="V25" s="108" t="str">
        <f t="shared" si="5"/>
        <v/>
      </c>
      <c r="W25" s="108" t="str">
        <f t="shared" si="6"/>
        <v/>
      </c>
      <c r="X25" s="108">
        <f t="shared" si="7"/>
        <v>0</v>
      </c>
      <c r="Y25" s="170" t="b">
        <f t="shared" si="8"/>
        <v>0</v>
      </c>
      <c r="Z25" s="170" t="b">
        <f t="shared" si="9"/>
        <v>0</v>
      </c>
      <c r="AA25" s="170" t="b">
        <f t="shared" si="10"/>
        <v>0</v>
      </c>
      <c r="AB25" s="170" t="b">
        <f t="shared" si="11"/>
        <v>0</v>
      </c>
      <c r="AC25" s="170" t="b">
        <f t="shared" si="12"/>
        <v>0</v>
      </c>
      <c r="AD25" s="170" t="b">
        <f t="shared" si="20"/>
        <v>0</v>
      </c>
      <c r="AE25" s="170" t="b">
        <f t="shared" si="21"/>
        <v>0</v>
      </c>
      <c r="AF25" s="170" t="b">
        <f t="shared" si="22"/>
        <v>0</v>
      </c>
      <c r="AG25" s="170" t="b">
        <f t="shared" si="23"/>
        <v>0</v>
      </c>
      <c r="AH25" s="170" t="b">
        <f t="shared" si="24"/>
        <v>0</v>
      </c>
      <c r="AI25" s="176" t="str">
        <f t="shared" si="13"/>
        <v/>
      </c>
      <c r="AJ25" s="177" t="str">
        <f t="shared" si="14"/>
        <v/>
      </c>
      <c r="AK25" s="173" t="str">
        <f t="shared" si="25"/>
        <v/>
      </c>
      <c r="AL25" s="174" t="str">
        <f t="shared" si="26"/>
        <v/>
      </c>
      <c r="AM25" s="175">
        <f t="shared" si="27"/>
        <v>0</v>
      </c>
      <c r="AN25" s="155" t="str">
        <f t="shared" si="28"/>
        <v/>
      </c>
      <c r="AO25" s="156" t="str">
        <f t="shared" si="29"/>
        <v/>
      </c>
      <c r="AP25" s="144"/>
      <c r="AQ25" s="174" t="str">
        <f t="shared" si="30"/>
        <v/>
      </c>
      <c r="AR25" s="213" t="str">
        <f t="shared" si="31"/>
        <v/>
      </c>
      <c r="AS25" s="213" t="str">
        <f t="shared" si="32"/>
        <v/>
      </c>
      <c r="AT25" s="213" t="str">
        <f t="shared" si="33"/>
        <v/>
      </c>
      <c r="AU25" s="165"/>
      <c r="AV25" s="174"/>
      <c r="AW25" s="175"/>
      <c r="AX25" s="165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214"/>
      <c r="C26" s="163"/>
      <c r="D26" s="144"/>
      <c r="E26" s="144"/>
      <c r="F26" s="165"/>
      <c r="G26" s="179"/>
      <c r="H26" s="178"/>
      <c r="I26" s="178"/>
      <c r="J26" s="178"/>
      <c r="K26" s="178"/>
      <c r="L26" s="180"/>
      <c r="M26" s="168">
        <f t="shared" si="16"/>
        <v>0</v>
      </c>
      <c r="N26" s="169" t="str">
        <f t="shared" si="17"/>
        <v/>
      </c>
      <c r="O26" s="169" t="str">
        <f t="shared" si="0"/>
        <v/>
      </c>
      <c r="P26" s="169" t="str">
        <f t="shared" si="1"/>
        <v/>
      </c>
      <c r="Q26" s="169">
        <f t="shared" si="18"/>
        <v>0</v>
      </c>
      <c r="R26" s="108" t="str">
        <f t="shared" si="2"/>
        <v/>
      </c>
      <c r="S26" s="108" t="str">
        <f t="shared" si="3"/>
        <v/>
      </c>
      <c r="T26" s="108" t="str">
        <f t="shared" si="4"/>
        <v/>
      </c>
      <c r="U26" s="108" t="str">
        <f t="shared" si="19"/>
        <v/>
      </c>
      <c r="V26" s="108" t="str">
        <f t="shared" si="5"/>
        <v/>
      </c>
      <c r="W26" s="108" t="str">
        <f t="shared" si="6"/>
        <v/>
      </c>
      <c r="X26" s="108">
        <f t="shared" si="7"/>
        <v>0</v>
      </c>
      <c r="Y26" s="170" t="b">
        <f t="shared" si="8"/>
        <v>0</v>
      </c>
      <c r="Z26" s="170" t="b">
        <f t="shared" si="9"/>
        <v>0</v>
      </c>
      <c r="AA26" s="170" t="b">
        <f t="shared" si="10"/>
        <v>0</v>
      </c>
      <c r="AB26" s="170" t="b">
        <f t="shared" si="11"/>
        <v>0</v>
      </c>
      <c r="AC26" s="170" t="b">
        <f t="shared" si="12"/>
        <v>0</v>
      </c>
      <c r="AD26" s="170" t="b">
        <f t="shared" si="20"/>
        <v>0</v>
      </c>
      <c r="AE26" s="170" t="b">
        <f t="shared" si="21"/>
        <v>0</v>
      </c>
      <c r="AF26" s="170" t="b">
        <f t="shared" si="22"/>
        <v>0</v>
      </c>
      <c r="AG26" s="170" t="b">
        <f t="shared" si="23"/>
        <v>0</v>
      </c>
      <c r="AH26" s="170" t="b">
        <f t="shared" si="24"/>
        <v>0</v>
      </c>
      <c r="AI26" s="176" t="str">
        <f t="shared" si="13"/>
        <v/>
      </c>
      <c r="AJ26" s="177" t="str">
        <f t="shared" si="14"/>
        <v/>
      </c>
      <c r="AK26" s="173" t="str">
        <f t="shared" si="25"/>
        <v/>
      </c>
      <c r="AL26" s="174" t="str">
        <f t="shared" si="26"/>
        <v/>
      </c>
      <c r="AM26" s="175">
        <f t="shared" si="27"/>
        <v>0</v>
      </c>
      <c r="AN26" s="155" t="str">
        <f t="shared" si="28"/>
        <v/>
      </c>
      <c r="AO26" s="156" t="str">
        <f t="shared" si="29"/>
        <v/>
      </c>
      <c r="AP26" s="144"/>
      <c r="AQ26" s="174" t="str">
        <f t="shared" si="30"/>
        <v/>
      </c>
      <c r="AR26" s="213" t="str">
        <f t="shared" si="31"/>
        <v/>
      </c>
      <c r="AS26" s="213" t="str">
        <f t="shared" si="32"/>
        <v/>
      </c>
      <c r="AT26" s="213" t="str">
        <f t="shared" si="33"/>
        <v/>
      </c>
      <c r="AU26" s="165"/>
      <c r="AV26" s="174"/>
      <c r="AW26" s="175"/>
      <c r="AX26" s="165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214"/>
      <c r="C27" s="163"/>
      <c r="D27" s="144"/>
      <c r="E27" s="144"/>
      <c r="F27" s="165"/>
      <c r="G27" s="179"/>
      <c r="H27" s="178"/>
      <c r="I27" s="178"/>
      <c r="J27" s="178"/>
      <c r="K27" s="178"/>
      <c r="L27" s="180"/>
      <c r="M27" s="168">
        <f t="shared" si="16"/>
        <v>0</v>
      </c>
      <c r="N27" s="169" t="str">
        <f t="shared" si="17"/>
        <v/>
      </c>
      <c r="O27" s="169" t="str">
        <f t="shared" si="0"/>
        <v/>
      </c>
      <c r="P27" s="169" t="str">
        <f t="shared" si="1"/>
        <v/>
      </c>
      <c r="Q27" s="169">
        <f t="shared" si="18"/>
        <v>0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19"/>
        <v/>
      </c>
      <c r="V27" s="108" t="str">
        <f t="shared" si="5"/>
        <v/>
      </c>
      <c r="W27" s="108" t="str">
        <f t="shared" si="6"/>
        <v/>
      </c>
      <c r="X27" s="108">
        <f t="shared" si="7"/>
        <v>0</v>
      </c>
      <c r="Y27" s="170" t="b">
        <f t="shared" si="8"/>
        <v>0</v>
      </c>
      <c r="Z27" s="170" t="b">
        <f t="shared" si="9"/>
        <v>0</v>
      </c>
      <c r="AA27" s="170" t="b">
        <f t="shared" si="10"/>
        <v>0</v>
      </c>
      <c r="AB27" s="170" t="b">
        <f t="shared" si="11"/>
        <v>0</v>
      </c>
      <c r="AC27" s="170" t="b">
        <f t="shared" si="12"/>
        <v>0</v>
      </c>
      <c r="AD27" s="170" t="b">
        <f t="shared" si="20"/>
        <v>0</v>
      </c>
      <c r="AE27" s="170" t="b">
        <f t="shared" si="21"/>
        <v>0</v>
      </c>
      <c r="AF27" s="170" t="b">
        <f t="shared" si="22"/>
        <v>0</v>
      </c>
      <c r="AG27" s="170" t="b">
        <f t="shared" si="23"/>
        <v>0</v>
      </c>
      <c r="AH27" s="170" t="b">
        <f t="shared" si="24"/>
        <v>0</v>
      </c>
      <c r="AI27" s="176" t="str">
        <f t="shared" si="13"/>
        <v/>
      </c>
      <c r="AJ27" s="177" t="str">
        <f t="shared" si="14"/>
        <v/>
      </c>
      <c r="AK27" s="173" t="str">
        <f t="shared" si="25"/>
        <v/>
      </c>
      <c r="AL27" s="174" t="str">
        <f t="shared" si="26"/>
        <v/>
      </c>
      <c r="AM27" s="175">
        <f t="shared" si="27"/>
        <v>0</v>
      </c>
      <c r="AN27" s="155" t="str">
        <f t="shared" si="28"/>
        <v/>
      </c>
      <c r="AO27" s="156" t="str">
        <f t="shared" si="29"/>
        <v/>
      </c>
      <c r="AP27" s="144"/>
      <c r="AQ27" s="174" t="str">
        <f t="shared" si="30"/>
        <v/>
      </c>
      <c r="AR27" s="213" t="str">
        <f t="shared" si="31"/>
        <v/>
      </c>
      <c r="AS27" s="213" t="str">
        <f t="shared" si="32"/>
        <v/>
      </c>
      <c r="AT27" s="213" t="str">
        <f t="shared" si="33"/>
        <v/>
      </c>
      <c r="AU27" s="165"/>
      <c r="AV27" s="174" t="str">
        <f t="shared" ref="AV27:AV53" si="35">IF(AU27="","",IF(AU27="PRO",1,IF(AU27="LWOO",2,IF(AU27="BBL",3,IF(AU27="BBL/Kader",4,IF(AU27="Kader",5,IF(AU27="Kader/TL",6,IF(AU27="TL",7,IF(AU27="TL/Havo",8,IF(AU27="Havo",9,IF(AU27="Havo/VWO",10,IF(AU27="VWO",11))))))))))))</f>
        <v/>
      </c>
      <c r="AW27" s="175">
        <f t="shared" ref="AW27:AW53" si="36">IF(AV27="",0,IF(AV27&lt;AQ27,0,IF(AV27&gt;=AQ27,1)))</f>
        <v>0</v>
      </c>
      <c r="AX27" s="165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214"/>
      <c r="C28" s="163"/>
      <c r="D28" s="144"/>
      <c r="E28" s="144"/>
      <c r="F28" s="165"/>
      <c r="G28" s="179"/>
      <c r="H28" s="178"/>
      <c r="I28" s="178"/>
      <c r="J28" s="178"/>
      <c r="K28" s="178"/>
      <c r="L28" s="180"/>
      <c r="M28" s="168">
        <f t="shared" si="16"/>
        <v>0</v>
      </c>
      <c r="N28" s="169" t="str">
        <f t="shared" si="17"/>
        <v/>
      </c>
      <c r="O28" s="169" t="str">
        <f t="shared" si="0"/>
        <v/>
      </c>
      <c r="P28" s="169" t="str">
        <f t="shared" si="1"/>
        <v/>
      </c>
      <c r="Q28" s="169">
        <f t="shared" si="18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19"/>
        <v/>
      </c>
      <c r="V28" s="108" t="str">
        <f t="shared" si="5"/>
        <v/>
      </c>
      <c r="W28" s="108" t="str">
        <f t="shared" si="6"/>
        <v/>
      </c>
      <c r="X28" s="108">
        <f t="shared" si="7"/>
        <v>0</v>
      </c>
      <c r="Y28" s="170" t="b">
        <f t="shared" si="8"/>
        <v>0</v>
      </c>
      <c r="Z28" s="170" t="b">
        <f t="shared" si="9"/>
        <v>0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0"/>
        <v>0</v>
      </c>
      <c r="AE28" s="170" t="b">
        <f t="shared" si="21"/>
        <v>0</v>
      </c>
      <c r="AF28" s="170" t="b">
        <f t="shared" si="22"/>
        <v>0</v>
      </c>
      <c r="AG28" s="170" t="b">
        <f t="shared" si="23"/>
        <v>0</v>
      </c>
      <c r="AH28" s="170" t="b">
        <f t="shared" si="24"/>
        <v>0</v>
      </c>
      <c r="AI28" s="176" t="str">
        <f t="shared" si="13"/>
        <v/>
      </c>
      <c r="AJ28" s="177" t="str">
        <f t="shared" si="14"/>
        <v/>
      </c>
      <c r="AK28" s="173" t="str">
        <f t="shared" si="25"/>
        <v/>
      </c>
      <c r="AL28" s="174" t="str">
        <f t="shared" si="26"/>
        <v/>
      </c>
      <c r="AM28" s="175">
        <f t="shared" si="27"/>
        <v>0</v>
      </c>
      <c r="AN28" s="155" t="str">
        <f t="shared" si="28"/>
        <v/>
      </c>
      <c r="AO28" s="156" t="str">
        <f t="shared" si="29"/>
        <v/>
      </c>
      <c r="AP28" s="144"/>
      <c r="AQ28" s="174" t="str">
        <f t="shared" si="30"/>
        <v/>
      </c>
      <c r="AR28" s="213" t="str">
        <f t="shared" si="31"/>
        <v/>
      </c>
      <c r="AS28" s="213" t="str">
        <f t="shared" si="32"/>
        <v/>
      </c>
      <c r="AT28" s="213" t="str">
        <f t="shared" si="33"/>
        <v/>
      </c>
      <c r="AU28" s="165"/>
      <c r="AV28" s="174" t="str">
        <f t="shared" si="35"/>
        <v/>
      </c>
      <c r="AW28" s="175">
        <f t="shared" si="36"/>
        <v>0</v>
      </c>
      <c r="AX28" s="165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214"/>
      <c r="C29" s="163"/>
      <c r="D29" s="144"/>
      <c r="E29" s="144"/>
      <c r="F29" s="165"/>
      <c r="G29" s="179"/>
      <c r="H29" s="178"/>
      <c r="I29" s="178"/>
      <c r="J29" s="178"/>
      <c r="K29" s="178"/>
      <c r="L29" s="180"/>
      <c r="M29" s="168">
        <f t="shared" si="16"/>
        <v>0</v>
      </c>
      <c r="N29" s="169" t="str">
        <f t="shared" si="17"/>
        <v/>
      </c>
      <c r="O29" s="169" t="str">
        <f t="shared" si="0"/>
        <v/>
      </c>
      <c r="P29" s="169" t="str">
        <f t="shared" si="1"/>
        <v/>
      </c>
      <c r="Q29" s="169">
        <f t="shared" si="18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19"/>
        <v/>
      </c>
      <c r="V29" s="108" t="str">
        <f t="shared" si="5"/>
        <v/>
      </c>
      <c r="W29" s="108" t="str">
        <f t="shared" si="6"/>
        <v/>
      </c>
      <c r="X29" s="108">
        <f t="shared" si="7"/>
        <v>0</v>
      </c>
      <c r="Y29" s="170" t="b">
        <f t="shared" si="8"/>
        <v>0</v>
      </c>
      <c r="Z29" s="170" t="b">
        <f t="shared" si="9"/>
        <v>0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0"/>
        <v>0</v>
      </c>
      <c r="AE29" s="170" t="b">
        <f t="shared" si="21"/>
        <v>0</v>
      </c>
      <c r="AF29" s="170" t="b">
        <f t="shared" si="22"/>
        <v>0</v>
      </c>
      <c r="AG29" s="170" t="b">
        <f t="shared" si="23"/>
        <v>0</v>
      </c>
      <c r="AH29" s="170" t="b">
        <f t="shared" si="24"/>
        <v>0</v>
      </c>
      <c r="AI29" s="176" t="str">
        <f t="shared" si="13"/>
        <v/>
      </c>
      <c r="AJ29" s="177" t="str">
        <f t="shared" si="14"/>
        <v/>
      </c>
      <c r="AK29" s="173" t="str">
        <f t="shared" si="25"/>
        <v/>
      </c>
      <c r="AL29" s="174" t="str">
        <f t="shared" si="26"/>
        <v/>
      </c>
      <c r="AM29" s="175">
        <f t="shared" si="27"/>
        <v>0</v>
      </c>
      <c r="AN29" s="155" t="str">
        <f t="shared" si="28"/>
        <v/>
      </c>
      <c r="AO29" s="156" t="str">
        <f t="shared" si="29"/>
        <v/>
      </c>
      <c r="AP29" s="144"/>
      <c r="AQ29" s="174" t="str">
        <f t="shared" si="30"/>
        <v/>
      </c>
      <c r="AR29" s="213" t="str">
        <f t="shared" si="31"/>
        <v/>
      </c>
      <c r="AS29" s="213" t="str">
        <f t="shared" si="32"/>
        <v/>
      </c>
      <c r="AT29" s="213" t="str">
        <f t="shared" si="33"/>
        <v/>
      </c>
      <c r="AU29" s="165"/>
      <c r="AV29" s="174" t="str">
        <f t="shared" si="35"/>
        <v/>
      </c>
      <c r="AW29" s="175">
        <f t="shared" si="36"/>
        <v>0</v>
      </c>
      <c r="AX29" s="165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214"/>
      <c r="C30" s="163"/>
      <c r="D30" s="144"/>
      <c r="E30" s="144"/>
      <c r="F30" s="165"/>
      <c r="G30" s="166"/>
      <c r="H30" s="178"/>
      <c r="I30" s="162"/>
      <c r="J30" s="178"/>
      <c r="K30" s="162"/>
      <c r="L30" s="167"/>
      <c r="M30" s="168">
        <f t="shared" si="16"/>
        <v>0</v>
      </c>
      <c r="N30" s="169" t="str">
        <f t="shared" si="17"/>
        <v/>
      </c>
      <c r="O30" s="169" t="str">
        <f t="shared" si="0"/>
        <v/>
      </c>
      <c r="P30" s="169" t="str">
        <f t="shared" si="1"/>
        <v/>
      </c>
      <c r="Q30" s="169">
        <f t="shared" si="18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19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0"/>
        <v>0</v>
      </c>
      <c r="AE30" s="170" t="b">
        <f t="shared" si="21"/>
        <v>0</v>
      </c>
      <c r="AF30" s="170" t="b">
        <f t="shared" si="22"/>
        <v>0</v>
      </c>
      <c r="AG30" s="170" t="b">
        <f t="shared" si="23"/>
        <v>0</v>
      </c>
      <c r="AH30" s="170" t="b">
        <f t="shared" si="24"/>
        <v>0</v>
      </c>
      <c r="AI30" s="176" t="str">
        <f t="shared" si="13"/>
        <v/>
      </c>
      <c r="AJ30" s="177" t="str">
        <f t="shared" si="14"/>
        <v/>
      </c>
      <c r="AK30" s="173" t="str">
        <f t="shared" si="25"/>
        <v/>
      </c>
      <c r="AL30" s="174" t="str">
        <f t="shared" si="26"/>
        <v/>
      </c>
      <c r="AM30" s="175">
        <f t="shared" si="27"/>
        <v>0</v>
      </c>
      <c r="AN30" s="155" t="str">
        <f t="shared" si="28"/>
        <v/>
      </c>
      <c r="AO30" s="156" t="str">
        <f t="shared" si="29"/>
        <v/>
      </c>
      <c r="AP30" s="144"/>
      <c r="AQ30" s="174" t="str">
        <f t="shared" si="30"/>
        <v/>
      </c>
      <c r="AR30" s="213" t="str">
        <f t="shared" si="31"/>
        <v/>
      </c>
      <c r="AS30" s="213" t="str">
        <f t="shared" si="32"/>
        <v/>
      </c>
      <c r="AT30" s="213" t="str">
        <f t="shared" si="33"/>
        <v/>
      </c>
      <c r="AU30" s="165"/>
      <c r="AV30" s="174" t="str">
        <f t="shared" si="35"/>
        <v/>
      </c>
      <c r="AW30" s="175">
        <f t="shared" si="36"/>
        <v>0</v>
      </c>
      <c r="AX30" s="165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214"/>
      <c r="C31" s="163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6"/>
        <v>0</v>
      </c>
      <c r="N31" s="169" t="str">
        <f t="shared" si="17"/>
        <v/>
      </c>
      <c r="O31" s="169" t="str">
        <f t="shared" si="0"/>
        <v/>
      </c>
      <c r="P31" s="169" t="str">
        <f t="shared" si="1"/>
        <v/>
      </c>
      <c r="Q31" s="169">
        <f t="shared" si="18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19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0"/>
        <v>0</v>
      </c>
      <c r="AE31" s="170" t="b">
        <f t="shared" si="21"/>
        <v>0</v>
      </c>
      <c r="AF31" s="170" t="b">
        <f t="shared" si="22"/>
        <v>0</v>
      </c>
      <c r="AG31" s="170" t="b">
        <f t="shared" si="23"/>
        <v>0</v>
      </c>
      <c r="AH31" s="170" t="b">
        <f t="shared" si="24"/>
        <v>0</v>
      </c>
      <c r="AI31" s="176" t="str">
        <f t="shared" si="13"/>
        <v/>
      </c>
      <c r="AJ31" s="177" t="str">
        <f t="shared" si="14"/>
        <v/>
      </c>
      <c r="AK31" s="173" t="str">
        <f t="shared" si="25"/>
        <v/>
      </c>
      <c r="AL31" s="174" t="str">
        <f t="shared" si="26"/>
        <v/>
      </c>
      <c r="AM31" s="175">
        <f t="shared" si="27"/>
        <v>0</v>
      </c>
      <c r="AN31" s="155" t="str">
        <f t="shared" si="28"/>
        <v/>
      </c>
      <c r="AO31" s="156" t="str">
        <f t="shared" si="29"/>
        <v/>
      </c>
      <c r="AP31" s="144"/>
      <c r="AQ31" s="174" t="str">
        <f t="shared" si="30"/>
        <v/>
      </c>
      <c r="AR31" s="213" t="str">
        <f t="shared" si="31"/>
        <v/>
      </c>
      <c r="AS31" s="213" t="str">
        <f t="shared" si="32"/>
        <v/>
      </c>
      <c r="AT31" s="213" t="str">
        <f t="shared" si="33"/>
        <v/>
      </c>
      <c r="AU31" s="165"/>
      <c r="AV31" s="174" t="str">
        <f t="shared" si="35"/>
        <v/>
      </c>
      <c r="AW31" s="175">
        <f t="shared" si="36"/>
        <v>0</v>
      </c>
      <c r="AX31" s="165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214"/>
      <c r="C32" s="209"/>
      <c r="D32" s="144"/>
      <c r="E32" s="144"/>
      <c r="F32" s="165"/>
      <c r="G32" s="179"/>
      <c r="H32" s="178"/>
      <c r="I32" s="178"/>
      <c r="J32" s="178"/>
      <c r="K32" s="178"/>
      <c r="L32" s="180"/>
      <c r="M32" s="168">
        <f t="shared" si="16"/>
        <v>0</v>
      </c>
      <c r="N32" s="169" t="str">
        <f t="shared" si="17"/>
        <v/>
      </c>
      <c r="O32" s="169" t="str">
        <f t="shared" si="0"/>
        <v/>
      </c>
      <c r="P32" s="169" t="str">
        <f t="shared" si="1"/>
        <v/>
      </c>
      <c r="Q32" s="169">
        <f t="shared" si="18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19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0"/>
        <v>0</v>
      </c>
      <c r="AE32" s="170" t="b">
        <f t="shared" si="21"/>
        <v>0</v>
      </c>
      <c r="AF32" s="170" t="b">
        <f t="shared" si="22"/>
        <v>0</v>
      </c>
      <c r="AG32" s="170" t="b">
        <f t="shared" si="23"/>
        <v>0</v>
      </c>
      <c r="AH32" s="170" t="b">
        <f t="shared" si="24"/>
        <v>0</v>
      </c>
      <c r="AI32" s="176" t="str">
        <f t="shared" si="13"/>
        <v/>
      </c>
      <c r="AJ32" s="177" t="str">
        <f t="shared" si="14"/>
        <v/>
      </c>
      <c r="AK32" s="173" t="str">
        <f t="shared" si="25"/>
        <v/>
      </c>
      <c r="AL32" s="174" t="str">
        <f t="shared" si="26"/>
        <v/>
      </c>
      <c r="AM32" s="175">
        <f t="shared" si="27"/>
        <v>0</v>
      </c>
      <c r="AN32" s="155" t="str">
        <f t="shared" si="28"/>
        <v/>
      </c>
      <c r="AO32" s="156" t="str">
        <f t="shared" si="29"/>
        <v/>
      </c>
      <c r="AP32" s="144"/>
      <c r="AQ32" s="174" t="str">
        <f t="shared" si="30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5"/>
        <v/>
      </c>
      <c r="AW32" s="175">
        <f t="shared" si="36"/>
        <v>0</v>
      </c>
      <c r="AX32" s="165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214"/>
      <c r="C33" s="163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16"/>
        <v>0</v>
      </c>
      <c r="N33" s="169" t="str">
        <f t="shared" si="17"/>
        <v/>
      </c>
      <c r="O33" s="169" t="str">
        <f t="shared" si="0"/>
        <v/>
      </c>
      <c r="P33" s="169" t="str">
        <f t="shared" si="1"/>
        <v/>
      </c>
      <c r="Q33" s="169">
        <f t="shared" si="18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19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0"/>
        <v>0</v>
      </c>
      <c r="AE33" s="170" t="b">
        <f t="shared" si="21"/>
        <v>0</v>
      </c>
      <c r="AF33" s="170" t="b">
        <f t="shared" si="22"/>
        <v>0</v>
      </c>
      <c r="AG33" s="170" t="b">
        <f t="shared" si="23"/>
        <v>0</v>
      </c>
      <c r="AH33" s="170" t="b">
        <f t="shared" si="24"/>
        <v>0</v>
      </c>
      <c r="AI33" s="176" t="str">
        <f t="shared" si="13"/>
        <v/>
      </c>
      <c r="AJ33" s="177" t="str">
        <f t="shared" si="14"/>
        <v/>
      </c>
      <c r="AK33" s="173" t="str">
        <f t="shared" si="25"/>
        <v/>
      </c>
      <c r="AL33" s="174" t="str">
        <f t="shared" si="26"/>
        <v/>
      </c>
      <c r="AM33" s="175">
        <f t="shared" si="27"/>
        <v>0</v>
      </c>
      <c r="AN33" s="155" t="str">
        <f t="shared" si="28"/>
        <v/>
      </c>
      <c r="AO33" s="156" t="str">
        <f t="shared" si="29"/>
        <v/>
      </c>
      <c r="AP33" s="144"/>
      <c r="AQ33" s="174" t="str">
        <f t="shared" si="30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5"/>
        <v/>
      </c>
      <c r="AW33" s="175">
        <f t="shared" si="36"/>
        <v>0</v>
      </c>
      <c r="AX33" s="165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214"/>
      <c r="C34" s="209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16"/>
        <v>0</v>
      </c>
      <c r="N34" s="169" t="str">
        <f t="shared" si="17"/>
        <v/>
      </c>
      <c r="O34" s="169" t="str">
        <f t="shared" si="0"/>
        <v/>
      </c>
      <c r="P34" s="169" t="str">
        <f t="shared" si="1"/>
        <v/>
      </c>
      <c r="Q34" s="169">
        <f t="shared" si="18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19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0"/>
        <v>0</v>
      </c>
      <c r="AE34" s="170" t="b">
        <f t="shared" si="21"/>
        <v>0</v>
      </c>
      <c r="AF34" s="170" t="b">
        <f t="shared" si="22"/>
        <v>0</v>
      </c>
      <c r="AG34" s="170" t="b">
        <f t="shared" si="23"/>
        <v>0</v>
      </c>
      <c r="AH34" s="170" t="b">
        <f t="shared" si="24"/>
        <v>0</v>
      </c>
      <c r="AI34" s="176" t="str">
        <f t="shared" si="13"/>
        <v/>
      </c>
      <c r="AJ34" s="177" t="str">
        <f t="shared" si="14"/>
        <v/>
      </c>
      <c r="AK34" s="173" t="str">
        <f t="shared" si="25"/>
        <v/>
      </c>
      <c r="AL34" s="174" t="str">
        <f t="shared" si="26"/>
        <v/>
      </c>
      <c r="AM34" s="175">
        <f t="shared" si="27"/>
        <v>0</v>
      </c>
      <c r="AN34" s="155" t="str">
        <f t="shared" si="28"/>
        <v/>
      </c>
      <c r="AO34" s="156" t="str">
        <f t="shared" si="29"/>
        <v/>
      </c>
      <c r="AP34" s="144"/>
      <c r="AQ34" s="174" t="str">
        <f t="shared" si="30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5"/>
        <v/>
      </c>
      <c r="AW34" s="175">
        <f t="shared" si="36"/>
        <v>0</v>
      </c>
      <c r="AX34" s="165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214"/>
      <c r="C35" s="209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6"/>
        <v>0</v>
      </c>
      <c r="N35" s="169" t="str">
        <f t="shared" si="17"/>
        <v/>
      </c>
      <c r="O35" s="169" t="str">
        <f t="shared" si="0"/>
        <v/>
      </c>
      <c r="P35" s="169" t="str">
        <f t="shared" si="1"/>
        <v/>
      </c>
      <c r="Q35" s="169">
        <f t="shared" si="18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19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0"/>
        <v>0</v>
      </c>
      <c r="AE35" s="170" t="b">
        <f t="shared" si="21"/>
        <v>0</v>
      </c>
      <c r="AF35" s="170" t="b">
        <f t="shared" si="22"/>
        <v>0</v>
      </c>
      <c r="AG35" s="170" t="b">
        <f t="shared" si="23"/>
        <v>0</v>
      </c>
      <c r="AH35" s="170" t="b">
        <f t="shared" si="24"/>
        <v>0</v>
      </c>
      <c r="AI35" s="176" t="str">
        <f t="shared" si="13"/>
        <v/>
      </c>
      <c r="AJ35" s="177" t="str">
        <f t="shared" si="14"/>
        <v/>
      </c>
      <c r="AK35" s="173" t="str">
        <f t="shared" si="25"/>
        <v/>
      </c>
      <c r="AL35" s="174" t="str">
        <f t="shared" si="26"/>
        <v/>
      </c>
      <c r="AM35" s="175">
        <f t="shared" si="27"/>
        <v>0</v>
      </c>
      <c r="AN35" s="155" t="str">
        <f t="shared" si="28"/>
        <v/>
      </c>
      <c r="AO35" s="156" t="str">
        <f t="shared" si="29"/>
        <v/>
      </c>
      <c r="AP35" s="144"/>
      <c r="AQ35" s="174" t="str">
        <f t="shared" si="30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5"/>
        <v/>
      </c>
      <c r="AW35" s="175">
        <f t="shared" si="36"/>
        <v>0</v>
      </c>
      <c r="AX35" s="165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214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6"/>
        <v>0</v>
      </c>
      <c r="N36" s="169" t="str">
        <f t="shared" si="17"/>
        <v/>
      </c>
      <c r="O36" s="169" t="str">
        <f t="shared" si="0"/>
        <v/>
      </c>
      <c r="P36" s="169" t="str">
        <f t="shared" si="1"/>
        <v/>
      </c>
      <c r="Q36" s="169">
        <f t="shared" si="18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19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0"/>
        <v>0</v>
      </c>
      <c r="AE36" s="170" t="b">
        <f t="shared" si="21"/>
        <v>0</v>
      </c>
      <c r="AF36" s="170" t="b">
        <f t="shared" si="22"/>
        <v>0</v>
      </c>
      <c r="AG36" s="170" t="b">
        <f t="shared" si="23"/>
        <v>0</v>
      </c>
      <c r="AH36" s="170" t="b">
        <f t="shared" si="24"/>
        <v>0</v>
      </c>
      <c r="AI36" s="176" t="str">
        <f t="shared" si="13"/>
        <v/>
      </c>
      <c r="AJ36" s="177" t="str">
        <f t="shared" si="14"/>
        <v/>
      </c>
      <c r="AK36" s="173" t="str">
        <f t="shared" si="25"/>
        <v/>
      </c>
      <c r="AL36" s="174" t="str">
        <f t="shared" si="26"/>
        <v/>
      </c>
      <c r="AM36" s="175">
        <f t="shared" si="27"/>
        <v>0</v>
      </c>
      <c r="AN36" s="155" t="str">
        <f t="shared" si="28"/>
        <v/>
      </c>
      <c r="AO36" s="156" t="str">
        <f t="shared" si="29"/>
        <v/>
      </c>
      <c r="AP36" s="144"/>
      <c r="AQ36" s="174" t="str">
        <f t="shared" si="30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5"/>
        <v/>
      </c>
      <c r="AW36" s="175">
        <f t="shared" si="36"/>
        <v>0</v>
      </c>
      <c r="AX36" s="165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214"/>
      <c r="C37" s="209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6"/>
        <v>0</v>
      </c>
      <c r="N37" s="169" t="str">
        <f t="shared" si="17"/>
        <v/>
      </c>
      <c r="O37" s="169" t="str">
        <f t="shared" si="0"/>
        <v/>
      </c>
      <c r="P37" s="169" t="str">
        <f t="shared" si="1"/>
        <v/>
      </c>
      <c r="Q37" s="169">
        <f t="shared" si="18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19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0"/>
        <v>0</v>
      </c>
      <c r="AE37" s="170" t="b">
        <f t="shared" si="21"/>
        <v>0</v>
      </c>
      <c r="AF37" s="170" t="b">
        <f t="shared" si="22"/>
        <v>0</v>
      </c>
      <c r="AG37" s="170" t="b">
        <f t="shared" si="23"/>
        <v>0</v>
      </c>
      <c r="AH37" s="170" t="b">
        <f t="shared" si="24"/>
        <v>0</v>
      </c>
      <c r="AI37" s="176" t="str">
        <f t="shared" si="13"/>
        <v/>
      </c>
      <c r="AJ37" s="177" t="str">
        <f t="shared" si="14"/>
        <v/>
      </c>
      <c r="AK37" s="173" t="str">
        <f t="shared" si="25"/>
        <v/>
      </c>
      <c r="AL37" s="174" t="str">
        <f t="shared" si="26"/>
        <v/>
      </c>
      <c r="AM37" s="175">
        <f t="shared" si="27"/>
        <v>0</v>
      </c>
      <c r="AN37" s="155" t="str">
        <f t="shared" si="28"/>
        <v/>
      </c>
      <c r="AO37" s="156" t="str">
        <f t="shared" si="29"/>
        <v/>
      </c>
      <c r="AP37" s="144"/>
      <c r="AQ37" s="174" t="str">
        <f t="shared" si="30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5"/>
        <v/>
      </c>
      <c r="AW37" s="175">
        <f t="shared" si="36"/>
        <v>0</v>
      </c>
      <c r="AX37" s="165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6"/>
        <v>0</v>
      </c>
      <c r="N38" s="169" t="str">
        <f t="shared" si="17"/>
        <v/>
      </c>
      <c r="O38" s="169" t="str">
        <f t="shared" si="0"/>
        <v/>
      </c>
      <c r="P38" s="169" t="str">
        <f t="shared" si="1"/>
        <v/>
      </c>
      <c r="Q38" s="169">
        <f t="shared" si="18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19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0"/>
        <v>0</v>
      </c>
      <c r="AE38" s="170" t="b">
        <f t="shared" si="21"/>
        <v>0</v>
      </c>
      <c r="AF38" s="170" t="b">
        <f t="shared" si="22"/>
        <v>0</v>
      </c>
      <c r="AG38" s="170" t="b">
        <f t="shared" si="23"/>
        <v>0</v>
      </c>
      <c r="AH38" s="170" t="b">
        <f t="shared" si="24"/>
        <v>0</v>
      </c>
      <c r="AI38" s="176" t="str">
        <f t="shared" si="13"/>
        <v/>
      </c>
      <c r="AJ38" s="177" t="str">
        <f t="shared" si="14"/>
        <v/>
      </c>
      <c r="AK38" s="173" t="str">
        <f t="shared" si="25"/>
        <v/>
      </c>
      <c r="AL38" s="174" t="str">
        <f t="shared" si="26"/>
        <v/>
      </c>
      <c r="AM38" s="175">
        <f t="shared" si="27"/>
        <v>0</v>
      </c>
      <c r="AN38" s="155" t="str">
        <f t="shared" si="28"/>
        <v/>
      </c>
      <c r="AO38" s="156" t="str">
        <f t="shared" si="29"/>
        <v/>
      </c>
      <c r="AP38" s="144"/>
      <c r="AQ38" s="174" t="str">
        <f t="shared" si="30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5"/>
        <v/>
      </c>
      <c r="AW38" s="175">
        <f t="shared" si="36"/>
        <v>0</v>
      </c>
      <c r="AX38" s="165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209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6"/>
        <v>0</v>
      </c>
      <c r="N39" s="169" t="str">
        <f t="shared" si="17"/>
        <v/>
      </c>
      <c r="O39" s="169" t="str">
        <f t="shared" si="0"/>
        <v/>
      </c>
      <c r="P39" s="169" t="str">
        <f t="shared" si="1"/>
        <v/>
      </c>
      <c r="Q39" s="169">
        <f t="shared" si="18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19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0"/>
        <v>0</v>
      </c>
      <c r="AE39" s="170" t="b">
        <f t="shared" si="21"/>
        <v>0</v>
      </c>
      <c r="AF39" s="170" t="b">
        <f t="shared" si="22"/>
        <v>0</v>
      </c>
      <c r="AG39" s="170" t="b">
        <f t="shared" si="23"/>
        <v>0</v>
      </c>
      <c r="AH39" s="170" t="b">
        <f t="shared" si="24"/>
        <v>0</v>
      </c>
      <c r="AI39" s="176" t="str">
        <f t="shared" si="13"/>
        <v/>
      </c>
      <c r="AJ39" s="177" t="str">
        <f t="shared" si="14"/>
        <v/>
      </c>
      <c r="AK39" s="173" t="str">
        <f t="shared" si="25"/>
        <v/>
      </c>
      <c r="AL39" s="174" t="str">
        <f t="shared" si="26"/>
        <v/>
      </c>
      <c r="AM39" s="175">
        <f t="shared" si="27"/>
        <v>0</v>
      </c>
      <c r="AN39" s="155" t="str">
        <f t="shared" si="28"/>
        <v/>
      </c>
      <c r="AO39" s="156" t="str">
        <f t="shared" si="29"/>
        <v/>
      </c>
      <c r="AP39" s="144"/>
      <c r="AQ39" s="174" t="str">
        <f t="shared" si="30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5"/>
        <v/>
      </c>
      <c r="AW39" s="175">
        <f t="shared" si="36"/>
        <v>0</v>
      </c>
      <c r="AX39" s="165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163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6"/>
        <v>0</v>
      </c>
      <c r="N40" s="169" t="str">
        <f t="shared" si="17"/>
        <v/>
      </c>
      <c r="O40" s="169" t="str">
        <f t="shared" si="0"/>
        <v/>
      </c>
      <c r="P40" s="169" t="str">
        <f t="shared" si="1"/>
        <v/>
      </c>
      <c r="Q40" s="169">
        <f t="shared" si="18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19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0"/>
        <v>0</v>
      </c>
      <c r="AE40" s="170" t="b">
        <f t="shared" si="21"/>
        <v>0</v>
      </c>
      <c r="AF40" s="170" t="b">
        <f t="shared" si="22"/>
        <v>0</v>
      </c>
      <c r="AG40" s="170" t="b">
        <f t="shared" si="23"/>
        <v>0</v>
      </c>
      <c r="AH40" s="170" t="b">
        <f t="shared" si="24"/>
        <v>0</v>
      </c>
      <c r="AI40" s="176" t="str">
        <f t="shared" si="13"/>
        <v/>
      </c>
      <c r="AJ40" s="177" t="str">
        <f t="shared" si="14"/>
        <v/>
      </c>
      <c r="AK40" s="173" t="str">
        <f t="shared" si="25"/>
        <v/>
      </c>
      <c r="AL40" s="174" t="str">
        <f t="shared" si="26"/>
        <v/>
      </c>
      <c r="AM40" s="175">
        <f t="shared" si="27"/>
        <v>0</v>
      </c>
      <c r="AN40" s="155" t="str">
        <f t="shared" si="28"/>
        <v/>
      </c>
      <c r="AO40" s="156" t="str">
        <f t="shared" si="29"/>
        <v/>
      </c>
      <c r="AP40" s="144"/>
      <c r="AQ40" s="174" t="str">
        <f t="shared" si="30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5"/>
        <v/>
      </c>
      <c r="AW40" s="175">
        <f t="shared" si="36"/>
        <v>0</v>
      </c>
      <c r="AX40" s="165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6"/>
        <v>0</v>
      </c>
      <c r="N41" s="169" t="str">
        <f t="shared" si="17"/>
        <v/>
      </c>
      <c r="O41" s="169" t="str">
        <f t="shared" si="0"/>
        <v/>
      </c>
      <c r="P41" s="169" t="str">
        <f t="shared" si="1"/>
        <v/>
      </c>
      <c r="Q41" s="169">
        <f t="shared" si="18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19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0"/>
        <v>0</v>
      </c>
      <c r="AE41" s="170" t="b">
        <f t="shared" si="21"/>
        <v>0</v>
      </c>
      <c r="AF41" s="170" t="b">
        <f t="shared" si="22"/>
        <v>0</v>
      </c>
      <c r="AG41" s="170" t="b">
        <f t="shared" si="23"/>
        <v>0</v>
      </c>
      <c r="AH41" s="170" t="b">
        <f t="shared" si="24"/>
        <v>0</v>
      </c>
      <c r="AI41" s="176" t="str">
        <f t="shared" si="13"/>
        <v/>
      </c>
      <c r="AJ41" s="177" t="str">
        <f t="shared" si="14"/>
        <v/>
      </c>
      <c r="AK41" s="173" t="str">
        <f t="shared" si="25"/>
        <v/>
      </c>
      <c r="AL41" s="174" t="str">
        <f t="shared" si="26"/>
        <v/>
      </c>
      <c r="AM41" s="175">
        <f t="shared" si="27"/>
        <v>0</v>
      </c>
      <c r="AN41" s="155" t="str">
        <f t="shared" si="28"/>
        <v/>
      </c>
      <c r="AO41" s="156" t="str">
        <f t="shared" si="29"/>
        <v/>
      </c>
      <c r="AP41" s="144"/>
      <c r="AQ41" s="174" t="str">
        <f t="shared" si="30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5"/>
        <v/>
      </c>
      <c r="AW41" s="175">
        <f t="shared" si="36"/>
        <v>0</v>
      </c>
      <c r="AX41" s="165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163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6"/>
        <v>0</v>
      </c>
      <c r="N42" s="169" t="str">
        <f t="shared" si="17"/>
        <v/>
      </c>
      <c r="O42" s="169" t="str">
        <f t="shared" si="0"/>
        <v/>
      </c>
      <c r="P42" s="169" t="str">
        <f t="shared" si="1"/>
        <v/>
      </c>
      <c r="Q42" s="169">
        <f t="shared" si="18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19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0"/>
        <v>0</v>
      </c>
      <c r="AE42" s="170" t="b">
        <f t="shared" si="21"/>
        <v>0</v>
      </c>
      <c r="AF42" s="170" t="b">
        <f t="shared" si="22"/>
        <v>0</v>
      </c>
      <c r="AG42" s="170" t="b">
        <f t="shared" si="23"/>
        <v>0</v>
      </c>
      <c r="AH42" s="170" t="b">
        <f t="shared" si="24"/>
        <v>0</v>
      </c>
      <c r="AI42" s="176" t="str">
        <f t="shared" si="13"/>
        <v/>
      </c>
      <c r="AJ42" s="177" t="str">
        <f t="shared" si="14"/>
        <v/>
      </c>
      <c r="AK42" s="173" t="str">
        <f t="shared" si="25"/>
        <v/>
      </c>
      <c r="AL42" s="174" t="str">
        <f t="shared" si="26"/>
        <v/>
      </c>
      <c r="AM42" s="175">
        <f t="shared" si="27"/>
        <v>0</v>
      </c>
      <c r="AN42" s="155" t="str">
        <f t="shared" si="28"/>
        <v/>
      </c>
      <c r="AO42" s="156" t="str">
        <f t="shared" si="29"/>
        <v/>
      </c>
      <c r="AP42" s="144"/>
      <c r="AQ42" s="174" t="str">
        <f t="shared" si="30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5"/>
        <v/>
      </c>
      <c r="AW42" s="175">
        <f t="shared" si="36"/>
        <v>0</v>
      </c>
      <c r="AX42" s="165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209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6"/>
        <v>0</v>
      </c>
      <c r="N43" s="169" t="str">
        <f t="shared" si="17"/>
        <v/>
      </c>
      <c r="O43" s="169" t="str">
        <f t="shared" si="0"/>
        <v/>
      </c>
      <c r="P43" s="169" t="str">
        <f t="shared" si="1"/>
        <v/>
      </c>
      <c r="Q43" s="169">
        <f t="shared" si="18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19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0"/>
        <v>0</v>
      </c>
      <c r="AE43" s="170" t="b">
        <f t="shared" si="21"/>
        <v>0</v>
      </c>
      <c r="AF43" s="170" t="b">
        <f t="shared" si="22"/>
        <v>0</v>
      </c>
      <c r="AG43" s="170" t="b">
        <f t="shared" si="23"/>
        <v>0</v>
      </c>
      <c r="AH43" s="170" t="b">
        <f t="shared" si="24"/>
        <v>0</v>
      </c>
      <c r="AI43" s="176" t="str">
        <f t="shared" si="13"/>
        <v/>
      </c>
      <c r="AJ43" s="177" t="str">
        <f t="shared" si="14"/>
        <v/>
      </c>
      <c r="AK43" s="173" t="str">
        <f t="shared" si="25"/>
        <v/>
      </c>
      <c r="AL43" s="174" t="str">
        <f t="shared" si="26"/>
        <v/>
      </c>
      <c r="AM43" s="175">
        <f t="shared" si="27"/>
        <v>0</v>
      </c>
      <c r="AN43" s="155" t="str">
        <f t="shared" si="28"/>
        <v/>
      </c>
      <c r="AO43" s="156" t="str">
        <f t="shared" si="29"/>
        <v/>
      </c>
      <c r="AP43" s="144"/>
      <c r="AQ43" s="174" t="str">
        <f t="shared" si="30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5"/>
        <v/>
      </c>
      <c r="AW43" s="175">
        <f t="shared" si="36"/>
        <v>0</v>
      </c>
      <c r="AX43" s="165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209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6"/>
        <v>0</v>
      </c>
      <c r="N44" s="169" t="str">
        <f t="shared" si="17"/>
        <v/>
      </c>
      <c r="O44" s="169" t="str">
        <f t="shared" si="0"/>
        <v/>
      </c>
      <c r="P44" s="169" t="str">
        <f t="shared" si="1"/>
        <v/>
      </c>
      <c r="Q44" s="169">
        <f t="shared" si="18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19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0"/>
        <v>0</v>
      </c>
      <c r="AE44" s="170" t="b">
        <f t="shared" si="21"/>
        <v>0</v>
      </c>
      <c r="AF44" s="170" t="b">
        <f t="shared" si="22"/>
        <v>0</v>
      </c>
      <c r="AG44" s="170" t="b">
        <f t="shared" si="23"/>
        <v>0</v>
      </c>
      <c r="AH44" s="170" t="b">
        <f t="shared" si="24"/>
        <v>0</v>
      </c>
      <c r="AI44" s="176" t="str">
        <f t="shared" si="13"/>
        <v/>
      </c>
      <c r="AJ44" s="177" t="str">
        <f t="shared" si="14"/>
        <v/>
      </c>
      <c r="AK44" s="173" t="str">
        <f t="shared" si="25"/>
        <v/>
      </c>
      <c r="AL44" s="174" t="str">
        <f t="shared" si="26"/>
        <v/>
      </c>
      <c r="AM44" s="175">
        <f t="shared" si="27"/>
        <v>0</v>
      </c>
      <c r="AN44" s="155" t="str">
        <f t="shared" si="28"/>
        <v/>
      </c>
      <c r="AO44" s="156" t="str">
        <f t="shared" si="29"/>
        <v/>
      </c>
      <c r="AP44" s="144"/>
      <c r="AQ44" s="174" t="str">
        <f t="shared" si="30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5"/>
        <v/>
      </c>
      <c r="AW44" s="175">
        <f t="shared" si="36"/>
        <v>0</v>
      </c>
      <c r="AX44" s="165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209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6"/>
        <v>0</v>
      </c>
      <c r="N45" s="169" t="str">
        <f t="shared" si="17"/>
        <v/>
      </c>
      <c r="O45" s="169" t="str">
        <f t="shared" si="0"/>
        <v/>
      </c>
      <c r="P45" s="169" t="str">
        <f t="shared" si="1"/>
        <v/>
      </c>
      <c r="Q45" s="169">
        <f t="shared" si="18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19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0"/>
        <v>0</v>
      </c>
      <c r="AE45" s="170" t="b">
        <f t="shared" si="21"/>
        <v>0</v>
      </c>
      <c r="AF45" s="170" t="b">
        <f t="shared" si="22"/>
        <v>0</v>
      </c>
      <c r="AG45" s="170" t="b">
        <f t="shared" si="23"/>
        <v>0</v>
      </c>
      <c r="AH45" s="170" t="b">
        <f t="shared" si="24"/>
        <v>0</v>
      </c>
      <c r="AI45" s="176" t="str">
        <f t="shared" si="13"/>
        <v/>
      </c>
      <c r="AJ45" s="177" t="str">
        <f t="shared" si="14"/>
        <v/>
      </c>
      <c r="AK45" s="173" t="str">
        <f t="shared" si="25"/>
        <v/>
      </c>
      <c r="AL45" s="174" t="str">
        <f t="shared" si="26"/>
        <v/>
      </c>
      <c r="AM45" s="175">
        <f t="shared" si="27"/>
        <v>0</v>
      </c>
      <c r="AN45" s="155" t="str">
        <f t="shared" si="28"/>
        <v/>
      </c>
      <c r="AO45" s="156" t="str">
        <f t="shared" si="29"/>
        <v/>
      </c>
      <c r="AP45" s="144"/>
      <c r="AQ45" s="174" t="str">
        <f t="shared" si="30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5"/>
        <v/>
      </c>
      <c r="AW45" s="175">
        <f t="shared" si="36"/>
        <v>0</v>
      </c>
      <c r="AX45" s="165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209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6"/>
        <v>0</v>
      </c>
      <c r="N46" s="169" t="str">
        <f t="shared" si="17"/>
        <v/>
      </c>
      <c r="O46" s="169" t="str">
        <f t="shared" si="0"/>
        <v/>
      </c>
      <c r="P46" s="169" t="str">
        <f t="shared" si="1"/>
        <v/>
      </c>
      <c r="Q46" s="169">
        <f t="shared" si="18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19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0"/>
        <v>0</v>
      </c>
      <c r="AE46" s="170" t="b">
        <f t="shared" si="21"/>
        <v>0</v>
      </c>
      <c r="AF46" s="170" t="b">
        <f t="shared" si="22"/>
        <v>0</v>
      </c>
      <c r="AG46" s="170" t="b">
        <f t="shared" si="23"/>
        <v>0</v>
      </c>
      <c r="AH46" s="170" t="b">
        <f t="shared" si="24"/>
        <v>0</v>
      </c>
      <c r="AI46" s="176" t="str">
        <f t="shared" si="13"/>
        <v/>
      </c>
      <c r="AJ46" s="177" t="str">
        <f t="shared" si="14"/>
        <v/>
      </c>
      <c r="AK46" s="173" t="str">
        <f t="shared" si="25"/>
        <v/>
      </c>
      <c r="AL46" s="174" t="str">
        <f t="shared" si="26"/>
        <v/>
      </c>
      <c r="AM46" s="175">
        <f t="shared" si="27"/>
        <v>0</v>
      </c>
      <c r="AN46" s="155" t="str">
        <f t="shared" si="28"/>
        <v/>
      </c>
      <c r="AO46" s="156" t="str">
        <f t="shared" si="29"/>
        <v/>
      </c>
      <c r="AP46" s="144"/>
      <c r="AQ46" s="174" t="str">
        <f t="shared" si="30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5"/>
        <v/>
      </c>
      <c r="AW46" s="175">
        <f t="shared" si="36"/>
        <v>0</v>
      </c>
      <c r="AX46" s="165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6"/>
        <v>0</v>
      </c>
      <c r="N47" s="169" t="str">
        <f t="shared" si="17"/>
        <v/>
      </c>
      <c r="O47" s="169" t="str">
        <f t="shared" si="0"/>
        <v/>
      </c>
      <c r="P47" s="169" t="str">
        <f t="shared" si="1"/>
        <v/>
      </c>
      <c r="Q47" s="169">
        <f t="shared" si="18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19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0"/>
        <v>0</v>
      </c>
      <c r="AE47" s="170" t="b">
        <f t="shared" si="21"/>
        <v>0</v>
      </c>
      <c r="AF47" s="170" t="b">
        <f t="shared" si="22"/>
        <v>0</v>
      </c>
      <c r="AG47" s="170" t="b">
        <f t="shared" si="23"/>
        <v>0</v>
      </c>
      <c r="AH47" s="170" t="b">
        <f t="shared" si="24"/>
        <v>0</v>
      </c>
      <c r="AI47" s="176" t="str">
        <f t="shared" si="13"/>
        <v/>
      </c>
      <c r="AJ47" s="177" t="str">
        <f t="shared" si="14"/>
        <v/>
      </c>
      <c r="AK47" s="173" t="str">
        <f t="shared" si="25"/>
        <v/>
      </c>
      <c r="AL47" s="174" t="str">
        <f t="shared" si="26"/>
        <v/>
      </c>
      <c r="AM47" s="175">
        <f t="shared" si="27"/>
        <v>0</v>
      </c>
      <c r="AN47" s="155" t="str">
        <f t="shared" si="28"/>
        <v/>
      </c>
      <c r="AO47" s="156" t="str">
        <f t="shared" si="29"/>
        <v/>
      </c>
      <c r="AP47" s="144"/>
      <c r="AQ47" s="174" t="str">
        <f t="shared" si="30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5"/>
        <v/>
      </c>
      <c r="AW47" s="175">
        <f t="shared" si="36"/>
        <v>0</v>
      </c>
      <c r="AX47" s="165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6"/>
        <v>0</v>
      </c>
      <c r="N48" s="169" t="str">
        <f t="shared" si="17"/>
        <v/>
      </c>
      <c r="O48" s="169" t="str">
        <f t="shared" si="0"/>
        <v/>
      </c>
      <c r="P48" s="169" t="str">
        <f t="shared" si="1"/>
        <v/>
      </c>
      <c r="Q48" s="169">
        <f t="shared" si="18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19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0"/>
        <v>0</v>
      </c>
      <c r="AE48" s="170" t="b">
        <f t="shared" si="21"/>
        <v>0</v>
      </c>
      <c r="AF48" s="170" t="b">
        <f t="shared" si="22"/>
        <v>0</v>
      </c>
      <c r="AG48" s="170" t="b">
        <f t="shared" si="23"/>
        <v>0</v>
      </c>
      <c r="AH48" s="170" t="b">
        <f t="shared" si="24"/>
        <v>0</v>
      </c>
      <c r="AI48" s="176" t="str">
        <f t="shared" si="13"/>
        <v/>
      </c>
      <c r="AJ48" s="177" t="str">
        <f t="shared" si="14"/>
        <v/>
      </c>
      <c r="AK48" s="173" t="str">
        <f t="shared" si="25"/>
        <v/>
      </c>
      <c r="AL48" s="174" t="str">
        <f t="shared" si="26"/>
        <v/>
      </c>
      <c r="AM48" s="175">
        <f t="shared" si="27"/>
        <v>0</v>
      </c>
      <c r="AN48" s="155" t="str">
        <f t="shared" si="28"/>
        <v/>
      </c>
      <c r="AO48" s="156" t="str">
        <f t="shared" si="29"/>
        <v/>
      </c>
      <c r="AP48" s="144"/>
      <c r="AQ48" s="174" t="str">
        <f t="shared" si="30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5"/>
        <v/>
      </c>
      <c r="AW48" s="175">
        <f t="shared" si="36"/>
        <v>0</v>
      </c>
      <c r="AX48" s="165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6"/>
        <v>0</v>
      </c>
      <c r="N49" s="169" t="str">
        <f t="shared" si="17"/>
        <v/>
      </c>
      <c r="O49" s="169" t="str">
        <f t="shared" si="0"/>
        <v/>
      </c>
      <c r="P49" s="169" t="str">
        <f t="shared" si="1"/>
        <v/>
      </c>
      <c r="Q49" s="169">
        <f t="shared" si="18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19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0"/>
        <v>0</v>
      </c>
      <c r="AE49" s="170" t="b">
        <f t="shared" si="21"/>
        <v>0</v>
      </c>
      <c r="AF49" s="170" t="b">
        <f t="shared" si="22"/>
        <v>0</v>
      </c>
      <c r="AG49" s="170" t="b">
        <f t="shared" si="23"/>
        <v>0</v>
      </c>
      <c r="AH49" s="170" t="b">
        <f t="shared" si="24"/>
        <v>0</v>
      </c>
      <c r="AI49" s="176" t="str">
        <f t="shared" si="13"/>
        <v/>
      </c>
      <c r="AJ49" s="177" t="str">
        <f t="shared" si="14"/>
        <v/>
      </c>
      <c r="AK49" s="173" t="str">
        <f t="shared" si="25"/>
        <v/>
      </c>
      <c r="AL49" s="174" t="str">
        <f t="shared" si="26"/>
        <v/>
      </c>
      <c r="AM49" s="175">
        <f t="shared" si="27"/>
        <v>0</v>
      </c>
      <c r="AN49" s="155" t="str">
        <f t="shared" si="28"/>
        <v/>
      </c>
      <c r="AO49" s="156" t="str">
        <f t="shared" si="29"/>
        <v/>
      </c>
      <c r="AP49" s="144"/>
      <c r="AQ49" s="174" t="str">
        <f t="shared" si="30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5"/>
        <v/>
      </c>
      <c r="AW49" s="175">
        <f t="shared" si="36"/>
        <v>0</v>
      </c>
      <c r="AX49" s="165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209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6"/>
        <v>0</v>
      </c>
      <c r="N50" s="169" t="str">
        <f t="shared" si="17"/>
        <v/>
      </c>
      <c r="O50" s="169" t="str">
        <f t="shared" si="0"/>
        <v/>
      </c>
      <c r="P50" s="169" t="str">
        <f t="shared" si="1"/>
        <v/>
      </c>
      <c r="Q50" s="169">
        <f t="shared" si="18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19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0"/>
        <v>0</v>
      </c>
      <c r="AE50" s="170" t="b">
        <f t="shared" si="21"/>
        <v>0</v>
      </c>
      <c r="AF50" s="170" t="b">
        <f t="shared" si="22"/>
        <v>0</v>
      </c>
      <c r="AG50" s="170" t="b">
        <f t="shared" si="23"/>
        <v>0</v>
      </c>
      <c r="AH50" s="170" t="b">
        <f t="shared" si="24"/>
        <v>0</v>
      </c>
      <c r="AI50" s="176" t="str">
        <f t="shared" si="13"/>
        <v/>
      </c>
      <c r="AJ50" s="177" t="str">
        <f t="shared" si="14"/>
        <v/>
      </c>
      <c r="AK50" s="173" t="str">
        <f t="shared" si="25"/>
        <v/>
      </c>
      <c r="AL50" s="174" t="str">
        <f t="shared" si="26"/>
        <v/>
      </c>
      <c r="AM50" s="175">
        <f t="shared" si="27"/>
        <v>0</v>
      </c>
      <c r="AN50" s="155" t="str">
        <f t="shared" si="28"/>
        <v/>
      </c>
      <c r="AO50" s="156" t="str">
        <f t="shared" si="29"/>
        <v/>
      </c>
      <c r="AP50" s="144"/>
      <c r="AQ50" s="174" t="str">
        <f t="shared" si="30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5"/>
        <v/>
      </c>
      <c r="AW50" s="175">
        <f t="shared" si="36"/>
        <v>0</v>
      </c>
      <c r="AX50" s="165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209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6"/>
        <v>0</v>
      </c>
      <c r="N51" s="169" t="str">
        <f t="shared" si="17"/>
        <v/>
      </c>
      <c r="O51" s="169" t="str">
        <f t="shared" si="0"/>
        <v/>
      </c>
      <c r="P51" s="169" t="str">
        <f t="shared" si="1"/>
        <v/>
      </c>
      <c r="Q51" s="169">
        <f t="shared" si="18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19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0"/>
        <v>0</v>
      </c>
      <c r="AE51" s="170" t="b">
        <f t="shared" si="21"/>
        <v>0</v>
      </c>
      <c r="AF51" s="170" t="b">
        <f t="shared" si="22"/>
        <v>0</v>
      </c>
      <c r="AG51" s="170" t="b">
        <f t="shared" si="23"/>
        <v>0</v>
      </c>
      <c r="AH51" s="170" t="b">
        <f t="shared" si="24"/>
        <v>0</v>
      </c>
      <c r="AI51" s="176" t="str">
        <f t="shared" si="13"/>
        <v/>
      </c>
      <c r="AJ51" s="177" t="str">
        <f t="shared" si="14"/>
        <v/>
      </c>
      <c r="AK51" s="173" t="str">
        <f t="shared" si="25"/>
        <v/>
      </c>
      <c r="AL51" s="174" t="str">
        <f t="shared" si="26"/>
        <v/>
      </c>
      <c r="AM51" s="175">
        <f t="shared" si="27"/>
        <v>0</v>
      </c>
      <c r="AN51" s="155" t="str">
        <f t="shared" si="28"/>
        <v/>
      </c>
      <c r="AO51" s="156" t="str">
        <f t="shared" si="29"/>
        <v/>
      </c>
      <c r="AP51" s="144"/>
      <c r="AQ51" s="174" t="str">
        <f t="shared" si="30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5"/>
        <v/>
      </c>
      <c r="AW51" s="175">
        <f t="shared" si="36"/>
        <v>0</v>
      </c>
      <c r="AX51" s="165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6"/>
        <v>0</v>
      </c>
      <c r="N52" s="169" t="str">
        <f t="shared" si="17"/>
        <v/>
      </c>
      <c r="O52" s="169" t="str">
        <f t="shared" si="0"/>
        <v/>
      </c>
      <c r="P52" s="169" t="str">
        <f t="shared" si="1"/>
        <v/>
      </c>
      <c r="Q52" s="169">
        <f t="shared" si="18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19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0"/>
        <v>0</v>
      </c>
      <c r="AE52" s="170" t="b">
        <f t="shared" si="21"/>
        <v>0</v>
      </c>
      <c r="AF52" s="170" t="b">
        <f t="shared" si="22"/>
        <v>0</v>
      </c>
      <c r="AG52" s="170" t="b">
        <f t="shared" si="23"/>
        <v>0</v>
      </c>
      <c r="AH52" s="170" t="b">
        <f t="shared" si="24"/>
        <v>0</v>
      </c>
      <c r="AI52" s="176" t="str">
        <f t="shared" si="13"/>
        <v/>
      </c>
      <c r="AJ52" s="177" t="str">
        <f t="shared" si="14"/>
        <v/>
      </c>
      <c r="AK52" s="173" t="str">
        <f t="shared" si="25"/>
        <v/>
      </c>
      <c r="AL52" s="174" t="str">
        <f t="shared" si="26"/>
        <v/>
      </c>
      <c r="AM52" s="175">
        <f t="shared" si="27"/>
        <v>0</v>
      </c>
      <c r="AN52" s="155" t="str">
        <f t="shared" si="28"/>
        <v/>
      </c>
      <c r="AO52" s="156" t="str">
        <f t="shared" si="29"/>
        <v/>
      </c>
      <c r="AP52" s="144"/>
      <c r="AQ52" s="174" t="str">
        <f t="shared" si="30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5"/>
        <v/>
      </c>
      <c r="AW52" s="175">
        <f t="shared" si="36"/>
        <v>0</v>
      </c>
      <c r="AX52" s="165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6"/>
        <v>0</v>
      </c>
      <c r="N53" s="169" t="str">
        <f t="shared" si="17"/>
        <v/>
      </c>
      <c r="O53" s="169" t="str">
        <f t="shared" si="0"/>
        <v/>
      </c>
      <c r="P53" s="169" t="str">
        <f t="shared" si="1"/>
        <v/>
      </c>
      <c r="Q53" s="169">
        <f t="shared" si="18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19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0"/>
        <v>0</v>
      </c>
      <c r="AE53" s="170" t="b">
        <f t="shared" si="21"/>
        <v>0</v>
      </c>
      <c r="AF53" s="170" t="b">
        <f t="shared" si="22"/>
        <v>0</v>
      </c>
      <c r="AG53" s="170" t="b">
        <f t="shared" si="23"/>
        <v>0</v>
      </c>
      <c r="AH53" s="170" t="b">
        <f t="shared" si="24"/>
        <v>0</v>
      </c>
      <c r="AI53" s="184" t="str">
        <f t="shared" si="13"/>
        <v/>
      </c>
      <c r="AJ53" s="185" t="str">
        <f t="shared" si="14"/>
        <v/>
      </c>
      <c r="AK53" s="173" t="str">
        <f t="shared" si="25"/>
        <v/>
      </c>
      <c r="AL53" s="174" t="str">
        <f t="shared" si="26"/>
        <v/>
      </c>
      <c r="AM53" s="175">
        <f t="shared" si="27"/>
        <v>0</v>
      </c>
      <c r="AN53" s="155" t="str">
        <f t="shared" si="28"/>
        <v/>
      </c>
      <c r="AO53" s="156" t="str">
        <f t="shared" si="29"/>
        <v/>
      </c>
      <c r="AP53" s="144"/>
      <c r="AQ53" s="174" t="str">
        <f t="shared" si="30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5"/>
        <v/>
      </c>
      <c r="AW53" s="175">
        <f t="shared" si="36"/>
        <v>0</v>
      </c>
      <c r="AX53" s="165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5" t="s">
        <v>47</v>
      </c>
      <c r="D54" s="225"/>
      <c r="E54" s="225"/>
      <c r="F54" s="225"/>
      <c r="G54" s="186" t="str">
        <f t="shared" ref="G54:L54" si="37">IF(R56=0,"",IF(R56&gt;0,R55))</f>
        <v/>
      </c>
      <c r="H54" s="187" t="str">
        <f t="shared" si="37"/>
        <v/>
      </c>
      <c r="I54" s="187" t="str">
        <f t="shared" si="37"/>
        <v/>
      </c>
      <c r="J54" s="187" t="str">
        <f t="shared" si="37"/>
        <v/>
      </c>
      <c r="K54" s="187" t="str">
        <f t="shared" si="37"/>
        <v/>
      </c>
      <c r="L54" s="187" t="str">
        <f t="shared" si="37"/>
        <v/>
      </c>
      <c r="M54" s="187"/>
      <c r="N54" s="187"/>
      <c r="O54" s="187"/>
      <c r="P54" s="187"/>
      <c r="Q54" s="187"/>
      <c r="R54" s="188">
        <f t="shared" ref="R54:W54" si="38">SUM(R18:R53)</f>
        <v>0</v>
      </c>
      <c r="S54" s="188">
        <f t="shared" si="38"/>
        <v>0</v>
      </c>
      <c r="T54" s="188">
        <f t="shared" si="38"/>
        <v>0</v>
      </c>
      <c r="U54" s="188">
        <f t="shared" si="38"/>
        <v>0</v>
      </c>
      <c r="V54" s="188">
        <f t="shared" si="38"/>
        <v>0</v>
      </c>
      <c r="W54" s="188">
        <f t="shared" si="38"/>
        <v>0</v>
      </c>
      <c r="X54" s="189">
        <f>SUM(AJ18:AJ53)</f>
        <v>0</v>
      </c>
      <c r="Y54" s="189">
        <f t="shared" ref="Y54:AH54" si="39">SUM(Y18:Y53)</f>
        <v>0</v>
      </c>
      <c r="Z54" s="189">
        <f t="shared" si="39"/>
        <v>0</v>
      </c>
      <c r="AA54" s="189">
        <f t="shared" si="39"/>
        <v>0</v>
      </c>
      <c r="AB54" s="189">
        <f t="shared" si="39"/>
        <v>0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 t="str">
        <f>IF(X57=0,"",IF(X57&gt;0,$X$55))</f>
        <v/>
      </c>
      <c r="AK54" s="191" t="str">
        <f>IF(Y57=0,"",IF(Y57&gt;0,$X$55))</f>
        <v/>
      </c>
      <c r="AL54" s="192"/>
      <c r="AM54" s="192"/>
      <c r="AN54" s="193" t="str">
        <f>IF(B54=0,"",IF(B54&gt;0,AN55/B54))</f>
        <v/>
      </c>
      <c r="AO54" s="193" t="str">
        <f>IF(B54=0,"",IF(B54&gt;0,AO55/B54))</f>
        <v/>
      </c>
      <c r="AP54" s="194" t="str">
        <f>IF(B54=0,"",IF(B54&gt;0,AP56/B54))</f>
        <v/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 t="e">
        <f t="shared" ref="R55:W55" si="40">R54/R56</f>
        <v>#DIV/0!</v>
      </c>
      <c r="S55" s="198" t="e">
        <f t="shared" si="40"/>
        <v>#DIV/0!</v>
      </c>
      <c r="T55" s="198" t="e">
        <f t="shared" si="40"/>
        <v>#DIV/0!</v>
      </c>
      <c r="U55" s="198" t="e">
        <f t="shared" si="40"/>
        <v>#DIV/0!</v>
      </c>
      <c r="V55" s="198" t="e">
        <f t="shared" si="40"/>
        <v>#DIV/0!</v>
      </c>
      <c r="W55" s="198" t="e">
        <f t="shared" si="40"/>
        <v>#DIV/0!</v>
      </c>
      <c r="X55" s="198" t="e">
        <f>X54/X57</f>
        <v>#DIV/0!</v>
      </c>
      <c r="Y55" s="170">
        <f>Y54/10</f>
        <v>0</v>
      </c>
      <c r="Z55" s="170">
        <f t="shared" ref="Z55:AH55" si="41">Z54/10</f>
        <v>0</v>
      </c>
      <c r="AA55" s="170">
        <f t="shared" si="41"/>
        <v>0</v>
      </c>
      <c r="AB55" s="170">
        <f t="shared" si="41"/>
        <v>0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 t="str">
        <f>IF($C$2&lt;6,"",IF($C$2&gt;=6,(AR58+AR59)/AR57))</f>
        <v/>
      </c>
      <c r="AS55" s="133" t="str">
        <f>IF($C$2&lt;6,"",IF($C$2&gt;=6,(AS58+AS59)/AS57))</f>
        <v/>
      </c>
      <c r="AT55" s="133" t="str">
        <f>IF($C$2&lt;6,"",IF($C$2&gt;=6,(AT58+AT59)/AT57))</f>
        <v/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83"/>
      <c r="AO56" s="83"/>
      <c r="AP56" s="2">
        <f>(B54-AP55)</f>
        <v>0</v>
      </c>
      <c r="AQ56" s="3"/>
      <c r="AR56" s="133" t="str">
        <f>IF($C$2&lt;6,"",IF($C$2&gt;=6,(AR59/AR57)))</f>
        <v/>
      </c>
      <c r="AS56" s="133" t="str">
        <f>IF($C$2&lt;6,"",IF($C$2&gt;=6,(AS59/AS57)))</f>
        <v/>
      </c>
      <c r="AT56" s="133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4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0</v>
      </c>
      <c r="AS58" s="107">
        <f t="shared" ref="AS58:AT58" si="44">COUNTIF(AS18:AS53,"1F")</f>
        <v>0</v>
      </c>
      <c r="AT58" s="107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0</v>
      </c>
      <c r="AS59" s="107">
        <f t="shared" ref="AS59" si="45">COUNTIF(AS18:AS53,"2F")</f>
        <v>0</v>
      </c>
      <c r="AT59" s="107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B8:C8"/>
    <mergeCell ref="C3:D3"/>
    <mergeCell ref="B5:AX5"/>
    <mergeCell ref="B7:C7"/>
    <mergeCell ref="C58:D58"/>
    <mergeCell ref="K10:L10"/>
    <mergeCell ref="C54:F54"/>
    <mergeCell ref="K55:L55"/>
    <mergeCell ref="G10:H10"/>
    <mergeCell ref="I10:J10"/>
    <mergeCell ref="G55:H55"/>
    <mergeCell ref="I55:J55"/>
    <mergeCell ref="AR10:AT10"/>
  </mergeCells>
  <phoneticPr fontId="27" type="noConversion"/>
  <conditionalFormatting sqref="B18:C53">
    <cfRule type="cellIs" dxfId="399" priority="113" stopIfTrue="1" operator="equal">
      <formula>""</formula>
    </cfRule>
  </conditionalFormatting>
  <conditionalFormatting sqref="D7:D8 C9">
    <cfRule type="cellIs" dxfId="398" priority="142" stopIfTrue="1" operator="equal">
      <formula>"nee"</formula>
    </cfRule>
    <cfRule type="cellIs" dxfId="397" priority="141" stopIfTrue="1" operator="equal">
      <formula>"ja"</formula>
    </cfRule>
  </conditionalFormatting>
  <conditionalFormatting sqref="D18:D53">
    <cfRule type="cellIs" dxfId="396" priority="163" stopIfTrue="1" operator="equal">
      <formula>""</formula>
    </cfRule>
  </conditionalFormatting>
  <conditionalFormatting sqref="D18:E53">
    <cfRule type="cellIs" dxfId="395" priority="160" stopIfTrue="1" operator="equal">
      <formula>"x"</formula>
    </cfRule>
  </conditionalFormatting>
  <conditionalFormatting sqref="E18:E53">
    <cfRule type="cellIs" dxfId="394" priority="161" stopIfTrue="1" operator="equal">
      <formula>""</formula>
    </cfRule>
  </conditionalFormatting>
  <conditionalFormatting sqref="F11:F13">
    <cfRule type="expression" dxfId="393" priority="147" stopIfTrue="1">
      <formula>$I$3="ja"</formula>
    </cfRule>
    <cfRule type="expression" dxfId="392" priority="148" stopIfTrue="1">
      <formula>$K$3="ja"</formula>
    </cfRule>
  </conditionalFormatting>
  <conditionalFormatting sqref="F18:F53">
    <cfRule type="cellIs" dxfId="391" priority="59" stopIfTrue="1" operator="greaterThan">
      <formula>""</formula>
    </cfRule>
    <cfRule type="cellIs" dxfId="390" priority="58" stopIfTrue="1" operator="equal">
      <formula>""</formula>
    </cfRule>
  </conditionalFormatting>
  <conditionalFormatting sqref="G11:G13">
    <cfRule type="expression" dxfId="389" priority="150" stopIfTrue="1">
      <formula>$K$2="ja"</formula>
    </cfRule>
    <cfRule type="expression" dxfId="388" priority="123">
      <formula>$J$2="ja"</formula>
    </cfRule>
    <cfRule type="expression" dxfId="387" priority="149" stopIfTrue="1">
      <formula>$I$2="ja"</formula>
    </cfRule>
  </conditionalFormatting>
  <conditionalFormatting sqref="G18:L53">
    <cfRule type="cellIs" dxfId="386" priority="132" stopIfTrue="1" operator="equal">
      <formula>0</formula>
    </cfRule>
    <cfRule type="cellIs" dxfId="385" priority="134" stopIfTrue="1" operator="notEqual">
      <formula>$C18</formula>
    </cfRule>
    <cfRule type="cellIs" dxfId="384" priority="133" stopIfTrue="1" operator="lessThanOrEqual">
      <formula>$C18</formula>
    </cfRule>
  </conditionalFormatting>
  <conditionalFormatting sqref="H11:H13">
    <cfRule type="expression" dxfId="383" priority="152" stopIfTrue="1">
      <formula>$I$3="ja"</formula>
    </cfRule>
  </conditionalFormatting>
  <conditionalFormatting sqref="H11:I13">
    <cfRule type="expression" dxfId="382" priority="118">
      <formula>$L$2="ja"</formula>
    </cfRule>
  </conditionalFormatting>
  <conditionalFormatting sqref="H11:J13">
    <cfRule type="expression" dxfId="381" priority="115">
      <formula>$K$3="ja"</formula>
    </cfRule>
  </conditionalFormatting>
  <conditionalFormatting sqref="I11:I13">
    <cfRule type="expression" dxfId="380" priority="122">
      <formula>$J$2="ja"</formula>
    </cfRule>
    <cfRule type="expression" dxfId="379" priority="124">
      <formula>$K$2="ja"</formula>
    </cfRule>
  </conditionalFormatting>
  <conditionalFormatting sqref="I11:Q13">
    <cfRule type="expression" dxfId="378" priority="37">
      <formula>$I$3="ja"</formula>
    </cfRule>
  </conditionalFormatting>
  <conditionalFormatting sqref="K11:Q13">
    <cfRule type="expression" dxfId="377" priority="40" stopIfTrue="1">
      <formula>$R$2="ja"</formula>
    </cfRule>
    <cfRule type="expression" dxfId="376" priority="36">
      <formula>$J$2="ja"</formula>
    </cfRule>
    <cfRule type="expression" dxfId="375" priority="39" stopIfTrue="1">
      <formula>$L$2="ja"</formula>
    </cfRule>
    <cfRule type="expression" dxfId="374" priority="38" stopIfTrue="1">
      <formula>$K$2="ja"</formula>
    </cfRule>
  </conditionalFormatting>
  <conditionalFormatting sqref="AI18:AI53">
    <cfRule type="cellIs" dxfId="373" priority="157" stopIfTrue="1" operator="notEqual">
      <formula>""</formula>
    </cfRule>
  </conditionalFormatting>
  <conditionalFormatting sqref="AJ18:AJ53">
    <cfRule type="cellIs" dxfId="372" priority="97" stopIfTrue="1" operator="lessThan">
      <formula>1</formula>
    </cfRule>
    <cfRule type="cellIs" dxfId="371" priority="96" stopIfTrue="1" operator="equal">
      <formula>1</formula>
    </cfRule>
  </conditionalFormatting>
  <conditionalFormatting sqref="AJ11:AK13">
    <cfRule type="cellIs" dxfId="370" priority="23" stopIfTrue="1" operator="lessThan">
      <formula>1</formula>
    </cfRule>
    <cfRule type="cellIs" dxfId="369" priority="22" stopIfTrue="1" operator="equal">
      <formula>1</formula>
    </cfRule>
  </conditionalFormatting>
  <conditionalFormatting sqref="AK18:AK53">
    <cfRule type="expression" dxfId="368" priority="20">
      <formula>$AL18&lt;$AQ18</formula>
    </cfRule>
    <cfRule type="expression" dxfId="367" priority="21">
      <formula>$AL18&gt;=$AQ18</formula>
    </cfRule>
    <cfRule type="expression" dxfId="366" priority="19">
      <formula>$AL18=""</formula>
    </cfRule>
    <cfRule type="expression" dxfId="365" priority="18">
      <formula>$F18=""</formula>
    </cfRule>
  </conditionalFormatting>
  <conditionalFormatting sqref="AL18:AM53">
    <cfRule type="expression" dxfId="364" priority="63" stopIfTrue="1">
      <formula>$K$3="ja"</formula>
    </cfRule>
  </conditionalFormatting>
  <conditionalFormatting sqref="AN18:AN53">
    <cfRule type="cellIs" dxfId="363" priority="168" stopIfTrue="1" operator="equal">
      <formula>1</formula>
    </cfRule>
    <cfRule type="cellIs" dxfId="362" priority="169" stopIfTrue="1" operator="equal">
      <formula>""</formula>
    </cfRule>
  </conditionalFormatting>
  <conditionalFormatting sqref="AO18:AO53">
    <cfRule type="cellIs" dxfId="361" priority="172" stopIfTrue="1" operator="equal">
      <formula>""</formula>
    </cfRule>
    <cfRule type="cellIs" dxfId="360" priority="171" stopIfTrue="1" operator="equal">
      <formula>1</formula>
    </cfRule>
  </conditionalFormatting>
  <conditionalFormatting sqref="AP18:AP53">
    <cfRule type="cellIs" dxfId="359" priority="91" stopIfTrue="1" operator="equal">
      <formula>""</formula>
    </cfRule>
    <cfRule type="expression" dxfId="358" priority="90" stopIfTrue="1">
      <formula>$B18&gt;0</formula>
    </cfRule>
    <cfRule type="cellIs" dxfId="357" priority="89" stopIfTrue="1" operator="equal">
      <formula>"x"</formula>
    </cfRule>
  </conditionalFormatting>
  <conditionalFormatting sqref="AQ18:AQ54">
    <cfRule type="expression" dxfId="356" priority="87" stopIfTrue="1">
      <formula>$K$3="ja"</formula>
    </cfRule>
  </conditionalFormatting>
  <conditionalFormatting sqref="AQ54:AX54">
    <cfRule type="expression" dxfId="355" priority="2" stopIfTrue="1">
      <formula>$I$3="ja"</formula>
    </cfRule>
  </conditionalFormatting>
  <conditionalFormatting sqref="AR11:AR13">
    <cfRule type="expression" dxfId="354" priority="12" stopIfTrue="1">
      <formula>$I$3="ja"</formula>
    </cfRule>
  </conditionalFormatting>
  <conditionalFormatting sqref="AR11:AS13">
    <cfRule type="expression" dxfId="353" priority="15">
      <formula>$K$3="ja"</formula>
    </cfRule>
    <cfRule type="expression" dxfId="352" priority="14">
      <formula>$L$2="ja"</formula>
    </cfRule>
  </conditionalFormatting>
  <conditionalFormatting sqref="AR18:AS53">
    <cfRule type="cellIs" dxfId="351" priority="3" operator="equal">
      <formula>"2F"</formula>
    </cfRule>
  </conditionalFormatting>
  <conditionalFormatting sqref="AR18:AT53">
    <cfRule type="cellIs" dxfId="350" priority="6" operator="equal">
      <formula>"1F"</formula>
    </cfRule>
    <cfRule type="cellIs" dxfId="349" priority="5" operator="equal">
      <formula>"&lt;1F"</formula>
    </cfRule>
    <cfRule type="expression" dxfId="348" priority="16" stopIfTrue="1">
      <formula>$K$3="ja"</formula>
    </cfRule>
  </conditionalFormatting>
  <conditionalFormatting sqref="AR54:AT54">
    <cfRule type="expression" dxfId="347" priority="1" stopIfTrue="1">
      <formula>$K$3="ja"</formula>
    </cfRule>
  </conditionalFormatting>
  <conditionalFormatting sqref="AS11:AS13">
    <cfRule type="expression" dxfId="346" priority="13">
      <formula>$K$2="ja"</formula>
    </cfRule>
  </conditionalFormatting>
  <conditionalFormatting sqref="AS11:AT13">
    <cfRule type="expression" dxfId="345" priority="7">
      <formula>$J$2="ja"</formula>
    </cfRule>
  </conditionalFormatting>
  <conditionalFormatting sqref="AS11:AU13">
    <cfRule type="expression" dxfId="344" priority="8">
      <formula>$I$3="ja"</formula>
    </cfRule>
  </conditionalFormatting>
  <conditionalFormatting sqref="AT11:AT13">
    <cfRule type="expression" dxfId="343" priority="10" stopIfTrue="1">
      <formula>$L$2="ja"</formula>
    </cfRule>
    <cfRule type="expression" dxfId="342" priority="11" stopIfTrue="1">
      <formula>$R$2="ja"</formula>
    </cfRule>
    <cfRule type="expression" dxfId="341" priority="9" stopIfTrue="1">
      <formula>$K$2="ja"</formula>
    </cfRule>
  </conditionalFormatting>
  <conditionalFormatting sqref="AT18:AT53">
    <cfRule type="cellIs" dxfId="340" priority="4" operator="equal">
      <formula>"1S"</formula>
    </cfRule>
  </conditionalFormatting>
  <conditionalFormatting sqref="AU11:AU13 AX11:AX13">
    <cfRule type="expression" dxfId="339" priority="75" stopIfTrue="1">
      <formula>$K$3="ja"</formula>
    </cfRule>
  </conditionalFormatting>
  <conditionalFormatting sqref="AU18:AU53">
    <cfRule type="expression" dxfId="338" priority="71">
      <formula>$AV18&gt;=$AQ18</formula>
    </cfRule>
    <cfRule type="expression" dxfId="337" priority="70">
      <formula>$AV18&lt;$AQ18</formula>
    </cfRule>
    <cfRule type="expression" dxfId="336" priority="69">
      <formula>$AV18=""</formula>
    </cfRule>
  </conditionalFormatting>
  <conditionalFormatting sqref="AU54:AX54">
    <cfRule type="expression" dxfId="335" priority="74" stopIfTrue="1">
      <formula>$K$3="ja"</formula>
    </cfRule>
  </conditionalFormatting>
  <conditionalFormatting sqref="AV18:AW53">
    <cfRule type="expression" dxfId="334" priority="76" stopIfTrue="1">
      <formula>$K$3="ja"</formula>
    </cfRule>
  </conditionalFormatting>
  <conditionalFormatting sqref="AX18:AX53">
    <cfRule type="expression" dxfId="333" priority="68">
      <formula>$AY18&gt;=$AV18</formula>
    </cfRule>
    <cfRule type="expression" dxfId="332" priority="67">
      <formula>$AY18&lt;$AV18</formula>
    </cfRule>
    <cfRule type="expression" dxfId="331" priority="66">
      <formula>$AY18=""</formula>
    </cfRule>
  </conditionalFormatting>
  <conditionalFormatting sqref="AY18:AZ53">
    <cfRule type="expression" dxfId="330" priority="95" stopIfTrue="1">
      <formula>$K$3="ja"</formula>
    </cfRule>
  </conditionalFormatting>
  <conditionalFormatting sqref="AZ54">
    <cfRule type="expression" dxfId="329" priority="92" stopIfTrue="1">
      <formula>$I$3="ja"</formula>
    </cfRule>
    <cfRule type="expression" dxfId="328" priority="93" stopIfTrue="1">
      <formula>$K$3="ja"</formula>
    </cfRule>
  </conditionalFormatting>
  <dataValidations count="5">
    <dataValidation type="list" allowBlank="1" showInputMessage="1" showErrorMessage="1" sqref="D7" xr:uid="{C9BCED20-A552-4973-A119-C9142D084A3F}">
      <formula1>"ja,nee,"</formula1>
    </dataValidation>
    <dataValidation type="list" allowBlank="1" showInputMessage="1" showErrorMessage="1" sqref="C2" xr:uid="{7CC0CF8B-B094-4A3A-9E6C-97C25A936B58}">
      <formula1>"3,4,5,6,7,8,"</formula1>
    </dataValidation>
    <dataValidation type="list" allowBlank="1" showInputMessage="1" showErrorMessage="1" sqref="D2" xr:uid="{13BA2EB0-B332-4F4B-AB09-884461952109}">
      <formula1>"--,A,B,C,D,E,F,G,H,I,J,"</formula1>
    </dataValidation>
    <dataValidation type="list" allowBlank="1" showInputMessage="1" showErrorMessage="1" sqref="AX18:AX53 AU18:AU53" xr:uid="{6BD7D2C8-2917-4A44-982F-D01CEED23A4B}">
      <formula1>"PRO,LWOO,BBL,BBL/Kader,Kader,Kader/TL,TL,TL/Havo,Havo,Havo/Vwo,Vwo,"</formula1>
    </dataValidation>
    <dataValidation type="list" allowBlank="1" showInputMessage="1" showErrorMessage="1" sqref="F18:F53" xr:uid="{BD716402-3C47-4B52-A5EB-686C2CA90374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610B-3706-4D14-B5E5-147F6BC8407E}">
  <sheetPr codeName="Blad4">
    <tabColor rgb="FFCC00FF"/>
  </sheetPr>
  <dimension ref="A1:AZ75"/>
  <sheetViews>
    <sheetView showGridLines="0" showRowColHeaders="0" zoomScale="85" zoomScaleNormal="85" workbookViewId="0">
      <selection activeCell="B18" sqref="B18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5</v>
      </c>
      <c r="D2" s="77"/>
      <c r="E2" s="13"/>
      <c r="F2" s="202"/>
      <c r="G2" s="202"/>
      <c r="I2" s="78" t="b">
        <f>IF($C$2=3,"ja",IF($C$2="3A","ja",IF($C$2="3B","ja",IF($C$2="3C","ja"))))</f>
        <v>0</v>
      </c>
      <c r="J2" s="78" t="str">
        <f>IF($C$2=5,"ja",IF($C$2="5A","ja",IF($C$2="5B","ja",IF($C$2="5C","ja"))))</f>
        <v>ja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7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79"/>
      <c r="C18" s="209"/>
      <c r="D18" s="164"/>
      <c r="E18" s="164"/>
      <c r="F18" s="165"/>
      <c r="G18" s="217"/>
      <c r="H18" s="216"/>
      <c r="I18" s="216"/>
      <c r="J18" s="178"/>
      <c r="K18" s="162"/>
      <c r="L18" s="215"/>
      <c r="M18" s="168">
        <f>COUNTA(H18,I18,L18)</f>
        <v>0</v>
      </c>
      <c r="N18" s="169" t="str">
        <f>IF(L18="E",1,IF(L18="D",2,IF(L18="C",3,IF(L18="B",4,IF(L18="A",5,IF(L18=5,1,IF(L18=4,2,IF(L18=3,3,IF(L18=2,4,IF(L18=1,5,IF(L18="","")))))))))))</f>
        <v/>
      </c>
      <c r="O18" s="169" t="str">
        <f t="shared" ref="O18:O53" si="0">IF(H18="E",1,IF(H18="D",2,IF(H18="C",3,IF(H18="B",4,IF(H18="A",5,IF(H18=5,1,IF(H18=4,2,IF(H18=3,3,IF(H18=2,4,IF(H18=1,5,IF(H18="","")))))))))))</f>
        <v/>
      </c>
      <c r="P18" s="169" t="str">
        <f t="shared" ref="P18:P53" si="1">IF(I18="E",1,IF(I18="D",2,IF(I18="C",3,IF(I18="B",4,IF(I18="A",5,IF(I18=5,1,IF(I18=4,2,IF(I18=3,3,IF(I18=2,4,IF(I18=1,5,IF(I18="","")))))))))))</f>
        <v/>
      </c>
      <c r="Q18" s="169">
        <f>IF(M18&lt;3,2,IF($C$2&lt;6,0,IF($C$2&gt;=6,SUM(N18:P18))))</f>
        <v>2</v>
      </c>
      <c r="R18" s="108" t="str">
        <f t="shared" ref="R18:R53" si="2">IF(C18="","",IF(G18="","",IF(G18=$C18,1,IF(G18&lt;$C18,1,IF(G18&gt;$C18,"",IF(G18="A+",1))))))</f>
        <v/>
      </c>
      <c r="S18" s="108" t="str">
        <f t="shared" ref="S18:S53" si="3">IF(C18="","",IF(H18="","",IF(H18=$C18,1,IF(H18&lt;$C18,1,IF(H18&gt;$C18,"",IF(H18="A+",1))))))</f>
        <v/>
      </c>
      <c r="T18" s="108" t="str">
        <f t="shared" ref="T18:T53" si="4">IF(C18="","",IF(I18="","",IF(I18=$C18,1,IF(I18&lt;$C18,1,IF(I18&gt;$C18,"",IF(I18="A+",1))))))</f>
        <v/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 t="str">
        <f t="shared" ref="W18:W53" si="6">IF(C18="","",IF(L18="","",IF(L18=$C18,1,IF(L18&lt;$C18,1,IF(L18&gt;$C18,"",IF(L18="A+",1))))))</f>
        <v/>
      </c>
      <c r="X18" s="108">
        <f t="shared" ref="X18:X53" si="7">SUM(R18:W18)</f>
        <v>0</v>
      </c>
      <c r="Y18" s="170" t="b">
        <f t="shared" ref="Y18:Y53" si="8">IF($C18="A",$AJ18)</f>
        <v>0</v>
      </c>
      <c r="Z18" s="170" t="b">
        <f t="shared" ref="Z18:Z53" si="9">IF($C18="B",$AJ18)</f>
        <v>0</v>
      </c>
      <c r="AA18" s="170" t="b">
        <f t="shared" ref="AA18:AA53" si="10">IF($C18="C",$AJ18)</f>
        <v>0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 t="str">
        <f t="shared" ref="AI18:AI53" si="13">IF(C18="","",IF(C18&gt;0,COUNTA(G18:L18)))</f>
        <v/>
      </c>
      <c r="AJ18" s="172" t="str">
        <f t="shared" ref="AJ18:AJ53" si="14">IF(AI18=0,"",IF(AI18="","",IF(AI18&gt;0,X18/AI18)))</f>
        <v/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4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/>
      </c>
      <c r="AS18" s="213" t="str">
        <f>IF($C$2&lt;6,"",IF($M18&lt;3,"",IF(P18=1,"&lt;1F",IF(P18&gt;3,"2F",IF(P18&gt;1,"1F")))))</f>
        <v/>
      </c>
      <c r="AT18" s="213" t="str">
        <f>IF($C$2&lt;6,"",IF($M18&lt;3,"",IF(N18&lt;=2,"&lt;1F",IF(N18&gt;3,"1S",IF(N18&gt;2,"1F")))))</f>
        <v/>
      </c>
      <c r="AU18" s="165"/>
      <c r="AV18" s="174"/>
      <c r="AW18" s="175"/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79"/>
      <c r="C19" s="209"/>
      <c r="D19" s="143"/>
      <c r="E19" s="143"/>
      <c r="F19" s="165"/>
      <c r="G19" s="217"/>
      <c r="H19" s="216"/>
      <c r="I19" s="216"/>
      <c r="J19" s="178"/>
      <c r="K19" s="162"/>
      <c r="L19" s="215"/>
      <c r="M19" s="168">
        <f t="shared" ref="M19:M53" si="16">COUNTA(H19,I19,L19)</f>
        <v>0</v>
      </c>
      <c r="N19" s="169" t="str">
        <f t="shared" ref="N19:N53" si="17">IF(L19="E",1,IF(L19="D",2,IF(L19="C",3,IF(L19="B",4,IF(L19="A",5,IF(L19=5,1,IF(L19=4,2,IF(L19=3,3,IF(L19=2,4,IF(L19=1,5,IF(L19="","")))))))))))</f>
        <v/>
      </c>
      <c r="O19" s="169" t="str">
        <f t="shared" si="0"/>
        <v/>
      </c>
      <c r="P19" s="169" t="str">
        <f t="shared" si="1"/>
        <v/>
      </c>
      <c r="Q19" s="169">
        <f t="shared" ref="Q19:Q53" si="18">IF($C$2&lt;6,0,IF($C$2&gt;=6,SUM(N19:P19)))</f>
        <v>0</v>
      </c>
      <c r="R19" s="108" t="str">
        <f t="shared" si="2"/>
        <v/>
      </c>
      <c r="S19" s="108" t="str">
        <f t="shared" si="3"/>
        <v/>
      </c>
      <c r="T19" s="108" t="str">
        <f t="shared" si="4"/>
        <v/>
      </c>
      <c r="U19" s="108" t="str">
        <f t="shared" ref="U19:U53" si="19">IF(C19="","",IF(J19="","",IF(J19=$C19,1,IF(J19&lt;$C19,1,IF(J19&gt;$C19,"",IF(J19="A+",1))))))</f>
        <v/>
      </c>
      <c r="V19" s="108" t="str">
        <f t="shared" si="5"/>
        <v/>
      </c>
      <c r="W19" s="108" t="str">
        <f t="shared" si="6"/>
        <v/>
      </c>
      <c r="X19" s="108">
        <f t="shared" si="7"/>
        <v>0</v>
      </c>
      <c r="Y19" s="170" t="b">
        <f t="shared" si="8"/>
        <v>0</v>
      </c>
      <c r="Z19" s="170" t="b">
        <f t="shared" si="9"/>
        <v>0</v>
      </c>
      <c r="AA19" s="170" t="b">
        <f t="shared" si="10"/>
        <v>0</v>
      </c>
      <c r="AB19" s="170" t="b">
        <f t="shared" si="11"/>
        <v>0</v>
      </c>
      <c r="AC19" s="170" t="b">
        <f t="shared" si="12"/>
        <v>0</v>
      </c>
      <c r="AD19" s="170" t="b">
        <f t="shared" ref="AD19:AD53" si="20">IF($C19="1",$AJ19)</f>
        <v>0</v>
      </c>
      <c r="AE19" s="170" t="b">
        <f t="shared" ref="AE19:AE53" si="21">IF($C19=2,$AJ19)</f>
        <v>0</v>
      </c>
      <c r="AF19" s="170" t="b">
        <f t="shared" ref="AF19:AF53" si="22">IF($C19=3,$AJ19)</f>
        <v>0</v>
      </c>
      <c r="AG19" s="170" t="b">
        <f t="shared" ref="AG19:AG53" si="23">IF($C19=4,$AJ19)</f>
        <v>0</v>
      </c>
      <c r="AH19" s="170" t="b">
        <f t="shared" ref="AH19:AH53" si="24">IF($C19=5,$AJ19)</f>
        <v>0</v>
      </c>
      <c r="AI19" s="176" t="str">
        <f t="shared" si="13"/>
        <v/>
      </c>
      <c r="AJ19" s="177" t="str">
        <f t="shared" si="14"/>
        <v/>
      </c>
      <c r="AK19" s="173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4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5">
        <f t="shared" ref="AM19:AM53" si="27">IF(AL19="",0,IF(AL19&lt;AQ19,0,IF(AL19&gt;=AQ19,1)))</f>
        <v>0</v>
      </c>
      <c r="AN19" s="155" t="str">
        <f t="shared" ref="AN19:AN53" si="28">IF(E19="","",IF(E19="x",1))</f>
        <v/>
      </c>
      <c r="AO19" s="156" t="str">
        <f t="shared" ref="AO19:AO53" si="29">IF(D19="","",IF(D19="X",1))</f>
        <v/>
      </c>
      <c r="AP19" s="144"/>
      <c r="AQ19" s="174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/>
      </c>
      <c r="AS19" s="213" t="str">
        <f t="shared" ref="AS19:AS53" si="32">IF($C$2&lt;6,"",IF($M19&lt;3,"",IF(P19=1,"&lt;1F",IF(P19&gt;3,"2F",IF(P19&gt;1,"1F")))))</f>
        <v/>
      </c>
      <c r="AT19" s="213" t="str">
        <f t="shared" ref="AT19:AT53" si="33">IF($C$2&lt;6,"",IF($M19&lt;3,"",IF(N19&lt;=2,"&lt;1F",IF(N19&gt;3,"1S",IF(N19&gt;2,"1F")))))</f>
        <v/>
      </c>
      <c r="AU19" s="165"/>
      <c r="AV19" s="174"/>
      <c r="AW19" s="175"/>
      <c r="AX19" s="165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79"/>
      <c r="C20" s="163"/>
      <c r="D20" s="143"/>
      <c r="E20" s="144"/>
      <c r="F20" s="165"/>
      <c r="G20" s="166"/>
      <c r="H20" s="178"/>
      <c r="I20" s="162"/>
      <c r="J20" s="178"/>
      <c r="K20" s="162"/>
      <c r="L20" s="167"/>
      <c r="M20" s="168">
        <f t="shared" si="16"/>
        <v>0</v>
      </c>
      <c r="N20" s="169" t="str">
        <f t="shared" si="17"/>
        <v/>
      </c>
      <c r="O20" s="169" t="str">
        <f t="shared" si="0"/>
        <v/>
      </c>
      <c r="P20" s="169" t="str">
        <f t="shared" si="1"/>
        <v/>
      </c>
      <c r="Q20" s="169">
        <f t="shared" si="18"/>
        <v>0</v>
      </c>
      <c r="R20" s="108" t="str">
        <f t="shared" si="2"/>
        <v/>
      </c>
      <c r="S20" s="108" t="str">
        <f t="shared" si="3"/>
        <v/>
      </c>
      <c r="T20" s="108" t="str">
        <f t="shared" si="4"/>
        <v/>
      </c>
      <c r="U20" s="108" t="str">
        <f t="shared" si="19"/>
        <v/>
      </c>
      <c r="V20" s="108" t="str">
        <f t="shared" si="5"/>
        <v/>
      </c>
      <c r="W20" s="108" t="str">
        <f t="shared" si="6"/>
        <v/>
      </c>
      <c r="X20" s="108">
        <f t="shared" si="7"/>
        <v>0</v>
      </c>
      <c r="Y20" s="170" t="b">
        <f t="shared" si="8"/>
        <v>0</v>
      </c>
      <c r="Z20" s="170" t="b">
        <f t="shared" si="9"/>
        <v>0</v>
      </c>
      <c r="AA20" s="170" t="b">
        <f t="shared" si="10"/>
        <v>0</v>
      </c>
      <c r="AB20" s="170" t="b">
        <f t="shared" si="11"/>
        <v>0</v>
      </c>
      <c r="AC20" s="170" t="b">
        <f t="shared" si="12"/>
        <v>0</v>
      </c>
      <c r="AD20" s="170" t="b">
        <f t="shared" si="20"/>
        <v>0</v>
      </c>
      <c r="AE20" s="170" t="b">
        <f t="shared" si="21"/>
        <v>0</v>
      </c>
      <c r="AF20" s="170" t="b">
        <f t="shared" si="22"/>
        <v>0</v>
      </c>
      <c r="AG20" s="170" t="b">
        <f t="shared" si="23"/>
        <v>0</v>
      </c>
      <c r="AH20" s="170" t="b">
        <f t="shared" si="24"/>
        <v>0</v>
      </c>
      <c r="AI20" s="176" t="str">
        <f t="shared" si="13"/>
        <v/>
      </c>
      <c r="AJ20" s="177" t="str">
        <f t="shared" si="14"/>
        <v/>
      </c>
      <c r="AK20" s="173" t="str">
        <f t="shared" si="25"/>
        <v/>
      </c>
      <c r="AL20" s="174" t="str">
        <f t="shared" si="26"/>
        <v/>
      </c>
      <c r="AM20" s="175">
        <f t="shared" si="27"/>
        <v>0</v>
      </c>
      <c r="AN20" s="155" t="str">
        <f t="shared" si="28"/>
        <v/>
      </c>
      <c r="AO20" s="156" t="str">
        <f t="shared" si="29"/>
        <v/>
      </c>
      <c r="AP20" s="144"/>
      <c r="AQ20" s="174" t="str">
        <f t="shared" si="30"/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/>
      <c r="AW20" s="175"/>
      <c r="AX20" s="165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79"/>
      <c r="C21" s="163"/>
      <c r="D21" s="144"/>
      <c r="E21" s="144"/>
      <c r="F21" s="165"/>
      <c r="G21" s="166"/>
      <c r="H21" s="178"/>
      <c r="I21" s="162"/>
      <c r="J21" s="178"/>
      <c r="K21" s="162"/>
      <c r="L21" s="167"/>
      <c r="M21" s="168">
        <f t="shared" si="16"/>
        <v>0</v>
      </c>
      <c r="N21" s="169" t="str">
        <f t="shared" si="17"/>
        <v/>
      </c>
      <c r="O21" s="169" t="str">
        <f t="shared" si="0"/>
        <v/>
      </c>
      <c r="P21" s="169" t="str">
        <f t="shared" si="1"/>
        <v/>
      </c>
      <c r="Q21" s="169">
        <f t="shared" si="18"/>
        <v>0</v>
      </c>
      <c r="R21" s="108" t="str">
        <f t="shared" si="2"/>
        <v/>
      </c>
      <c r="S21" s="108" t="str">
        <f t="shared" si="3"/>
        <v/>
      </c>
      <c r="T21" s="108" t="str">
        <f t="shared" si="4"/>
        <v/>
      </c>
      <c r="U21" s="108" t="str">
        <f t="shared" si="19"/>
        <v/>
      </c>
      <c r="V21" s="108" t="str">
        <f t="shared" si="5"/>
        <v/>
      </c>
      <c r="W21" s="108" t="str">
        <f t="shared" si="6"/>
        <v/>
      </c>
      <c r="X21" s="108">
        <f t="shared" si="7"/>
        <v>0</v>
      </c>
      <c r="Y21" s="170" t="b">
        <f t="shared" si="8"/>
        <v>0</v>
      </c>
      <c r="Z21" s="170" t="b">
        <f t="shared" si="9"/>
        <v>0</v>
      </c>
      <c r="AA21" s="170" t="b">
        <f t="shared" si="10"/>
        <v>0</v>
      </c>
      <c r="AB21" s="170" t="b">
        <f t="shared" si="11"/>
        <v>0</v>
      </c>
      <c r="AC21" s="170" t="b">
        <f t="shared" si="12"/>
        <v>0</v>
      </c>
      <c r="AD21" s="170" t="b">
        <f t="shared" si="20"/>
        <v>0</v>
      </c>
      <c r="AE21" s="170" t="b">
        <f t="shared" si="21"/>
        <v>0</v>
      </c>
      <c r="AF21" s="170" t="b">
        <f t="shared" si="22"/>
        <v>0</v>
      </c>
      <c r="AG21" s="170" t="b">
        <f t="shared" si="23"/>
        <v>0</v>
      </c>
      <c r="AH21" s="170" t="b">
        <f t="shared" si="24"/>
        <v>0</v>
      </c>
      <c r="AI21" s="176" t="str">
        <f t="shared" si="13"/>
        <v/>
      </c>
      <c r="AJ21" s="177" t="str">
        <f t="shared" si="14"/>
        <v/>
      </c>
      <c r="AK21" s="173" t="str">
        <f t="shared" si="25"/>
        <v/>
      </c>
      <c r="AL21" s="174" t="str">
        <f t="shared" si="26"/>
        <v/>
      </c>
      <c r="AM21" s="175">
        <f t="shared" si="27"/>
        <v>0</v>
      </c>
      <c r="AN21" s="155" t="str">
        <f t="shared" si="28"/>
        <v/>
      </c>
      <c r="AO21" s="156" t="str">
        <f t="shared" si="29"/>
        <v/>
      </c>
      <c r="AP21" s="144"/>
      <c r="AQ21" s="174" t="str">
        <f t="shared" si="30"/>
        <v/>
      </c>
      <c r="AR21" s="213" t="str">
        <f t="shared" si="31"/>
        <v/>
      </c>
      <c r="AS21" s="213" t="str">
        <f t="shared" si="32"/>
        <v/>
      </c>
      <c r="AT21" s="213" t="str">
        <f t="shared" si="33"/>
        <v/>
      </c>
      <c r="AU21" s="165"/>
      <c r="AV21" s="174"/>
      <c r="AW21" s="175"/>
      <c r="AX21" s="165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79"/>
      <c r="C22" s="163"/>
      <c r="D22" s="144"/>
      <c r="E22" s="144"/>
      <c r="F22" s="165"/>
      <c r="G22" s="166"/>
      <c r="H22" s="162"/>
      <c r="I22" s="162"/>
      <c r="J22" s="178"/>
      <c r="K22" s="162"/>
      <c r="L22" s="167"/>
      <c r="M22" s="168">
        <f t="shared" si="16"/>
        <v>0</v>
      </c>
      <c r="N22" s="169" t="str">
        <f t="shared" si="17"/>
        <v/>
      </c>
      <c r="O22" s="169" t="str">
        <f t="shared" si="0"/>
        <v/>
      </c>
      <c r="P22" s="169" t="str">
        <f t="shared" si="1"/>
        <v/>
      </c>
      <c r="Q22" s="169">
        <f t="shared" si="18"/>
        <v>0</v>
      </c>
      <c r="R22" s="108" t="str">
        <f t="shared" si="2"/>
        <v/>
      </c>
      <c r="S22" s="108" t="str">
        <f t="shared" si="3"/>
        <v/>
      </c>
      <c r="T22" s="108" t="str">
        <f t="shared" si="4"/>
        <v/>
      </c>
      <c r="U22" s="108" t="str">
        <f t="shared" si="19"/>
        <v/>
      </c>
      <c r="V22" s="108" t="str">
        <f t="shared" si="5"/>
        <v/>
      </c>
      <c r="W22" s="108" t="str">
        <f t="shared" si="6"/>
        <v/>
      </c>
      <c r="X22" s="108">
        <f t="shared" si="7"/>
        <v>0</v>
      </c>
      <c r="Y22" s="170" t="b">
        <f t="shared" si="8"/>
        <v>0</v>
      </c>
      <c r="Z22" s="170" t="b">
        <f t="shared" si="9"/>
        <v>0</v>
      </c>
      <c r="AA22" s="170" t="b">
        <f t="shared" si="10"/>
        <v>0</v>
      </c>
      <c r="AB22" s="170" t="b">
        <f t="shared" si="11"/>
        <v>0</v>
      </c>
      <c r="AC22" s="170" t="b">
        <f t="shared" si="12"/>
        <v>0</v>
      </c>
      <c r="AD22" s="170" t="b">
        <f t="shared" si="20"/>
        <v>0</v>
      </c>
      <c r="AE22" s="170" t="b">
        <f t="shared" si="21"/>
        <v>0</v>
      </c>
      <c r="AF22" s="170" t="b">
        <f t="shared" si="22"/>
        <v>0</v>
      </c>
      <c r="AG22" s="170" t="b">
        <f t="shared" si="23"/>
        <v>0</v>
      </c>
      <c r="AH22" s="170" t="b">
        <f t="shared" si="24"/>
        <v>0</v>
      </c>
      <c r="AI22" s="176" t="str">
        <f t="shared" si="13"/>
        <v/>
      </c>
      <c r="AJ22" s="177" t="str">
        <f t="shared" si="14"/>
        <v/>
      </c>
      <c r="AK22" s="173" t="str">
        <f t="shared" si="25"/>
        <v/>
      </c>
      <c r="AL22" s="174" t="str">
        <f t="shared" si="26"/>
        <v/>
      </c>
      <c r="AM22" s="175">
        <f t="shared" si="27"/>
        <v>0</v>
      </c>
      <c r="AN22" s="155" t="str">
        <f t="shared" si="28"/>
        <v/>
      </c>
      <c r="AO22" s="156" t="str">
        <f t="shared" si="29"/>
        <v/>
      </c>
      <c r="AP22" s="144"/>
      <c r="AQ22" s="174" t="str">
        <f t="shared" si="30"/>
        <v/>
      </c>
      <c r="AR22" s="213" t="str">
        <f t="shared" si="31"/>
        <v/>
      </c>
      <c r="AS22" s="213" t="str">
        <f t="shared" si="32"/>
        <v/>
      </c>
      <c r="AT22" s="213" t="str">
        <f t="shared" si="33"/>
        <v/>
      </c>
      <c r="AU22" s="165"/>
      <c r="AV22" s="174"/>
      <c r="AW22" s="175"/>
      <c r="AX22" s="165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79"/>
      <c r="C23" s="163"/>
      <c r="D23" s="144"/>
      <c r="E23" s="144"/>
      <c r="F23" s="165"/>
      <c r="G23" s="166"/>
      <c r="H23" s="178"/>
      <c r="I23" s="162"/>
      <c r="J23" s="178"/>
      <c r="K23" s="162"/>
      <c r="L23" s="167"/>
      <c r="M23" s="168">
        <f t="shared" si="16"/>
        <v>0</v>
      </c>
      <c r="N23" s="169" t="str">
        <f t="shared" si="17"/>
        <v/>
      </c>
      <c r="O23" s="169" t="str">
        <f t="shared" si="0"/>
        <v/>
      </c>
      <c r="P23" s="169" t="str">
        <f t="shared" si="1"/>
        <v/>
      </c>
      <c r="Q23" s="169">
        <f t="shared" si="18"/>
        <v>0</v>
      </c>
      <c r="R23" s="108" t="str">
        <f t="shared" si="2"/>
        <v/>
      </c>
      <c r="S23" s="108" t="str">
        <f t="shared" si="3"/>
        <v/>
      </c>
      <c r="T23" s="108" t="str">
        <f t="shared" si="4"/>
        <v/>
      </c>
      <c r="U23" s="108" t="str">
        <f t="shared" si="19"/>
        <v/>
      </c>
      <c r="V23" s="108" t="str">
        <f t="shared" si="5"/>
        <v/>
      </c>
      <c r="W23" s="108" t="str">
        <f t="shared" si="6"/>
        <v/>
      </c>
      <c r="X23" s="108">
        <f t="shared" si="7"/>
        <v>0</v>
      </c>
      <c r="Y23" s="170" t="b">
        <f t="shared" si="8"/>
        <v>0</v>
      </c>
      <c r="Z23" s="170" t="b">
        <f t="shared" si="9"/>
        <v>0</v>
      </c>
      <c r="AA23" s="170" t="b">
        <f t="shared" si="10"/>
        <v>0</v>
      </c>
      <c r="AB23" s="170" t="b">
        <f t="shared" si="11"/>
        <v>0</v>
      </c>
      <c r="AC23" s="170" t="b">
        <f t="shared" si="12"/>
        <v>0</v>
      </c>
      <c r="AD23" s="170" t="b">
        <f t="shared" si="20"/>
        <v>0</v>
      </c>
      <c r="AE23" s="170" t="b">
        <f t="shared" si="21"/>
        <v>0</v>
      </c>
      <c r="AF23" s="170" t="b">
        <f t="shared" si="22"/>
        <v>0</v>
      </c>
      <c r="AG23" s="170" t="b">
        <f t="shared" si="23"/>
        <v>0</v>
      </c>
      <c r="AH23" s="170" t="b">
        <f t="shared" si="24"/>
        <v>0</v>
      </c>
      <c r="AI23" s="176" t="str">
        <f t="shared" si="13"/>
        <v/>
      </c>
      <c r="AJ23" s="177" t="str">
        <f t="shared" si="14"/>
        <v/>
      </c>
      <c r="AK23" s="173" t="str">
        <f t="shared" si="25"/>
        <v/>
      </c>
      <c r="AL23" s="174" t="str">
        <f t="shared" si="26"/>
        <v/>
      </c>
      <c r="AM23" s="175">
        <f t="shared" si="27"/>
        <v>0</v>
      </c>
      <c r="AN23" s="155" t="str">
        <f t="shared" si="28"/>
        <v/>
      </c>
      <c r="AO23" s="156" t="str">
        <f t="shared" si="29"/>
        <v/>
      </c>
      <c r="AP23" s="144"/>
      <c r="AQ23" s="174" t="str">
        <f t="shared" si="30"/>
        <v/>
      </c>
      <c r="AR23" s="213" t="str">
        <f t="shared" si="31"/>
        <v/>
      </c>
      <c r="AS23" s="213" t="str">
        <f t="shared" si="32"/>
        <v/>
      </c>
      <c r="AT23" s="213" t="str">
        <f t="shared" si="33"/>
        <v/>
      </c>
      <c r="AU23" s="165"/>
      <c r="AV23" s="174"/>
      <c r="AW23" s="175"/>
      <c r="AX23" s="165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79"/>
      <c r="C24" s="163"/>
      <c r="D24" s="143"/>
      <c r="E24" s="143"/>
      <c r="F24" s="165"/>
      <c r="G24" s="166"/>
      <c r="H24" s="178"/>
      <c r="I24" s="162"/>
      <c r="J24" s="178"/>
      <c r="K24" s="162"/>
      <c r="L24" s="167"/>
      <c r="M24" s="168">
        <f t="shared" si="16"/>
        <v>0</v>
      </c>
      <c r="N24" s="169" t="str">
        <f t="shared" si="17"/>
        <v/>
      </c>
      <c r="O24" s="169" t="str">
        <f t="shared" si="0"/>
        <v/>
      </c>
      <c r="P24" s="169" t="str">
        <f t="shared" si="1"/>
        <v/>
      </c>
      <c r="Q24" s="169">
        <f t="shared" si="18"/>
        <v>0</v>
      </c>
      <c r="R24" s="108" t="str">
        <f t="shared" si="2"/>
        <v/>
      </c>
      <c r="S24" s="108" t="str">
        <f t="shared" si="3"/>
        <v/>
      </c>
      <c r="T24" s="108" t="str">
        <f t="shared" si="4"/>
        <v/>
      </c>
      <c r="U24" s="108" t="str">
        <f t="shared" si="19"/>
        <v/>
      </c>
      <c r="V24" s="108" t="str">
        <f t="shared" si="5"/>
        <v/>
      </c>
      <c r="W24" s="108" t="str">
        <f t="shared" si="6"/>
        <v/>
      </c>
      <c r="X24" s="108">
        <f t="shared" si="7"/>
        <v>0</v>
      </c>
      <c r="Y24" s="170" t="b">
        <f t="shared" si="8"/>
        <v>0</v>
      </c>
      <c r="Z24" s="170" t="b">
        <f t="shared" si="9"/>
        <v>0</v>
      </c>
      <c r="AA24" s="170" t="b">
        <f t="shared" si="10"/>
        <v>0</v>
      </c>
      <c r="AB24" s="170" t="b">
        <f t="shared" si="11"/>
        <v>0</v>
      </c>
      <c r="AC24" s="170" t="b">
        <f t="shared" si="12"/>
        <v>0</v>
      </c>
      <c r="AD24" s="170" t="b">
        <f t="shared" si="20"/>
        <v>0</v>
      </c>
      <c r="AE24" s="170" t="b">
        <f t="shared" si="21"/>
        <v>0</v>
      </c>
      <c r="AF24" s="170" t="b">
        <f t="shared" si="22"/>
        <v>0</v>
      </c>
      <c r="AG24" s="170" t="b">
        <f t="shared" si="23"/>
        <v>0</v>
      </c>
      <c r="AH24" s="170" t="b">
        <f t="shared" si="24"/>
        <v>0</v>
      </c>
      <c r="AI24" s="176" t="str">
        <f t="shared" si="13"/>
        <v/>
      </c>
      <c r="AJ24" s="177" t="str">
        <f t="shared" si="14"/>
        <v/>
      </c>
      <c r="AK24" s="173" t="str">
        <f t="shared" si="25"/>
        <v/>
      </c>
      <c r="AL24" s="174" t="str">
        <f t="shared" si="26"/>
        <v/>
      </c>
      <c r="AM24" s="175">
        <f t="shared" si="27"/>
        <v>0</v>
      </c>
      <c r="AN24" s="155" t="str">
        <f t="shared" si="28"/>
        <v/>
      </c>
      <c r="AO24" s="156" t="str">
        <f t="shared" si="29"/>
        <v/>
      </c>
      <c r="AP24" s="144"/>
      <c r="AQ24" s="174" t="str">
        <f t="shared" si="30"/>
        <v/>
      </c>
      <c r="AR24" s="213" t="str">
        <f t="shared" si="31"/>
        <v/>
      </c>
      <c r="AS24" s="213" t="str">
        <f t="shared" si="32"/>
        <v/>
      </c>
      <c r="AT24" s="213" t="str">
        <f t="shared" si="33"/>
        <v/>
      </c>
      <c r="AU24" s="165"/>
      <c r="AV24" s="174"/>
      <c r="AW24" s="175"/>
      <c r="AX24" s="165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79"/>
      <c r="C25" s="163"/>
      <c r="D25" s="144"/>
      <c r="E25" s="144"/>
      <c r="F25" s="165"/>
      <c r="G25" s="179"/>
      <c r="H25" s="178"/>
      <c r="I25" s="178"/>
      <c r="J25" s="178"/>
      <c r="K25" s="178"/>
      <c r="L25" s="180"/>
      <c r="M25" s="168">
        <f t="shared" si="16"/>
        <v>0</v>
      </c>
      <c r="N25" s="169" t="str">
        <f t="shared" si="17"/>
        <v/>
      </c>
      <c r="O25" s="169" t="str">
        <f t="shared" si="0"/>
        <v/>
      </c>
      <c r="P25" s="169" t="str">
        <f t="shared" si="1"/>
        <v/>
      </c>
      <c r="Q25" s="169">
        <f t="shared" si="18"/>
        <v>0</v>
      </c>
      <c r="R25" s="108" t="str">
        <f t="shared" si="2"/>
        <v/>
      </c>
      <c r="S25" s="108" t="str">
        <f t="shared" si="3"/>
        <v/>
      </c>
      <c r="T25" s="108" t="str">
        <f t="shared" si="4"/>
        <v/>
      </c>
      <c r="U25" s="108" t="str">
        <f t="shared" si="19"/>
        <v/>
      </c>
      <c r="V25" s="108" t="str">
        <f t="shared" si="5"/>
        <v/>
      </c>
      <c r="W25" s="108" t="str">
        <f t="shared" si="6"/>
        <v/>
      </c>
      <c r="X25" s="108">
        <f t="shared" si="7"/>
        <v>0</v>
      </c>
      <c r="Y25" s="170" t="b">
        <f t="shared" si="8"/>
        <v>0</v>
      </c>
      <c r="Z25" s="170" t="b">
        <f t="shared" si="9"/>
        <v>0</v>
      </c>
      <c r="AA25" s="170" t="b">
        <f t="shared" si="10"/>
        <v>0</v>
      </c>
      <c r="AB25" s="170" t="b">
        <f t="shared" si="11"/>
        <v>0</v>
      </c>
      <c r="AC25" s="170" t="b">
        <f t="shared" si="12"/>
        <v>0</v>
      </c>
      <c r="AD25" s="170" t="b">
        <f t="shared" si="20"/>
        <v>0</v>
      </c>
      <c r="AE25" s="170" t="b">
        <f t="shared" si="21"/>
        <v>0</v>
      </c>
      <c r="AF25" s="170" t="b">
        <f t="shared" si="22"/>
        <v>0</v>
      </c>
      <c r="AG25" s="170" t="b">
        <f t="shared" si="23"/>
        <v>0</v>
      </c>
      <c r="AH25" s="170" t="b">
        <f t="shared" si="24"/>
        <v>0</v>
      </c>
      <c r="AI25" s="176" t="str">
        <f t="shared" si="13"/>
        <v/>
      </c>
      <c r="AJ25" s="177" t="str">
        <f t="shared" si="14"/>
        <v/>
      </c>
      <c r="AK25" s="173" t="str">
        <f t="shared" si="25"/>
        <v/>
      </c>
      <c r="AL25" s="174" t="str">
        <f t="shared" si="26"/>
        <v/>
      </c>
      <c r="AM25" s="175">
        <f t="shared" si="27"/>
        <v>0</v>
      </c>
      <c r="AN25" s="155" t="str">
        <f t="shared" si="28"/>
        <v/>
      </c>
      <c r="AO25" s="156" t="str">
        <f t="shared" si="29"/>
        <v/>
      </c>
      <c r="AP25" s="144"/>
      <c r="AQ25" s="174" t="str">
        <f t="shared" si="30"/>
        <v/>
      </c>
      <c r="AR25" s="213" t="str">
        <f t="shared" si="31"/>
        <v/>
      </c>
      <c r="AS25" s="213" t="str">
        <f t="shared" si="32"/>
        <v/>
      </c>
      <c r="AT25" s="213" t="str">
        <f t="shared" si="33"/>
        <v/>
      </c>
      <c r="AU25" s="165"/>
      <c r="AV25" s="174"/>
      <c r="AW25" s="175"/>
      <c r="AX25" s="165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79"/>
      <c r="C26" s="163"/>
      <c r="D26" s="144"/>
      <c r="E26" s="144"/>
      <c r="F26" s="165"/>
      <c r="G26" s="179"/>
      <c r="H26" s="178"/>
      <c r="I26" s="178"/>
      <c r="J26" s="178"/>
      <c r="K26" s="178"/>
      <c r="L26" s="180"/>
      <c r="M26" s="168">
        <f t="shared" si="16"/>
        <v>0</v>
      </c>
      <c r="N26" s="169" t="str">
        <f t="shared" si="17"/>
        <v/>
      </c>
      <c r="O26" s="169" t="str">
        <f t="shared" si="0"/>
        <v/>
      </c>
      <c r="P26" s="169" t="str">
        <f t="shared" si="1"/>
        <v/>
      </c>
      <c r="Q26" s="169">
        <f t="shared" si="18"/>
        <v>0</v>
      </c>
      <c r="R26" s="108" t="str">
        <f t="shared" si="2"/>
        <v/>
      </c>
      <c r="S26" s="108" t="str">
        <f t="shared" si="3"/>
        <v/>
      </c>
      <c r="T26" s="108" t="str">
        <f t="shared" si="4"/>
        <v/>
      </c>
      <c r="U26" s="108" t="str">
        <f t="shared" si="19"/>
        <v/>
      </c>
      <c r="V26" s="108" t="str">
        <f t="shared" si="5"/>
        <v/>
      </c>
      <c r="W26" s="108" t="str">
        <f t="shared" si="6"/>
        <v/>
      </c>
      <c r="X26" s="108">
        <f t="shared" si="7"/>
        <v>0</v>
      </c>
      <c r="Y26" s="170" t="b">
        <f t="shared" si="8"/>
        <v>0</v>
      </c>
      <c r="Z26" s="170" t="b">
        <f t="shared" si="9"/>
        <v>0</v>
      </c>
      <c r="AA26" s="170" t="b">
        <f t="shared" si="10"/>
        <v>0</v>
      </c>
      <c r="AB26" s="170" t="b">
        <f t="shared" si="11"/>
        <v>0</v>
      </c>
      <c r="AC26" s="170" t="b">
        <f t="shared" si="12"/>
        <v>0</v>
      </c>
      <c r="AD26" s="170" t="b">
        <f t="shared" si="20"/>
        <v>0</v>
      </c>
      <c r="AE26" s="170" t="b">
        <f t="shared" si="21"/>
        <v>0</v>
      </c>
      <c r="AF26" s="170" t="b">
        <f t="shared" si="22"/>
        <v>0</v>
      </c>
      <c r="AG26" s="170" t="b">
        <f t="shared" si="23"/>
        <v>0</v>
      </c>
      <c r="AH26" s="170" t="b">
        <f t="shared" si="24"/>
        <v>0</v>
      </c>
      <c r="AI26" s="176" t="str">
        <f t="shared" si="13"/>
        <v/>
      </c>
      <c r="AJ26" s="177" t="str">
        <f t="shared" si="14"/>
        <v/>
      </c>
      <c r="AK26" s="173" t="str">
        <f t="shared" si="25"/>
        <v/>
      </c>
      <c r="AL26" s="174" t="str">
        <f t="shared" si="26"/>
        <v/>
      </c>
      <c r="AM26" s="175">
        <f t="shared" si="27"/>
        <v>0</v>
      </c>
      <c r="AN26" s="155" t="str">
        <f t="shared" si="28"/>
        <v/>
      </c>
      <c r="AO26" s="156" t="str">
        <f t="shared" si="29"/>
        <v/>
      </c>
      <c r="AP26" s="144"/>
      <c r="AQ26" s="174" t="str">
        <f t="shared" si="30"/>
        <v/>
      </c>
      <c r="AR26" s="213" t="str">
        <f t="shared" si="31"/>
        <v/>
      </c>
      <c r="AS26" s="213" t="str">
        <f t="shared" si="32"/>
        <v/>
      </c>
      <c r="AT26" s="213" t="str">
        <f t="shared" si="33"/>
        <v/>
      </c>
      <c r="AU26" s="165"/>
      <c r="AV26" s="174"/>
      <c r="AW26" s="175"/>
      <c r="AX26" s="165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79"/>
      <c r="C27" s="163"/>
      <c r="D27" s="144"/>
      <c r="E27" s="144"/>
      <c r="F27" s="165"/>
      <c r="G27" s="179"/>
      <c r="H27" s="178"/>
      <c r="I27" s="178"/>
      <c r="J27" s="178"/>
      <c r="K27" s="178"/>
      <c r="L27" s="180"/>
      <c r="M27" s="168">
        <f t="shared" si="16"/>
        <v>0</v>
      </c>
      <c r="N27" s="169" t="str">
        <f t="shared" si="17"/>
        <v/>
      </c>
      <c r="O27" s="169" t="str">
        <f t="shared" si="0"/>
        <v/>
      </c>
      <c r="P27" s="169" t="str">
        <f t="shared" si="1"/>
        <v/>
      </c>
      <c r="Q27" s="169">
        <f t="shared" si="18"/>
        <v>0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19"/>
        <v/>
      </c>
      <c r="V27" s="108" t="str">
        <f t="shared" si="5"/>
        <v/>
      </c>
      <c r="W27" s="108" t="str">
        <f t="shared" si="6"/>
        <v/>
      </c>
      <c r="X27" s="108">
        <f t="shared" si="7"/>
        <v>0</v>
      </c>
      <c r="Y27" s="170" t="b">
        <f t="shared" si="8"/>
        <v>0</v>
      </c>
      <c r="Z27" s="170" t="b">
        <f t="shared" si="9"/>
        <v>0</v>
      </c>
      <c r="AA27" s="170" t="b">
        <f t="shared" si="10"/>
        <v>0</v>
      </c>
      <c r="AB27" s="170" t="b">
        <f t="shared" si="11"/>
        <v>0</v>
      </c>
      <c r="AC27" s="170" t="b">
        <f t="shared" si="12"/>
        <v>0</v>
      </c>
      <c r="AD27" s="170" t="b">
        <f t="shared" si="20"/>
        <v>0</v>
      </c>
      <c r="AE27" s="170" t="b">
        <f t="shared" si="21"/>
        <v>0</v>
      </c>
      <c r="AF27" s="170" t="b">
        <f t="shared" si="22"/>
        <v>0</v>
      </c>
      <c r="AG27" s="170" t="b">
        <f t="shared" si="23"/>
        <v>0</v>
      </c>
      <c r="AH27" s="170" t="b">
        <f t="shared" si="24"/>
        <v>0</v>
      </c>
      <c r="AI27" s="176" t="str">
        <f t="shared" si="13"/>
        <v/>
      </c>
      <c r="AJ27" s="177" t="str">
        <f t="shared" si="14"/>
        <v/>
      </c>
      <c r="AK27" s="173" t="str">
        <f t="shared" si="25"/>
        <v/>
      </c>
      <c r="AL27" s="174" t="str">
        <f t="shared" si="26"/>
        <v/>
      </c>
      <c r="AM27" s="175">
        <f t="shared" si="27"/>
        <v>0</v>
      </c>
      <c r="AN27" s="155" t="str">
        <f t="shared" si="28"/>
        <v/>
      </c>
      <c r="AO27" s="156" t="str">
        <f t="shared" si="29"/>
        <v/>
      </c>
      <c r="AP27" s="144"/>
      <c r="AQ27" s="174" t="str">
        <f t="shared" si="30"/>
        <v/>
      </c>
      <c r="AR27" s="213" t="str">
        <f t="shared" si="31"/>
        <v/>
      </c>
      <c r="AS27" s="213" t="str">
        <f t="shared" si="32"/>
        <v/>
      </c>
      <c r="AT27" s="213" t="str">
        <f t="shared" si="33"/>
        <v/>
      </c>
      <c r="AU27" s="165"/>
      <c r="AV27" s="174" t="str">
        <f t="shared" ref="AV27:AV53" si="35">IF(AU27="","",IF(AU27="PRO",1,IF(AU27="LWOO",2,IF(AU27="BBL",3,IF(AU27="BBL/Kader",4,IF(AU27="Kader",5,IF(AU27="Kader/TL",6,IF(AU27="TL",7,IF(AU27="TL/Havo",8,IF(AU27="Havo",9,IF(AU27="Havo/VWO",10,IF(AU27="VWO",11))))))))))))</f>
        <v/>
      </c>
      <c r="AW27" s="175">
        <f t="shared" ref="AW27:AW53" si="36">IF(AV27="",0,IF(AV27&lt;AQ27,0,IF(AV27&gt;=AQ27,1)))</f>
        <v>0</v>
      </c>
      <c r="AX27" s="165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79"/>
      <c r="C28" s="163"/>
      <c r="D28" s="144"/>
      <c r="E28" s="144"/>
      <c r="F28" s="165"/>
      <c r="G28" s="179"/>
      <c r="H28" s="178"/>
      <c r="I28" s="178"/>
      <c r="J28" s="178"/>
      <c r="K28" s="178"/>
      <c r="L28" s="180"/>
      <c r="M28" s="168">
        <f t="shared" si="16"/>
        <v>0</v>
      </c>
      <c r="N28" s="169" t="str">
        <f t="shared" si="17"/>
        <v/>
      </c>
      <c r="O28" s="169" t="str">
        <f t="shared" si="0"/>
        <v/>
      </c>
      <c r="P28" s="169" t="str">
        <f t="shared" si="1"/>
        <v/>
      </c>
      <c r="Q28" s="169">
        <f t="shared" si="18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19"/>
        <v/>
      </c>
      <c r="V28" s="108" t="str">
        <f t="shared" si="5"/>
        <v/>
      </c>
      <c r="W28" s="108" t="str">
        <f t="shared" si="6"/>
        <v/>
      </c>
      <c r="X28" s="108">
        <f t="shared" si="7"/>
        <v>0</v>
      </c>
      <c r="Y28" s="170" t="b">
        <f t="shared" si="8"/>
        <v>0</v>
      </c>
      <c r="Z28" s="170" t="b">
        <f t="shared" si="9"/>
        <v>0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0"/>
        <v>0</v>
      </c>
      <c r="AE28" s="170" t="b">
        <f t="shared" si="21"/>
        <v>0</v>
      </c>
      <c r="AF28" s="170" t="b">
        <f t="shared" si="22"/>
        <v>0</v>
      </c>
      <c r="AG28" s="170" t="b">
        <f t="shared" si="23"/>
        <v>0</v>
      </c>
      <c r="AH28" s="170" t="b">
        <f t="shared" si="24"/>
        <v>0</v>
      </c>
      <c r="AI28" s="176" t="str">
        <f t="shared" si="13"/>
        <v/>
      </c>
      <c r="AJ28" s="177" t="str">
        <f t="shared" si="14"/>
        <v/>
      </c>
      <c r="AK28" s="173" t="str">
        <f t="shared" si="25"/>
        <v/>
      </c>
      <c r="AL28" s="174" t="str">
        <f t="shared" si="26"/>
        <v/>
      </c>
      <c r="AM28" s="175">
        <f t="shared" si="27"/>
        <v>0</v>
      </c>
      <c r="AN28" s="155" t="str">
        <f t="shared" si="28"/>
        <v/>
      </c>
      <c r="AO28" s="156" t="str">
        <f t="shared" si="29"/>
        <v/>
      </c>
      <c r="AP28" s="144"/>
      <c r="AQ28" s="174" t="str">
        <f t="shared" si="30"/>
        <v/>
      </c>
      <c r="AR28" s="213" t="str">
        <f t="shared" si="31"/>
        <v/>
      </c>
      <c r="AS28" s="213" t="str">
        <f t="shared" si="32"/>
        <v/>
      </c>
      <c r="AT28" s="213" t="str">
        <f t="shared" si="33"/>
        <v/>
      </c>
      <c r="AU28" s="165"/>
      <c r="AV28" s="174" t="str">
        <f t="shared" si="35"/>
        <v/>
      </c>
      <c r="AW28" s="175">
        <f t="shared" si="36"/>
        <v>0</v>
      </c>
      <c r="AX28" s="165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79"/>
      <c r="C29" s="163"/>
      <c r="D29" s="144"/>
      <c r="E29" s="144"/>
      <c r="F29" s="165"/>
      <c r="G29" s="179"/>
      <c r="H29" s="178"/>
      <c r="I29" s="178"/>
      <c r="J29" s="178"/>
      <c r="K29" s="178"/>
      <c r="L29" s="180"/>
      <c r="M29" s="168">
        <f t="shared" si="16"/>
        <v>0</v>
      </c>
      <c r="N29" s="169" t="str">
        <f t="shared" si="17"/>
        <v/>
      </c>
      <c r="O29" s="169" t="str">
        <f t="shared" si="0"/>
        <v/>
      </c>
      <c r="P29" s="169" t="str">
        <f t="shared" si="1"/>
        <v/>
      </c>
      <c r="Q29" s="169">
        <f t="shared" si="18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19"/>
        <v/>
      </c>
      <c r="V29" s="108" t="str">
        <f t="shared" si="5"/>
        <v/>
      </c>
      <c r="W29" s="108" t="str">
        <f t="shared" si="6"/>
        <v/>
      </c>
      <c r="X29" s="108">
        <f t="shared" si="7"/>
        <v>0</v>
      </c>
      <c r="Y29" s="170" t="b">
        <f t="shared" si="8"/>
        <v>0</v>
      </c>
      <c r="Z29" s="170" t="b">
        <f t="shared" si="9"/>
        <v>0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0"/>
        <v>0</v>
      </c>
      <c r="AE29" s="170" t="b">
        <f t="shared" si="21"/>
        <v>0</v>
      </c>
      <c r="AF29" s="170" t="b">
        <f t="shared" si="22"/>
        <v>0</v>
      </c>
      <c r="AG29" s="170" t="b">
        <f t="shared" si="23"/>
        <v>0</v>
      </c>
      <c r="AH29" s="170" t="b">
        <f t="shared" si="24"/>
        <v>0</v>
      </c>
      <c r="AI29" s="176" t="str">
        <f t="shared" si="13"/>
        <v/>
      </c>
      <c r="AJ29" s="177" t="str">
        <f t="shared" si="14"/>
        <v/>
      </c>
      <c r="AK29" s="173" t="str">
        <f t="shared" si="25"/>
        <v/>
      </c>
      <c r="AL29" s="174" t="str">
        <f t="shared" si="26"/>
        <v/>
      </c>
      <c r="AM29" s="175">
        <f t="shared" si="27"/>
        <v>0</v>
      </c>
      <c r="AN29" s="155" t="str">
        <f t="shared" si="28"/>
        <v/>
      </c>
      <c r="AO29" s="156" t="str">
        <f t="shared" si="29"/>
        <v/>
      </c>
      <c r="AP29" s="144"/>
      <c r="AQ29" s="174" t="str">
        <f t="shared" si="30"/>
        <v/>
      </c>
      <c r="AR29" s="213" t="str">
        <f t="shared" si="31"/>
        <v/>
      </c>
      <c r="AS29" s="213" t="str">
        <f t="shared" si="32"/>
        <v/>
      </c>
      <c r="AT29" s="213" t="str">
        <f t="shared" si="33"/>
        <v/>
      </c>
      <c r="AU29" s="165"/>
      <c r="AV29" s="174" t="str">
        <f t="shared" si="35"/>
        <v/>
      </c>
      <c r="AW29" s="175">
        <f t="shared" si="36"/>
        <v>0</v>
      </c>
      <c r="AX29" s="165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79"/>
      <c r="C30" s="163"/>
      <c r="D30" s="144"/>
      <c r="E30" s="144"/>
      <c r="F30" s="165"/>
      <c r="G30" s="179"/>
      <c r="H30" s="178"/>
      <c r="I30" s="178"/>
      <c r="J30" s="178"/>
      <c r="K30" s="178"/>
      <c r="L30" s="180"/>
      <c r="M30" s="168">
        <f t="shared" si="16"/>
        <v>0</v>
      </c>
      <c r="N30" s="169" t="str">
        <f t="shared" si="17"/>
        <v/>
      </c>
      <c r="O30" s="169" t="str">
        <f t="shared" si="0"/>
        <v/>
      </c>
      <c r="P30" s="169" t="str">
        <f t="shared" si="1"/>
        <v/>
      </c>
      <c r="Q30" s="169">
        <f t="shared" si="18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19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0"/>
        <v>0</v>
      </c>
      <c r="AE30" s="170" t="b">
        <f t="shared" si="21"/>
        <v>0</v>
      </c>
      <c r="AF30" s="170" t="b">
        <f t="shared" si="22"/>
        <v>0</v>
      </c>
      <c r="AG30" s="170" t="b">
        <f t="shared" si="23"/>
        <v>0</v>
      </c>
      <c r="AH30" s="170" t="b">
        <f t="shared" si="24"/>
        <v>0</v>
      </c>
      <c r="AI30" s="176" t="str">
        <f t="shared" si="13"/>
        <v/>
      </c>
      <c r="AJ30" s="177" t="str">
        <f t="shared" si="14"/>
        <v/>
      </c>
      <c r="AK30" s="173" t="str">
        <f t="shared" si="25"/>
        <v/>
      </c>
      <c r="AL30" s="174" t="str">
        <f t="shared" si="26"/>
        <v/>
      </c>
      <c r="AM30" s="175">
        <f t="shared" si="27"/>
        <v>0</v>
      </c>
      <c r="AN30" s="155" t="str">
        <f t="shared" si="28"/>
        <v/>
      </c>
      <c r="AO30" s="156" t="str">
        <f t="shared" si="29"/>
        <v/>
      </c>
      <c r="AP30" s="144"/>
      <c r="AQ30" s="174" t="str">
        <f t="shared" si="30"/>
        <v/>
      </c>
      <c r="AR30" s="213" t="str">
        <f t="shared" si="31"/>
        <v/>
      </c>
      <c r="AS30" s="213" t="str">
        <f t="shared" si="32"/>
        <v/>
      </c>
      <c r="AT30" s="213" t="str">
        <f t="shared" si="33"/>
        <v/>
      </c>
      <c r="AU30" s="165"/>
      <c r="AV30" s="174" t="str">
        <f t="shared" si="35"/>
        <v/>
      </c>
      <c r="AW30" s="175">
        <f t="shared" si="36"/>
        <v>0</v>
      </c>
      <c r="AX30" s="165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79"/>
      <c r="C31" s="163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6"/>
        <v>0</v>
      </c>
      <c r="N31" s="169" t="str">
        <f t="shared" si="17"/>
        <v/>
      </c>
      <c r="O31" s="169" t="str">
        <f t="shared" si="0"/>
        <v/>
      </c>
      <c r="P31" s="169" t="str">
        <f t="shared" si="1"/>
        <v/>
      </c>
      <c r="Q31" s="169">
        <f t="shared" si="18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19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0"/>
        <v>0</v>
      </c>
      <c r="AE31" s="170" t="b">
        <f t="shared" si="21"/>
        <v>0</v>
      </c>
      <c r="AF31" s="170" t="b">
        <f t="shared" si="22"/>
        <v>0</v>
      </c>
      <c r="AG31" s="170" t="b">
        <f t="shared" si="23"/>
        <v>0</v>
      </c>
      <c r="AH31" s="170" t="b">
        <f t="shared" si="24"/>
        <v>0</v>
      </c>
      <c r="AI31" s="176" t="str">
        <f t="shared" si="13"/>
        <v/>
      </c>
      <c r="AJ31" s="177" t="str">
        <f t="shared" si="14"/>
        <v/>
      </c>
      <c r="AK31" s="173" t="str">
        <f t="shared" si="25"/>
        <v/>
      </c>
      <c r="AL31" s="174" t="str">
        <f t="shared" si="26"/>
        <v/>
      </c>
      <c r="AM31" s="175">
        <f t="shared" si="27"/>
        <v>0</v>
      </c>
      <c r="AN31" s="155" t="str">
        <f t="shared" si="28"/>
        <v/>
      </c>
      <c r="AO31" s="156" t="str">
        <f t="shared" si="29"/>
        <v/>
      </c>
      <c r="AP31" s="144"/>
      <c r="AQ31" s="174" t="str">
        <f t="shared" si="30"/>
        <v/>
      </c>
      <c r="AR31" s="213" t="str">
        <f t="shared" si="31"/>
        <v/>
      </c>
      <c r="AS31" s="213" t="str">
        <f t="shared" si="32"/>
        <v/>
      </c>
      <c r="AT31" s="213" t="str">
        <f t="shared" si="33"/>
        <v/>
      </c>
      <c r="AU31" s="165"/>
      <c r="AV31" s="174" t="str">
        <f t="shared" si="35"/>
        <v/>
      </c>
      <c r="AW31" s="175">
        <f t="shared" si="36"/>
        <v>0</v>
      </c>
      <c r="AX31" s="165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79"/>
      <c r="C32" s="163"/>
      <c r="D32" s="144"/>
      <c r="E32" s="144"/>
      <c r="F32" s="165"/>
      <c r="G32" s="179"/>
      <c r="H32" s="178"/>
      <c r="I32" s="178"/>
      <c r="J32" s="178"/>
      <c r="K32" s="178"/>
      <c r="L32" s="180"/>
      <c r="M32" s="168">
        <f t="shared" si="16"/>
        <v>0</v>
      </c>
      <c r="N32" s="169" t="str">
        <f t="shared" si="17"/>
        <v/>
      </c>
      <c r="O32" s="169" t="str">
        <f t="shared" si="0"/>
        <v/>
      </c>
      <c r="P32" s="169" t="str">
        <f t="shared" si="1"/>
        <v/>
      </c>
      <c r="Q32" s="169">
        <f t="shared" si="18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19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0"/>
        <v>0</v>
      </c>
      <c r="AE32" s="170" t="b">
        <f t="shared" si="21"/>
        <v>0</v>
      </c>
      <c r="AF32" s="170" t="b">
        <f t="shared" si="22"/>
        <v>0</v>
      </c>
      <c r="AG32" s="170" t="b">
        <f t="shared" si="23"/>
        <v>0</v>
      </c>
      <c r="AH32" s="170" t="b">
        <f t="shared" si="24"/>
        <v>0</v>
      </c>
      <c r="AI32" s="176" t="str">
        <f t="shared" si="13"/>
        <v/>
      </c>
      <c r="AJ32" s="177" t="str">
        <f t="shared" si="14"/>
        <v/>
      </c>
      <c r="AK32" s="173" t="str">
        <f t="shared" si="25"/>
        <v/>
      </c>
      <c r="AL32" s="174" t="str">
        <f t="shared" si="26"/>
        <v/>
      </c>
      <c r="AM32" s="175">
        <f t="shared" si="27"/>
        <v>0</v>
      </c>
      <c r="AN32" s="155" t="str">
        <f t="shared" si="28"/>
        <v/>
      </c>
      <c r="AO32" s="156" t="str">
        <f t="shared" si="29"/>
        <v/>
      </c>
      <c r="AP32" s="144"/>
      <c r="AQ32" s="174" t="str">
        <f t="shared" si="30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5"/>
        <v/>
      </c>
      <c r="AW32" s="175">
        <f t="shared" si="36"/>
        <v>0</v>
      </c>
      <c r="AX32" s="165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79"/>
      <c r="C33" s="163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16"/>
        <v>0</v>
      </c>
      <c r="N33" s="169" t="str">
        <f t="shared" si="17"/>
        <v/>
      </c>
      <c r="O33" s="169" t="str">
        <f t="shared" si="0"/>
        <v/>
      </c>
      <c r="P33" s="169" t="str">
        <f t="shared" si="1"/>
        <v/>
      </c>
      <c r="Q33" s="169">
        <f t="shared" si="18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19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0"/>
        <v>0</v>
      </c>
      <c r="AE33" s="170" t="b">
        <f t="shared" si="21"/>
        <v>0</v>
      </c>
      <c r="AF33" s="170" t="b">
        <f t="shared" si="22"/>
        <v>0</v>
      </c>
      <c r="AG33" s="170" t="b">
        <f t="shared" si="23"/>
        <v>0</v>
      </c>
      <c r="AH33" s="170" t="b">
        <f t="shared" si="24"/>
        <v>0</v>
      </c>
      <c r="AI33" s="176" t="str">
        <f t="shared" si="13"/>
        <v/>
      </c>
      <c r="AJ33" s="177" t="str">
        <f t="shared" si="14"/>
        <v/>
      </c>
      <c r="AK33" s="173" t="str">
        <f t="shared" si="25"/>
        <v/>
      </c>
      <c r="AL33" s="174" t="str">
        <f t="shared" si="26"/>
        <v/>
      </c>
      <c r="AM33" s="175">
        <f t="shared" si="27"/>
        <v>0</v>
      </c>
      <c r="AN33" s="155" t="str">
        <f t="shared" si="28"/>
        <v/>
      </c>
      <c r="AO33" s="156" t="str">
        <f t="shared" si="29"/>
        <v/>
      </c>
      <c r="AP33" s="144"/>
      <c r="AQ33" s="174" t="str">
        <f t="shared" si="30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5"/>
        <v/>
      </c>
      <c r="AW33" s="175">
        <f t="shared" si="36"/>
        <v>0</v>
      </c>
      <c r="AX33" s="165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79"/>
      <c r="C34" s="163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16"/>
        <v>0</v>
      </c>
      <c r="N34" s="169" t="str">
        <f t="shared" si="17"/>
        <v/>
      </c>
      <c r="O34" s="169" t="str">
        <f t="shared" si="0"/>
        <v/>
      </c>
      <c r="P34" s="169" t="str">
        <f t="shared" si="1"/>
        <v/>
      </c>
      <c r="Q34" s="169">
        <f t="shared" si="18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19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0"/>
        <v>0</v>
      </c>
      <c r="AE34" s="170" t="b">
        <f t="shared" si="21"/>
        <v>0</v>
      </c>
      <c r="AF34" s="170" t="b">
        <f t="shared" si="22"/>
        <v>0</v>
      </c>
      <c r="AG34" s="170" t="b">
        <f t="shared" si="23"/>
        <v>0</v>
      </c>
      <c r="AH34" s="170" t="b">
        <f t="shared" si="24"/>
        <v>0</v>
      </c>
      <c r="AI34" s="176" t="str">
        <f t="shared" si="13"/>
        <v/>
      </c>
      <c r="AJ34" s="177" t="str">
        <f t="shared" si="14"/>
        <v/>
      </c>
      <c r="AK34" s="173" t="str">
        <f t="shared" si="25"/>
        <v/>
      </c>
      <c r="AL34" s="174" t="str">
        <f t="shared" si="26"/>
        <v/>
      </c>
      <c r="AM34" s="175">
        <f t="shared" si="27"/>
        <v>0</v>
      </c>
      <c r="AN34" s="155" t="str">
        <f t="shared" si="28"/>
        <v/>
      </c>
      <c r="AO34" s="156" t="str">
        <f t="shared" si="29"/>
        <v/>
      </c>
      <c r="AP34" s="144"/>
      <c r="AQ34" s="174" t="str">
        <f t="shared" si="30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5"/>
        <v/>
      </c>
      <c r="AW34" s="175">
        <f t="shared" si="36"/>
        <v>0</v>
      </c>
      <c r="AX34" s="165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79"/>
      <c r="C35" s="163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6"/>
        <v>0</v>
      </c>
      <c r="N35" s="169" t="str">
        <f t="shared" si="17"/>
        <v/>
      </c>
      <c r="O35" s="169" t="str">
        <f t="shared" si="0"/>
        <v/>
      </c>
      <c r="P35" s="169" t="str">
        <f t="shared" si="1"/>
        <v/>
      </c>
      <c r="Q35" s="169">
        <f t="shared" si="18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19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0"/>
        <v>0</v>
      </c>
      <c r="AE35" s="170" t="b">
        <f t="shared" si="21"/>
        <v>0</v>
      </c>
      <c r="AF35" s="170" t="b">
        <f t="shared" si="22"/>
        <v>0</v>
      </c>
      <c r="AG35" s="170" t="b">
        <f t="shared" si="23"/>
        <v>0</v>
      </c>
      <c r="AH35" s="170" t="b">
        <f t="shared" si="24"/>
        <v>0</v>
      </c>
      <c r="AI35" s="176" t="str">
        <f t="shared" si="13"/>
        <v/>
      </c>
      <c r="AJ35" s="177" t="str">
        <f t="shared" si="14"/>
        <v/>
      </c>
      <c r="AK35" s="173" t="str">
        <f t="shared" si="25"/>
        <v/>
      </c>
      <c r="AL35" s="174" t="str">
        <f t="shared" si="26"/>
        <v/>
      </c>
      <c r="AM35" s="175">
        <f t="shared" si="27"/>
        <v>0</v>
      </c>
      <c r="AN35" s="155" t="str">
        <f t="shared" si="28"/>
        <v/>
      </c>
      <c r="AO35" s="156" t="str">
        <f t="shared" si="29"/>
        <v/>
      </c>
      <c r="AP35" s="144"/>
      <c r="AQ35" s="174" t="str">
        <f t="shared" si="30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5"/>
        <v/>
      </c>
      <c r="AW35" s="175">
        <f t="shared" si="36"/>
        <v>0</v>
      </c>
      <c r="AX35" s="165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79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6"/>
        <v>0</v>
      </c>
      <c r="N36" s="169" t="str">
        <f t="shared" si="17"/>
        <v/>
      </c>
      <c r="O36" s="169" t="str">
        <f t="shared" si="0"/>
        <v/>
      </c>
      <c r="P36" s="169" t="str">
        <f t="shared" si="1"/>
        <v/>
      </c>
      <c r="Q36" s="169">
        <f t="shared" si="18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19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0"/>
        <v>0</v>
      </c>
      <c r="AE36" s="170" t="b">
        <f t="shared" si="21"/>
        <v>0</v>
      </c>
      <c r="AF36" s="170" t="b">
        <f t="shared" si="22"/>
        <v>0</v>
      </c>
      <c r="AG36" s="170" t="b">
        <f t="shared" si="23"/>
        <v>0</v>
      </c>
      <c r="AH36" s="170" t="b">
        <f t="shared" si="24"/>
        <v>0</v>
      </c>
      <c r="AI36" s="176" t="str">
        <f t="shared" si="13"/>
        <v/>
      </c>
      <c r="AJ36" s="177" t="str">
        <f t="shared" si="14"/>
        <v/>
      </c>
      <c r="AK36" s="173" t="str">
        <f t="shared" si="25"/>
        <v/>
      </c>
      <c r="AL36" s="174" t="str">
        <f t="shared" si="26"/>
        <v/>
      </c>
      <c r="AM36" s="175">
        <f t="shared" si="27"/>
        <v>0</v>
      </c>
      <c r="AN36" s="155" t="str">
        <f t="shared" si="28"/>
        <v/>
      </c>
      <c r="AO36" s="156" t="str">
        <f t="shared" si="29"/>
        <v/>
      </c>
      <c r="AP36" s="144"/>
      <c r="AQ36" s="174" t="str">
        <f t="shared" si="30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5"/>
        <v/>
      </c>
      <c r="AW36" s="175">
        <f t="shared" si="36"/>
        <v>0</v>
      </c>
      <c r="AX36" s="165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79"/>
      <c r="C37" s="163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6"/>
        <v>0</v>
      </c>
      <c r="N37" s="169" t="str">
        <f t="shared" si="17"/>
        <v/>
      </c>
      <c r="O37" s="169" t="str">
        <f t="shared" si="0"/>
        <v/>
      </c>
      <c r="P37" s="169" t="str">
        <f t="shared" si="1"/>
        <v/>
      </c>
      <c r="Q37" s="169">
        <f t="shared" si="18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19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0"/>
        <v>0</v>
      </c>
      <c r="AE37" s="170" t="b">
        <f t="shared" si="21"/>
        <v>0</v>
      </c>
      <c r="AF37" s="170" t="b">
        <f t="shared" si="22"/>
        <v>0</v>
      </c>
      <c r="AG37" s="170" t="b">
        <f t="shared" si="23"/>
        <v>0</v>
      </c>
      <c r="AH37" s="170" t="b">
        <f t="shared" si="24"/>
        <v>0</v>
      </c>
      <c r="AI37" s="176" t="str">
        <f t="shared" si="13"/>
        <v/>
      </c>
      <c r="AJ37" s="177" t="str">
        <f t="shared" si="14"/>
        <v/>
      </c>
      <c r="AK37" s="173" t="str">
        <f t="shared" si="25"/>
        <v/>
      </c>
      <c r="AL37" s="174" t="str">
        <f t="shared" si="26"/>
        <v/>
      </c>
      <c r="AM37" s="175">
        <f t="shared" si="27"/>
        <v>0</v>
      </c>
      <c r="AN37" s="155" t="str">
        <f t="shared" si="28"/>
        <v/>
      </c>
      <c r="AO37" s="156" t="str">
        <f t="shared" si="29"/>
        <v/>
      </c>
      <c r="AP37" s="144"/>
      <c r="AQ37" s="174" t="str">
        <f t="shared" si="30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5"/>
        <v/>
      </c>
      <c r="AW37" s="175">
        <f t="shared" si="36"/>
        <v>0</v>
      </c>
      <c r="AX37" s="165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6"/>
        <v>0</v>
      </c>
      <c r="N38" s="169" t="str">
        <f t="shared" si="17"/>
        <v/>
      </c>
      <c r="O38" s="169" t="str">
        <f t="shared" si="0"/>
        <v/>
      </c>
      <c r="P38" s="169" t="str">
        <f t="shared" si="1"/>
        <v/>
      </c>
      <c r="Q38" s="169">
        <f t="shared" si="18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19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0"/>
        <v>0</v>
      </c>
      <c r="AE38" s="170" t="b">
        <f t="shared" si="21"/>
        <v>0</v>
      </c>
      <c r="AF38" s="170" t="b">
        <f t="shared" si="22"/>
        <v>0</v>
      </c>
      <c r="AG38" s="170" t="b">
        <f t="shared" si="23"/>
        <v>0</v>
      </c>
      <c r="AH38" s="170" t="b">
        <f t="shared" si="24"/>
        <v>0</v>
      </c>
      <c r="AI38" s="176" t="str">
        <f t="shared" si="13"/>
        <v/>
      </c>
      <c r="AJ38" s="177" t="str">
        <f t="shared" si="14"/>
        <v/>
      </c>
      <c r="AK38" s="173" t="str">
        <f t="shared" si="25"/>
        <v/>
      </c>
      <c r="AL38" s="174" t="str">
        <f t="shared" si="26"/>
        <v/>
      </c>
      <c r="AM38" s="175">
        <f t="shared" si="27"/>
        <v>0</v>
      </c>
      <c r="AN38" s="155" t="str">
        <f t="shared" si="28"/>
        <v/>
      </c>
      <c r="AO38" s="156" t="str">
        <f t="shared" si="29"/>
        <v/>
      </c>
      <c r="AP38" s="144"/>
      <c r="AQ38" s="174" t="str">
        <f t="shared" si="30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5"/>
        <v/>
      </c>
      <c r="AW38" s="175">
        <f t="shared" si="36"/>
        <v>0</v>
      </c>
      <c r="AX38" s="165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163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6"/>
        <v>0</v>
      </c>
      <c r="N39" s="169" t="str">
        <f t="shared" si="17"/>
        <v/>
      </c>
      <c r="O39" s="169" t="str">
        <f t="shared" si="0"/>
        <v/>
      </c>
      <c r="P39" s="169" t="str">
        <f t="shared" si="1"/>
        <v/>
      </c>
      <c r="Q39" s="169">
        <f t="shared" si="18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19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0"/>
        <v>0</v>
      </c>
      <c r="AE39" s="170" t="b">
        <f t="shared" si="21"/>
        <v>0</v>
      </c>
      <c r="AF39" s="170" t="b">
        <f t="shared" si="22"/>
        <v>0</v>
      </c>
      <c r="AG39" s="170" t="b">
        <f t="shared" si="23"/>
        <v>0</v>
      </c>
      <c r="AH39" s="170" t="b">
        <f t="shared" si="24"/>
        <v>0</v>
      </c>
      <c r="AI39" s="176" t="str">
        <f t="shared" si="13"/>
        <v/>
      </c>
      <c r="AJ39" s="177" t="str">
        <f t="shared" si="14"/>
        <v/>
      </c>
      <c r="AK39" s="173" t="str">
        <f t="shared" si="25"/>
        <v/>
      </c>
      <c r="AL39" s="174" t="str">
        <f t="shared" si="26"/>
        <v/>
      </c>
      <c r="AM39" s="175">
        <f t="shared" si="27"/>
        <v>0</v>
      </c>
      <c r="AN39" s="155" t="str">
        <f t="shared" si="28"/>
        <v/>
      </c>
      <c r="AO39" s="156" t="str">
        <f t="shared" si="29"/>
        <v/>
      </c>
      <c r="AP39" s="144"/>
      <c r="AQ39" s="174" t="str">
        <f t="shared" si="30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5"/>
        <v/>
      </c>
      <c r="AW39" s="175">
        <f t="shared" si="36"/>
        <v>0</v>
      </c>
      <c r="AX39" s="165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163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6"/>
        <v>0</v>
      </c>
      <c r="N40" s="169" t="str">
        <f t="shared" si="17"/>
        <v/>
      </c>
      <c r="O40" s="169" t="str">
        <f t="shared" si="0"/>
        <v/>
      </c>
      <c r="P40" s="169" t="str">
        <f t="shared" si="1"/>
        <v/>
      </c>
      <c r="Q40" s="169">
        <f t="shared" si="18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19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0"/>
        <v>0</v>
      </c>
      <c r="AE40" s="170" t="b">
        <f t="shared" si="21"/>
        <v>0</v>
      </c>
      <c r="AF40" s="170" t="b">
        <f t="shared" si="22"/>
        <v>0</v>
      </c>
      <c r="AG40" s="170" t="b">
        <f t="shared" si="23"/>
        <v>0</v>
      </c>
      <c r="AH40" s="170" t="b">
        <f t="shared" si="24"/>
        <v>0</v>
      </c>
      <c r="AI40" s="176" t="str">
        <f t="shared" si="13"/>
        <v/>
      </c>
      <c r="AJ40" s="177" t="str">
        <f t="shared" si="14"/>
        <v/>
      </c>
      <c r="AK40" s="173" t="str">
        <f t="shared" si="25"/>
        <v/>
      </c>
      <c r="AL40" s="174" t="str">
        <f t="shared" si="26"/>
        <v/>
      </c>
      <c r="AM40" s="175">
        <f t="shared" si="27"/>
        <v>0</v>
      </c>
      <c r="AN40" s="155" t="str">
        <f t="shared" si="28"/>
        <v/>
      </c>
      <c r="AO40" s="156" t="str">
        <f t="shared" si="29"/>
        <v/>
      </c>
      <c r="AP40" s="144"/>
      <c r="AQ40" s="174" t="str">
        <f t="shared" si="30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5"/>
        <v/>
      </c>
      <c r="AW40" s="175">
        <f t="shared" si="36"/>
        <v>0</v>
      </c>
      <c r="AX40" s="165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6"/>
        <v>0</v>
      </c>
      <c r="N41" s="169" t="str">
        <f t="shared" si="17"/>
        <v/>
      </c>
      <c r="O41" s="169" t="str">
        <f t="shared" si="0"/>
        <v/>
      </c>
      <c r="P41" s="169" t="str">
        <f t="shared" si="1"/>
        <v/>
      </c>
      <c r="Q41" s="169">
        <f t="shared" si="18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19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0"/>
        <v>0</v>
      </c>
      <c r="AE41" s="170" t="b">
        <f t="shared" si="21"/>
        <v>0</v>
      </c>
      <c r="AF41" s="170" t="b">
        <f t="shared" si="22"/>
        <v>0</v>
      </c>
      <c r="AG41" s="170" t="b">
        <f t="shared" si="23"/>
        <v>0</v>
      </c>
      <c r="AH41" s="170" t="b">
        <f t="shared" si="24"/>
        <v>0</v>
      </c>
      <c r="AI41" s="176" t="str">
        <f t="shared" si="13"/>
        <v/>
      </c>
      <c r="AJ41" s="177" t="str">
        <f t="shared" si="14"/>
        <v/>
      </c>
      <c r="AK41" s="173" t="str">
        <f t="shared" si="25"/>
        <v/>
      </c>
      <c r="AL41" s="174" t="str">
        <f t="shared" si="26"/>
        <v/>
      </c>
      <c r="AM41" s="175">
        <f t="shared" si="27"/>
        <v>0</v>
      </c>
      <c r="AN41" s="155" t="str">
        <f t="shared" si="28"/>
        <v/>
      </c>
      <c r="AO41" s="156" t="str">
        <f t="shared" si="29"/>
        <v/>
      </c>
      <c r="AP41" s="144"/>
      <c r="AQ41" s="174" t="str">
        <f t="shared" si="30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5"/>
        <v/>
      </c>
      <c r="AW41" s="175">
        <f t="shared" si="36"/>
        <v>0</v>
      </c>
      <c r="AX41" s="165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163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6"/>
        <v>0</v>
      </c>
      <c r="N42" s="169" t="str">
        <f t="shared" si="17"/>
        <v/>
      </c>
      <c r="O42" s="169" t="str">
        <f t="shared" si="0"/>
        <v/>
      </c>
      <c r="P42" s="169" t="str">
        <f t="shared" si="1"/>
        <v/>
      </c>
      <c r="Q42" s="169">
        <f t="shared" si="18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19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0"/>
        <v>0</v>
      </c>
      <c r="AE42" s="170" t="b">
        <f t="shared" si="21"/>
        <v>0</v>
      </c>
      <c r="AF42" s="170" t="b">
        <f t="shared" si="22"/>
        <v>0</v>
      </c>
      <c r="AG42" s="170" t="b">
        <f t="shared" si="23"/>
        <v>0</v>
      </c>
      <c r="AH42" s="170" t="b">
        <f t="shared" si="24"/>
        <v>0</v>
      </c>
      <c r="AI42" s="176" t="str">
        <f t="shared" si="13"/>
        <v/>
      </c>
      <c r="AJ42" s="177" t="str">
        <f t="shared" si="14"/>
        <v/>
      </c>
      <c r="AK42" s="173" t="str">
        <f t="shared" si="25"/>
        <v/>
      </c>
      <c r="AL42" s="174" t="str">
        <f t="shared" si="26"/>
        <v/>
      </c>
      <c r="AM42" s="175">
        <f t="shared" si="27"/>
        <v>0</v>
      </c>
      <c r="AN42" s="155" t="str">
        <f t="shared" si="28"/>
        <v/>
      </c>
      <c r="AO42" s="156" t="str">
        <f t="shared" si="29"/>
        <v/>
      </c>
      <c r="AP42" s="144"/>
      <c r="AQ42" s="174" t="str">
        <f t="shared" si="30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5"/>
        <v/>
      </c>
      <c r="AW42" s="175">
        <f t="shared" si="36"/>
        <v>0</v>
      </c>
      <c r="AX42" s="165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163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6"/>
        <v>0</v>
      </c>
      <c r="N43" s="169" t="str">
        <f t="shared" si="17"/>
        <v/>
      </c>
      <c r="O43" s="169" t="str">
        <f t="shared" si="0"/>
        <v/>
      </c>
      <c r="P43" s="169" t="str">
        <f t="shared" si="1"/>
        <v/>
      </c>
      <c r="Q43" s="169">
        <f t="shared" si="18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19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0"/>
        <v>0</v>
      </c>
      <c r="AE43" s="170" t="b">
        <f t="shared" si="21"/>
        <v>0</v>
      </c>
      <c r="AF43" s="170" t="b">
        <f t="shared" si="22"/>
        <v>0</v>
      </c>
      <c r="AG43" s="170" t="b">
        <f t="shared" si="23"/>
        <v>0</v>
      </c>
      <c r="AH43" s="170" t="b">
        <f t="shared" si="24"/>
        <v>0</v>
      </c>
      <c r="AI43" s="176" t="str">
        <f t="shared" si="13"/>
        <v/>
      </c>
      <c r="AJ43" s="177" t="str">
        <f t="shared" si="14"/>
        <v/>
      </c>
      <c r="AK43" s="173" t="str">
        <f t="shared" si="25"/>
        <v/>
      </c>
      <c r="AL43" s="174" t="str">
        <f t="shared" si="26"/>
        <v/>
      </c>
      <c r="AM43" s="175">
        <f t="shared" si="27"/>
        <v>0</v>
      </c>
      <c r="AN43" s="155" t="str">
        <f t="shared" si="28"/>
        <v/>
      </c>
      <c r="AO43" s="156" t="str">
        <f t="shared" si="29"/>
        <v/>
      </c>
      <c r="AP43" s="144"/>
      <c r="AQ43" s="174" t="str">
        <f t="shared" si="30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5"/>
        <v/>
      </c>
      <c r="AW43" s="175">
        <f t="shared" si="36"/>
        <v>0</v>
      </c>
      <c r="AX43" s="165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163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6"/>
        <v>0</v>
      </c>
      <c r="N44" s="169" t="str">
        <f t="shared" si="17"/>
        <v/>
      </c>
      <c r="O44" s="169" t="str">
        <f t="shared" si="0"/>
        <v/>
      </c>
      <c r="P44" s="169" t="str">
        <f t="shared" si="1"/>
        <v/>
      </c>
      <c r="Q44" s="169">
        <f t="shared" si="18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19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0"/>
        <v>0</v>
      </c>
      <c r="AE44" s="170" t="b">
        <f t="shared" si="21"/>
        <v>0</v>
      </c>
      <c r="AF44" s="170" t="b">
        <f t="shared" si="22"/>
        <v>0</v>
      </c>
      <c r="AG44" s="170" t="b">
        <f t="shared" si="23"/>
        <v>0</v>
      </c>
      <c r="AH44" s="170" t="b">
        <f t="shared" si="24"/>
        <v>0</v>
      </c>
      <c r="AI44" s="176" t="str">
        <f t="shared" si="13"/>
        <v/>
      </c>
      <c r="AJ44" s="177" t="str">
        <f t="shared" si="14"/>
        <v/>
      </c>
      <c r="AK44" s="173" t="str">
        <f t="shared" si="25"/>
        <v/>
      </c>
      <c r="AL44" s="174" t="str">
        <f t="shared" si="26"/>
        <v/>
      </c>
      <c r="AM44" s="175">
        <f t="shared" si="27"/>
        <v>0</v>
      </c>
      <c r="AN44" s="155" t="str">
        <f t="shared" si="28"/>
        <v/>
      </c>
      <c r="AO44" s="156" t="str">
        <f t="shared" si="29"/>
        <v/>
      </c>
      <c r="AP44" s="144"/>
      <c r="AQ44" s="174" t="str">
        <f t="shared" si="30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5"/>
        <v/>
      </c>
      <c r="AW44" s="175">
        <f t="shared" si="36"/>
        <v>0</v>
      </c>
      <c r="AX44" s="165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163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6"/>
        <v>0</v>
      </c>
      <c r="N45" s="169" t="str">
        <f t="shared" si="17"/>
        <v/>
      </c>
      <c r="O45" s="169" t="str">
        <f t="shared" si="0"/>
        <v/>
      </c>
      <c r="P45" s="169" t="str">
        <f t="shared" si="1"/>
        <v/>
      </c>
      <c r="Q45" s="169">
        <f t="shared" si="18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19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0"/>
        <v>0</v>
      </c>
      <c r="AE45" s="170" t="b">
        <f t="shared" si="21"/>
        <v>0</v>
      </c>
      <c r="AF45" s="170" t="b">
        <f t="shared" si="22"/>
        <v>0</v>
      </c>
      <c r="AG45" s="170" t="b">
        <f t="shared" si="23"/>
        <v>0</v>
      </c>
      <c r="AH45" s="170" t="b">
        <f t="shared" si="24"/>
        <v>0</v>
      </c>
      <c r="AI45" s="176" t="str">
        <f t="shared" si="13"/>
        <v/>
      </c>
      <c r="AJ45" s="177" t="str">
        <f t="shared" si="14"/>
        <v/>
      </c>
      <c r="AK45" s="173" t="str">
        <f t="shared" si="25"/>
        <v/>
      </c>
      <c r="AL45" s="174" t="str">
        <f t="shared" si="26"/>
        <v/>
      </c>
      <c r="AM45" s="175">
        <f t="shared" si="27"/>
        <v>0</v>
      </c>
      <c r="AN45" s="155" t="str">
        <f t="shared" si="28"/>
        <v/>
      </c>
      <c r="AO45" s="156" t="str">
        <f t="shared" si="29"/>
        <v/>
      </c>
      <c r="AP45" s="144"/>
      <c r="AQ45" s="174" t="str">
        <f t="shared" si="30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5"/>
        <v/>
      </c>
      <c r="AW45" s="175">
        <f t="shared" si="36"/>
        <v>0</v>
      </c>
      <c r="AX45" s="165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163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6"/>
        <v>0</v>
      </c>
      <c r="N46" s="169" t="str">
        <f t="shared" si="17"/>
        <v/>
      </c>
      <c r="O46" s="169" t="str">
        <f t="shared" si="0"/>
        <v/>
      </c>
      <c r="P46" s="169" t="str">
        <f t="shared" si="1"/>
        <v/>
      </c>
      <c r="Q46" s="169">
        <f t="shared" si="18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19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0"/>
        <v>0</v>
      </c>
      <c r="AE46" s="170" t="b">
        <f t="shared" si="21"/>
        <v>0</v>
      </c>
      <c r="AF46" s="170" t="b">
        <f t="shared" si="22"/>
        <v>0</v>
      </c>
      <c r="AG46" s="170" t="b">
        <f t="shared" si="23"/>
        <v>0</v>
      </c>
      <c r="AH46" s="170" t="b">
        <f t="shared" si="24"/>
        <v>0</v>
      </c>
      <c r="AI46" s="176" t="str">
        <f t="shared" si="13"/>
        <v/>
      </c>
      <c r="AJ46" s="177" t="str">
        <f t="shared" si="14"/>
        <v/>
      </c>
      <c r="AK46" s="173" t="str">
        <f t="shared" si="25"/>
        <v/>
      </c>
      <c r="AL46" s="174" t="str">
        <f t="shared" si="26"/>
        <v/>
      </c>
      <c r="AM46" s="175">
        <f t="shared" si="27"/>
        <v>0</v>
      </c>
      <c r="AN46" s="155" t="str">
        <f t="shared" si="28"/>
        <v/>
      </c>
      <c r="AO46" s="156" t="str">
        <f t="shared" si="29"/>
        <v/>
      </c>
      <c r="AP46" s="144"/>
      <c r="AQ46" s="174" t="str">
        <f t="shared" si="30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5"/>
        <v/>
      </c>
      <c r="AW46" s="175">
        <f t="shared" si="36"/>
        <v>0</v>
      </c>
      <c r="AX46" s="165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6"/>
        <v>0</v>
      </c>
      <c r="N47" s="169" t="str">
        <f t="shared" si="17"/>
        <v/>
      </c>
      <c r="O47" s="169" t="str">
        <f t="shared" si="0"/>
        <v/>
      </c>
      <c r="P47" s="169" t="str">
        <f t="shared" si="1"/>
        <v/>
      </c>
      <c r="Q47" s="169">
        <f t="shared" si="18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19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0"/>
        <v>0</v>
      </c>
      <c r="AE47" s="170" t="b">
        <f t="shared" si="21"/>
        <v>0</v>
      </c>
      <c r="AF47" s="170" t="b">
        <f t="shared" si="22"/>
        <v>0</v>
      </c>
      <c r="AG47" s="170" t="b">
        <f t="shared" si="23"/>
        <v>0</v>
      </c>
      <c r="AH47" s="170" t="b">
        <f t="shared" si="24"/>
        <v>0</v>
      </c>
      <c r="AI47" s="176" t="str">
        <f t="shared" si="13"/>
        <v/>
      </c>
      <c r="AJ47" s="177" t="str">
        <f t="shared" si="14"/>
        <v/>
      </c>
      <c r="AK47" s="173" t="str">
        <f t="shared" si="25"/>
        <v/>
      </c>
      <c r="AL47" s="174" t="str">
        <f t="shared" si="26"/>
        <v/>
      </c>
      <c r="AM47" s="175">
        <f t="shared" si="27"/>
        <v>0</v>
      </c>
      <c r="AN47" s="155" t="str">
        <f t="shared" si="28"/>
        <v/>
      </c>
      <c r="AO47" s="156" t="str">
        <f t="shared" si="29"/>
        <v/>
      </c>
      <c r="AP47" s="144"/>
      <c r="AQ47" s="174" t="str">
        <f t="shared" si="30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5"/>
        <v/>
      </c>
      <c r="AW47" s="175">
        <f t="shared" si="36"/>
        <v>0</v>
      </c>
      <c r="AX47" s="165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6"/>
        <v>0</v>
      </c>
      <c r="N48" s="169" t="str">
        <f t="shared" si="17"/>
        <v/>
      </c>
      <c r="O48" s="169" t="str">
        <f t="shared" si="0"/>
        <v/>
      </c>
      <c r="P48" s="169" t="str">
        <f t="shared" si="1"/>
        <v/>
      </c>
      <c r="Q48" s="169">
        <f t="shared" si="18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19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0"/>
        <v>0</v>
      </c>
      <c r="AE48" s="170" t="b">
        <f t="shared" si="21"/>
        <v>0</v>
      </c>
      <c r="AF48" s="170" t="b">
        <f t="shared" si="22"/>
        <v>0</v>
      </c>
      <c r="AG48" s="170" t="b">
        <f t="shared" si="23"/>
        <v>0</v>
      </c>
      <c r="AH48" s="170" t="b">
        <f t="shared" si="24"/>
        <v>0</v>
      </c>
      <c r="AI48" s="176" t="str">
        <f t="shared" si="13"/>
        <v/>
      </c>
      <c r="AJ48" s="177" t="str">
        <f t="shared" si="14"/>
        <v/>
      </c>
      <c r="AK48" s="173" t="str">
        <f t="shared" si="25"/>
        <v/>
      </c>
      <c r="AL48" s="174" t="str">
        <f t="shared" si="26"/>
        <v/>
      </c>
      <c r="AM48" s="175">
        <f t="shared" si="27"/>
        <v>0</v>
      </c>
      <c r="AN48" s="155" t="str">
        <f t="shared" si="28"/>
        <v/>
      </c>
      <c r="AO48" s="156" t="str">
        <f t="shared" si="29"/>
        <v/>
      </c>
      <c r="AP48" s="144"/>
      <c r="AQ48" s="174" t="str">
        <f t="shared" si="30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5"/>
        <v/>
      </c>
      <c r="AW48" s="175">
        <f t="shared" si="36"/>
        <v>0</v>
      </c>
      <c r="AX48" s="165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6"/>
        <v>0</v>
      </c>
      <c r="N49" s="169" t="str">
        <f t="shared" si="17"/>
        <v/>
      </c>
      <c r="O49" s="169" t="str">
        <f t="shared" si="0"/>
        <v/>
      </c>
      <c r="P49" s="169" t="str">
        <f t="shared" si="1"/>
        <v/>
      </c>
      <c r="Q49" s="169">
        <f t="shared" si="18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19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0"/>
        <v>0</v>
      </c>
      <c r="AE49" s="170" t="b">
        <f t="shared" si="21"/>
        <v>0</v>
      </c>
      <c r="AF49" s="170" t="b">
        <f t="shared" si="22"/>
        <v>0</v>
      </c>
      <c r="AG49" s="170" t="b">
        <f t="shared" si="23"/>
        <v>0</v>
      </c>
      <c r="AH49" s="170" t="b">
        <f t="shared" si="24"/>
        <v>0</v>
      </c>
      <c r="AI49" s="176" t="str">
        <f t="shared" si="13"/>
        <v/>
      </c>
      <c r="AJ49" s="177" t="str">
        <f t="shared" si="14"/>
        <v/>
      </c>
      <c r="AK49" s="173" t="str">
        <f t="shared" si="25"/>
        <v/>
      </c>
      <c r="AL49" s="174" t="str">
        <f t="shared" si="26"/>
        <v/>
      </c>
      <c r="AM49" s="175">
        <f t="shared" si="27"/>
        <v>0</v>
      </c>
      <c r="AN49" s="155" t="str">
        <f t="shared" si="28"/>
        <v/>
      </c>
      <c r="AO49" s="156" t="str">
        <f t="shared" si="29"/>
        <v/>
      </c>
      <c r="AP49" s="144"/>
      <c r="AQ49" s="174" t="str">
        <f t="shared" si="30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5"/>
        <v/>
      </c>
      <c r="AW49" s="175">
        <f t="shared" si="36"/>
        <v>0</v>
      </c>
      <c r="AX49" s="165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6"/>
        <v>0</v>
      </c>
      <c r="N50" s="169" t="str">
        <f t="shared" si="17"/>
        <v/>
      </c>
      <c r="O50" s="169" t="str">
        <f t="shared" si="0"/>
        <v/>
      </c>
      <c r="P50" s="169" t="str">
        <f t="shared" si="1"/>
        <v/>
      </c>
      <c r="Q50" s="169">
        <f t="shared" si="18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19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0"/>
        <v>0</v>
      </c>
      <c r="AE50" s="170" t="b">
        <f t="shared" si="21"/>
        <v>0</v>
      </c>
      <c r="AF50" s="170" t="b">
        <f t="shared" si="22"/>
        <v>0</v>
      </c>
      <c r="AG50" s="170" t="b">
        <f t="shared" si="23"/>
        <v>0</v>
      </c>
      <c r="AH50" s="170" t="b">
        <f t="shared" si="24"/>
        <v>0</v>
      </c>
      <c r="AI50" s="176" t="str">
        <f t="shared" si="13"/>
        <v/>
      </c>
      <c r="AJ50" s="177" t="str">
        <f t="shared" si="14"/>
        <v/>
      </c>
      <c r="AK50" s="173" t="str">
        <f t="shared" si="25"/>
        <v/>
      </c>
      <c r="AL50" s="174" t="str">
        <f t="shared" si="26"/>
        <v/>
      </c>
      <c r="AM50" s="175">
        <f t="shared" si="27"/>
        <v>0</v>
      </c>
      <c r="AN50" s="155" t="str">
        <f t="shared" si="28"/>
        <v/>
      </c>
      <c r="AO50" s="156" t="str">
        <f t="shared" si="29"/>
        <v/>
      </c>
      <c r="AP50" s="144"/>
      <c r="AQ50" s="174" t="str">
        <f t="shared" si="30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5"/>
        <v/>
      </c>
      <c r="AW50" s="175">
        <f t="shared" si="36"/>
        <v>0</v>
      </c>
      <c r="AX50" s="165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163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6"/>
        <v>0</v>
      </c>
      <c r="N51" s="169" t="str">
        <f t="shared" si="17"/>
        <v/>
      </c>
      <c r="O51" s="169" t="str">
        <f t="shared" si="0"/>
        <v/>
      </c>
      <c r="P51" s="169" t="str">
        <f t="shared" si="1"/>
        <v/>
      </c>
      <c r="Q51" s="169">
        <f t="shared" si="18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19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0"/>
        <v>0</v>
      </c>
      <c r="AE51" s="170" t="b">
        <f t="shared" si="21"/>
        <v>0</v>
      </c>
      <c r="AF51" s="170" t="b">
        <f t="shared" si="22"/>
        <v>0</v>
      </c>
      <c r="AG51" s="170" t="b">
        <f t="shared" si="23"/>
        <v>0</v>
      </c>
      <c r="AH51" s="170" t="b">
        <f t="shared" si="24"/>
        <v>0</v>
      </c>
      <c r="AI51" s="176" t="str">
        <f t="shared" si="13"/>
        <v/>
      </c>
      <c r="AJ51" s="177" t="str">
        <f t="shared" si="14"/>
        <v/>
      </c>
      <c r="AK51" s="173" t="str">
        <f t="shared" si="25"/>
        <v/>
      </c>
      <c r="AL51" s="174" t="str">
        <f t="shared" si="26"/>
        <v/>
      </c>
      <c r="AM51" s="175">
        <f t="shared" si="27"/>
        <v>0</v>
      </c>
      <c r="AN51" s="155" t="str">
        <f t="shared" si="28"/>
        <v/>
      </c>
      <c r="AO51" s="156" t="str">
        <f t="shared" si="29"/>
        <v/>
      </c>
      <c r="AP51" s="144"/>
      <c r="AQ51" s="174" t="str">
        <f t="shared" si="30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5"/>
        <v/>
      </c>
      <c r="AW51" s="175">
        <f t="shared" si="36"/>
        <v>0</v>
      </c>
      <c r="AX51" s="165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6"/>
        <v>0</v>
      </c>
      <c r="N52" s="169" t="str">
        <f t="shared" si="17"/>
        <v/>
      </c>
      <c r="O52" s="169" t="str">
        <f t="shared" si="0"/>
        <v/>
      </c>
      <c r="P52" s="169" t="str">
        <f t="shared" si="1"/>
        <v/>
      </c>
      <c r="Q52" s="169">
        <f t="shared" si="18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19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0"/>
        <v>0</v>
      </c>
      <c r="AE52" s="170" t="b">
        <f t="shared" si="21"/>
        <v>0</v>
      </c>
      <c r="AF52" s="170" t="b">
        <f t="shared" si="22"/>
        <v>0</v>
      </c>
      <c r="AG52" s="170" t="b">
        <f t="shared" si="23"/>
        <v>0</v>
      </c>
      <c r="AH52" s="170" t="b">
        <f t="shared" si="24"/>
        <v>0</v>
      </c>
      <c r="AI52" s="176" t="str">
        <f t="shared" si="13"/>
        <v/>
      </c>
      <c r="AJ52" s="177" t="str">
        <f t="shared" si="14"/>
        <v/>
      </c>
      <c r="AK52" s="173" t="str">
        <f t="shared" si="25"/>
        <v/>
      </c>
      <c r="AL52" s="174" t="str">
        <f t="shared" si="26"/>
        <v/>
      </c>
      <c r="AM52" s="175">
        <f t="shared" si="27"/>
        <v>0</v>
      </c>
      <c r="AN52" s="155" t="str">
        <f t="shared" si="28"/>
        <v/>
      </c>
      <c r="AO52" s="156" t="str">
        <f t="shared" si="29"/>
        <v/>
      </c>
      <c r="AP52" s="144"/>
      <c r="AQ52" s="174" t="str">
        <f t="shared" si="30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5"/>
        <v/>
      </c>
      <c r="AW52" s="175">
        <f t="shared" si="36"/>
        <v>0</v>
      </c>
      <c r="AX52" s="165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6"/>
        <v>0</v>
      </c>
      <c r="N53" s="169" t="str">
        <f t="shared" si="17"/>
        <v/>
      </c>
      <c r="O53" s="169" t="str">
        <f t="shared" si="0"/>
        <v/>
      </c>
      <c r="P53" s="169" t="str">
        <f t="shared" si="1"/>
        <v/>
      </c>
      <c r="Q53" s="169">
        <f t="shared" si="18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19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0"/>
        <v>0</v>
      </c>
      <c r="AE53" s="170" t="b">
        <f t="shared" si="21"/>
        <v>0</v>
      </c>
      <c r="AF53" s="170" t="b">
        <f t="shared" si="22"/>
        <v>0</v>
      </c>
      <c r="AG53" s="170" t="b">
        <f t="shared" si="23"/>
        <v>0</v>
      </c>
      <c r="AH53" s="170" t="b">
        <f t="shared" si="24"/>
        <v>0</v>
      </c>
      <c r="AI53" s="184" t="str">
        <f t="shared" si="13"/>
        <v/>
      </c>
      <c r="AJ53" s="185" t="str">
        <f t="shared" si="14"/>
        <v/>
      </c>
      <c r="AK53" s="173" t="str">
        <f t="shared" si="25"/>
        <v/>
      </c>
      <c r="AL53" s="174" t="str">
        <f t="shared" si="26"/>
        <v/>
      </c>
      <c r="AM53" s="175">
        <f t="shared" si="27"/>
        <v>0</v>
      </c>
      <c r="AN53" s="155" t="str">
        <f t="shared" si="28"/>
        <v/>
      </c>
      <c r="AO53" s="156" t="str">
        <f t="shared" si="29"/>
        <v/>
      </c>
      <c r="AP53" s="144"/>
      <c r="AQ53" s="174" t="str">
        <f t="shared" si="30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5"/>
        <v/>
      </c>
      <c r="AW53" s="175">
        <f t="shared" si="36"/>
        <v>0</v>
      </c>
      <c r="AX53" s="165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5" t="s">
        <v>47</v>
      </c>
      <c r="D54" s="225"/>
      <c r="E54" s="225"/>
      <c r="F54" s="225"/>
      <c r="G54" s="186" t="str">
        <f t="shared" ref="G54:L54" si="37">IF(R56=0,"",IF(R56&gt;0,R55))</f>
        <v/>
      </c>
      <c r="H54" s="187" t="str">
        <f t="shared" si="37"/>
        <v/>
      </c>
      <c r="I54" s="187" t="str">
        <f t="shared" si="37"/>
        <v/>
      </c>
      <c r="J54" s="187" t="str">
        <f t="shared" si="37"/>
        <v/>
      </c>
      <c r="K54" s="187" t="str">
        <f t="shared" si="37"/>
        <v/>
      </c>
      <c r="L54" s="187" t="str">
        <f t="shared" si="37"/>
        <v/>
      </c>
      <c r="M54" s="187"/>
      <c r="N54" s="187"/>
      <c r="O54" s="187"/>
      <c r="P54" s="187"/>
      <c r="Q54" s="187"/>
      <c r="R54" s="188">
        <f t="shared" ref="R54:W54" si="38">SUM(R18:R53)</f>
        <v>0</v>
      </c>
      <c r="S54" s="188">
        <f t="shared" si="38"/>
        <v>0</v>
      </c>
      <c r="T54" s="188">
        <f t="shared" si="38"/>
        <v>0</v>
      </c>
      <c r="U54" s="188">
        <f t="shared" si="38"/>
        <v>0</v>
      </c>
      <c r="V54" s="188">
        <f t="shared" si="38"/>
        <v>0</v>
      </c>
      <c r="W54" s="188">
        <f t="shared" si="38"/>
        <v>0</v>
      </c>
      <c r="X54" s="189">
        <f>SUM(AJ18:AJ53)</f>
        <v>0</v>
      </c>
      <c r="Y54" s="189">
        <f t="shared" ref="Y54:AH54" si="39">SUM(Y18:Y53)</f>
        <v>0</v>
      </c>
      <c r="Z54" s="189">
        <f t="shared" si="39"/>
        <v>0</v>
      </c>
      <c r="AA54" s="189">
        <f t="shared" si="39"/>
        <v>0</v>
      </c>
      <c r="AB54" s="189">
        <f t="shared" si="39"/>
        <v>0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 t="str">
        <f>IF(X57=0,"",IF(X57&gt;0,$X$55))</f>
        <v/>
      </c>
      <c r="AK54" s="191" t="str">
        <f>IF(Y57=0,"",IF(Y57&gt;0,$X$55))</f>
        <v/>
      </c>
      <c r="AL54" s="192"/>
      <c r="AM54" s="192"/>
      <c r="AN54" s="193" t="str">
        <f>IF(B54=0,"",IF(B54&gt;0,AN55/B54))</f>
        <v/>
      </c>
      <c r="AO54" s="193" t="str">
        <f>IF(B54=0,"",IF(B54&gt;0,AO55/B54))</f>
        <v/>
      </c>
      <c r="AP54" s="194" t="str">
        <f>IF(B54=0,"",IF(B54&gt;0,AP56/B54))</f>
        <v/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 t="e">
        <f t="shared" ref="R55:W55" si="40">R54/R56</f>
        <v>#DIV/0!</v>
      </c>
      <c r="S55" s="198" t="e">
        <f t="shared" si="40"/>
        <v>#DIV/0!</v>
      </c>
      <c r="T55" s="198" t="e">
        <f t="shared" si="40"/>
        <v>#DIV/0!</v>
      </c>
      <c r="U55" s="198" t="e">
        <f t="shared" si="40"/>
        <v>#DIV/0!</v>
      </c>
      <c r="V55" s="198" t="e">
        <f t="shared" si="40"/>
        <v>#DIV/0!</v>
      </c>
      <c r="W55" s="198" t="e">
        <f t="shared" si="40"/>
        <v>#DIV/0!</v>
      </c>
      <c r="X55" s="198" t="e">
        <f>X54/X57</f>
        <v>#DIV/0!</v>
      </c>
      <c r="Y55" s="170">
        <f>Y54/10</f>
        <v>0</v>
      </c>
      <c r="Z55" s="170">
        <f t="shared" ref="Z55:AH55" si="41">Z54/10</f>
        <v>0</v>
      </c>
      <c r="AA55" s="170">
        <f t="shared" si="41"/>
        <v>0</v>
      </c>
      <c r="AB55" s="170">
        <f t="shared" si="41"/>
        <v>0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 t="str">
        <f>IF($C$2&lt;6,"",IF($C$2&gt;=6,(AR58+AR59)/AR57))</f>
        <v/>
      </c>
      <c r="AS55" s="133" t="str">
        <f>IF($C$2&lt;6,"",IF($C$2&gt;=6,(AS58+AS59)/AS57))</f>
        <v/>
      </c>
      <c r="AT55" s="133" t="str">
        <f>IF($C$2&lt;6,"",IF($C$2&gt;=6,(AT58+AT59)/AT57))</f>
        <v/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3" t="str">
        <f>IF($C$2&lt;6,"",IF($C$2&gt;=6,(AR59/AR57)))</f>
        <v/>
      </c>
      <c r="AS56" s="133" t="str">
        <f>IF($C$2&lt;6,"",IF($C$2&gt;=6,(AS59/AS57)))</f>
        <v/>
      </c>
      <c r="AT56" s="133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5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0</v>
      </c>
      <c r="AS58" s="107">
        <f t="shared" ref="AS58:AT58" si="44">COUNTIF(AS18:AS53,"1F")</f>
        <v>0</v>
      </c>
      <c r="AT58" s="107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0</v>
      </c>
      <c r="AS59" s="107">
        <f t="shared" ref="AS59" si="45">COUNTIF(AS18:AS53,"2F")</f>
        <v>0</v>
      </c>
      <c r="AT59" s="107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38:B53">
    <cfRule type="cellIs" dxfId="327" priority="175" stopIfTrue="1" operator="equal">
      <formula>""</formula>
    </cfRule>
  </conditionalFormatting>
  <conditionalFormatting sqref="C18:C53">
    <cfRule type="cellIs" dxfId="326" priority="108" stopIfTrue="1" operator="equal">
      <formula>""</formula>
    </cfRule>
  </conditionalFormatting>
  <conditionalFormatting sqref="D7:D8 C9">
    <cfRule type="cellIs" dxfId="325" priority="144" stopIfTrue="1" operator="equal">
      <formula>"nee"</formula>
    </cfRule>
    <cfRule type="cellIs" dxfId="324" priority="143" stopIfTrue="1" operator="equal">
      <formula>"ja"</formula>
    </cfRule>
  </conditionalFormatting>
  <conditionalFormatting sqref="D18:D53">
    <cfRule type="cellIs" dxfId="323" priority="163" stopIfTrue="1" operator="equal">
      <formula>""</formula>
    </cfRule>
  </conditionalFormatting>
  <conditionalFormatting sqref="D18:E53">
    <cfRule type="cellIs" dxfId="322" priority="160" stopIfTrue="1" operator="equal">
      <formula>"x"</formula>
    </cfRule>
  </conditionalFormatting>
  <conditionalFormatting sqref="E18:E53">
    <cfRule type="cellIs" dxfId="321" priority="161" stopIfTrue="1" operator="equal">
      <formula>""</formula>
    </cfRule>
  </conditionalFormatting>
  <conditionalFormatting sqref="F11:F13">
    <cfRule type="expression" dxfId="320" priority="150" stopIfTrue="1">
      <formula>$K$3="ja"</formula>
    </cfRule>
    <cfRule type="expression" dxfId="319" priority="149" stopIfTrue="1">
      <formula>$I$3="ja"</formula>
    </cfRule>
  </conditionalFormatting>
  <conditionalFormatting sqref="F18:F53">
    <cfRule type="cellIs" dxfId="318" priority="47" stopIfTrue="1" operator="greaterThan">
      <formula>""</formula>
    </cfRule>
    <cfRule type="cellIs" dxfId="317" priority="46" stopIfTrue="1" operator="equal">
      <formula>""</formula>
    </cfRule>
  </conditionalFormatting>
  <conditionalFormatting sqref="G11:G13">
    <cfRule type="expression" dxfId="316" priority="151" stopIfTrue="1">
      <formula>$I$2="ja"</formula>
    </cfRule>
    <cfRule type="expression" dxfId="315" priority="152" stopIfTrue="1">
      <formula>$K$2="ja"</formula>
    </cfRule>
    <cfRule type="expression" dxfId="314" priority="125">
      <formula>$J$2="ja"</formula>
    </cfRule>
  </conditionalFormatting>
  <conditionalFormatting sqref="G18:L53">
    <cfRule type="cellIs" dxfId="313" priority="135" stopIfTrue="1" operator="lessThanOrEqual">
      <formula>$C18</formula>
    </cfRule>
    <cfRule type="cellIs" dxfId="312" priority="136" stopIfTrue="1" operator="notEqual">
      <formula>$C18</formula>
    </cfRule>
    <cfRule type="cellIs" dxfId="311" priority="134" stopIfTrue="1" operator="equal">
      <formula>0</formula>
    </cfRule>
  </conditionalFormatting>
  <conditionalFormatting sqref="H11:H13">
    <cfRule type="expression" dxfId="310" priority="153" stopIfTrue="1">
      <formula>$I$3="ja"</formula>
    </cfRule>
  </conditionalFormatting>
  <conditionalFormatting sqref="H11:I13">
    <cfRule type="expression" dxfId="309" priority="120">
      <formula>$L$2="ja"</formula>
    </cfRule>
  </conditionalFormatting>
  <conditionalFormatting sqref="H11:J13">
    <cfRule type="expression" dxfId="308" priority="117">
      <formula>$K$3="ja"</formula>
    </cfRule>
  </conditionalFormatting>
  <conditionalFormatting sqref="I11:I13">
    <cfRule type="expression" dxfId="307" priority="126">
      <formula>$K$2="ja"</formula>
    </cfRule>
    <cfRule type="expression" dxfId="306" priority="124">
      <formula>$J$2="ja"</formula>
    </cfRule>
  </conditionalFormatting>
  <conditionalFormatting sqref="I11:Q13">
    <cfRule type="expression" dxfId="305" priority="25">
      <formula>$I$3="ja"</formula>
    </cfRule>
  </conditionalFormatting>
  <conditionalFormatting sqref="K11:Q13">
    <cfRule type="expression" dxfId="304" priority="28" stopIfTrue="1">
      <formula>$R$2="ja"</formula>
    </cfRule>
    <cfRule type="expression" dxfId="303" priority="27" stopIfTrue="1">
      <formula>$L$2="ja"</formula>
    </cfRule>
    <cfRule type="expression" dxfId="302" priority="24">
      <formula>$J$2="ja"</formula>
    </cfRule>
    <cfRule type="expression" dxfId="301" priority="26" stopIfTrue="1">
      <formula>$K$2="ja"</formula>
    </cfRule>
  </conditionalFormatting>
  <conditionalFormatting sqref="AI18:AI53">
    <cfRule type="cellIs" dxfId="300" priority="157" stopIfTrue="1" operator="notEqual">
      <formula>""</formula>
    </cfRule>
  </conditionalFormatting>
  <conditionalFormatting sqref="AJ18:AJ53">
    <cfRule type="cellIs" dxfId="299" priority="91" stopIfTrue="1" operator="equal">
      <formula>1</formula>
    </cfRule>
    <cfRule type="cellIs" dxfId="298" priority="92" stopIfTrue="1" operator="lessThan">
      <formula>1</formula>
    </cfRule>
  </conditionalFormatting>
  <conditionalFormatting sqref="AJ11:AK13">
    <cfRule type="cellIs" dxfId="297" priority="22" stopIfTrue="1" operator="equal">
      <formula>1</formula>
    </cfRule>
    <cfRule type="cellIs" dxfId="296" priority="23" stopIfTrue="1" operator="lessThan">
      <formula>1</formula>
    </cfRule>
  </conditionalFormatting>
  <conditionalFormatting sqref="AK18:AK53">
    <cfRule type="expression" dxfId="295" priority="20">
      <formula>$AL18&lt;$AQ18</formula>
    </cfRule>
    <cfRule type="expression" dxfId="294" priority="21">
      <formula>$AL18&gt;=$AQ18</formula>
    </cfRule>
    <cfRule type="expression" dxfId="293" priority="19">
      <formula>$AL18=""</formula>
    </cfRule>
    <cfRule type="expression" dxfId="292" priority="18">
      <formula>$F18=""</formula>
    </cfRule>
  </conditionalFormatting>
  <conditionalFormatting sqref="AL18:AM53">
    <cfRule type="expression" dxfId="291" priority="48" stopIfTrue="1">
      <formula>$K$3="ja"</formula>
    </cfRule>
  </conditionalFormatting>
  <conditionalFormatting sqref="AN18:AN53">
    <cfRule type="cellIs" dxfId="290" priority="109" stopIfTrue="1" operator="equal">
      <formula>1</formula>
    </cfRule>
    <cfRule type="cellIs" dxfId="289" priority="110" stopIfTrue="1" operator="equal">
      <formula>""</formula>
    </cfRule>
  </conditionalFormatting>
  <conditionalFormatting sqref="AO18:AO53">
    <cfRule type="cellIs" dxfId="288" priority="111" stopIfTrue="1" operator="equal">
      <formula>1</formula>
    </cfRule>
    <cfRule type="cellIs" dxfId="287" priority="112" stopIfTrue="1" operator="equal">
      <formula>""</formula>
    </cfRule>
  </conditionalFormatting>
  <conditionalFormatting sqref="AP18:AP53">
    <cfRule type="cellIs" dxfId="286" priority="86" stopIfTrue="1" operator="equal">
      <formula>""</formula>
    </cfRule>
    <cfRule type="expression" dxfId="285" priority="85" stopIfTrue="1">
      <formula>$B18&gt;0</formula>
    </cfRule>
    <cfRule type="cellIs" dxfId="284" priority="84" stopIfTrue="1" operator="equal">
      <formula>"x"</formula>
    </cfRule>
  </conditionalFormatting>
  <conditionalFormatting sqref="AQ18:AQ54">
    <cfRule type="expression" dxfId="283" priority="82" stopIfTrue="1">
      <formula>$K$3="ja"</formula>
    </cfRule>
  </conditionalFormatting>
  <conditionalFormatting sqref="AQ54:AX54">
    <cfRule type="expression" dxfId="282" priority="2" stopIfTrue="1">
      <formula>$I$3="ja"</formula>
    </cfRule>
  </conditionalFormatting>
  <conditionalFormatting sqref="AR11:AR13">
    <cfRule type="expression" dxfId="281" priority="12" stopIfTrue="1">
      <formula>$I$3="ja"</formula>
    </cfRule>
  </conditionalFormatting>
  <conditionalFormatting sqref="AR11:AS13">
    <cfRule type="expression" dxfId="280" priority="15">
      <formula>$K$3="ja"</formula>
    </cfRule>
    <cfRule type="expression" dxfId="279" priority="14">
      <formula>$L$2="ja"</formula>
    </cfRule>
  </conditionalFormatting>
  <conditionalFormatting sqref="AR18:AS53">
    <cfRule type="cellIs" dxfId="278" priority="3" operator="equal">
      <formula>"2F"</formula>
    </cfRule>
  </conditionalFormatting>
  <conditionalFormatting sqref="AR18:AT53">
    <cfRule type="cellIs" dxfId="277" priority="6" operator="equal">
      <formula>"1F"</formula>
    </cfRule>
    <cfRule type="cellIs" dxfId="276" priority="5" operator="equal">
      <formula>"&lt;1F"</formula>
    </cfRule>
    <cfRule type="expression" dxfId="275" priority="16" stopIfTrue="1">
      <formula>$K$3="ja"</formula>
    </cfRule>
  </conditionalFormatting>
  <conditionalFormatting sqref="AR54:AT54">
    <cfRule type="expression" dxfId="274" priority="1" stopIfTrue="1">
      <formula>$K$3="ja"</formula>
    </cfRule>
  </conditionalFormatting>
  <conditionalFormatting sqref="AS11:AS13">
    <cfRule type="expression" dxfId="273" priority="13">
      <formula>$K$2="ja"</formula>
    </cfRule>
  </conditionalFormatting>
  <conditionalFormatting sqref="AS11:AT13">
    <cfRule type="expression" dxfId="272" priority="7">
      <formula>$J$2="ja"</formula>
    </cfRule>
  </conditionalFormatting>
  <conditionalFormatting sqref="AS11:AU13">
    <cfRule type="expression" dxfId="271" priority="8">
      <formula>$I$3="ja"</formula>
    </cfRule>
  </conditionalFormatting>
  <conditionalFormatting sqref="AT11:AT13">
    <cfRule type="expression" dxfId="270" priority="10" stopIfTrue="1">
      <formula>$L$2="ja"</formula>
    </cfRule>
    <cfRule type="expression" dxfId="269" priority="11" stopIfTrue="1">
      <formula>$R$2="ja"</formula>
    </cfRule>
    <cfRule type="expression" dxfId="268" priority="9" stopIfTrue="1">
      <formula>$K$2="ja"</formula>
    </cfRule>
  </conditionalFormatting>
  <conditionalFormatting sqref="AT18:AT53">
    <cfRule type="cellIs" dxfId="267" priority="4" operator="equal">
      <formula>"1S"</formula>
    </cfRule>
  </conditionalFormatting>
  <conditionalFormatting sqref="AU11:AU13 AX11:AX13">
    <cfRule type="expression" dxfId="266" priority="70" stopIfTrue="1">
      <formula>$K$3="ja"</formula>
    </cfRule>
  </conditionalFormatting>
  <conditionalFormatting sqref="AU18:AU53">
    <cfRule type="expression" dxfId="265" priority="66">
      <formula>$AV18&gt;=$AQ18</formula>
    </cfRule>
    <cfRule type="expression" dxfId="264" priority="65">
      <formula>$AV18&lt;$AQ18</formula>
    </cfRule>
    <cfRule type="expression" dxfId="263" priority="64">
      <formula>$AV18=""</formula>
    </cfRule>
  </conditionalFormatting>
  <conditionalFormatting sqref="AU54:AX54">
    <cfRule type="expression" dxfId="262" priority="69" stopIfTrue="1">
      <formula>$K$3="ja"</formula>
    </cfRule>
  </conditionalFormatting>
  <conditionalFormatting sqref="AV18:AW53">
    <cfRule type="expression" dxfId="261" priority="71" stopIfTrue="1">
      <formula>$K$3="ja"</formula>
    </cfRule>
  </conditionalFormatting>
  <conditionalFormatting sqref="AX18:AX53">
    <cfRule type="expression" dxfId="260" priority="63">
      <formula>$AY18&gt;=$AV18</formula>
    </cfRule>
    <cfRule type="expression" dxfId="259" priority="62">
      <formula>$AY18&lt;$AV18</formula>
    </cfRule>
    <cfRule type="expression" dxfId="258" priority="61">
      <formula>$AY18=""</formula>
    </cfRule>
  </conditionalFormatting>
  <conditionalFormatting sqref="AY18:AZ53">
    <cfRule type="expression" dxfId="257" priority="90" stopIfTrue="1">
      <formula>$K$3="ja"</formula>
    </cfRule>
  </conditionalFormatting>
  <conditionalFormatting sqref="AZ54">
    <cfRule type="expression" dxfId="256" priority="87" stopIfTrue="1">
      <formula>$I$3="ja"</formula>
    </cfRule>
    <cfRule type="expression" dxfId="255" priority="88" stopIfTrue="1">
      <formula>$K$3="ja"</formula>
    </cfRule>
  </conditionalFormatting>
  <dataValidations xWindow="563" yWindow="627" count="5">
    <dataValidation type="list" allowBlank="1" showInputMessage="1" showErrorMessage="1" sqref="D2" xr:uid="{77AF899F-0C2D-4C16-8925-1851C47A1B77}">
      <formula1>"--,A,B,C,D,E,F,G,H,I,J,"</formula1>
    </dataValidation>
    <dataValidation type="list" allowBlank="1" showInputMessage="1" showErrorMessage="1" sqref="C2" xr:uid="{4B524BB3-95D0-41BB-9F83-11392B72CAD3}">
      <formula1>"3,4,5,6,7,8,"</formula1>
    </dataValidation>
    <dataValidation type="list" allowBlank="1" showInputMessage="1" showErrorMessage="1" sqref="D7" xr:uid="{AD9A1C2B-F6FA-49A6-9B1C-71D061231F1E}">
      <formula1>"ja,nee,"</formula1>
    </dataValidation>
    <dataValidation type="list" allowBlank="1" showInputMessage="1" showErrorMessage="1" sqref="AU18:AU53 AX18:AX53" xr:uid="{900BB435-971F-44F0-BA2C-C5513754DC71}">
      <formula1>"PRO,LWOO,BBL,BBL/Kader,Kader,Kader/TL,TL,TL/Havo,Havo,Havo/Vwo,Vwo,"</formula1>
    </dataValidation>
    <dataValidation type="list" allowBlank="1" showInputMessage="1" showErrorMessage="1" sqref="F18:F53" xr:uid="{1106D43B-834B-49E4-998A-23C7499A77A9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colBreaks count="1" manualBreakCount="1">
    <brk id="50" min="1" max="5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B75F-D551-48EE-965B-FE3E123EC13C}">
  <sheetPr codeName="Blad5">
    <tabColor rgb="FFCCCCFF"/>
  </sheetPr>
  <dimension ref="A1:AZ75"/>
  <sheetViews>
    <sheetView showGridLines="0" showRowColHeaders="0" topLeftCell="A8" zoomScale="85" zoomScaleNormal="85" workbookViewId="0">
      <selection activeCell="B18" sqref="B18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6</v>
      </c>
      <c r="D2" s="77"/>
      <c r="E2" s="13"/>
      <c r="F2" s="202"/>
      <c r="G2" s="202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str">
        <f>IF($C$2=6,"ja",IF($C$2="6A","ja",IF($C$2="6B","ja",IF($C$2="6C","ja"))))</f>
        <v>ja</v>
      </c>
      <c r="M2" s="78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7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3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3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3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3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67"/>
      <c r="C18" s="209"/>
      <c r="D18" s="164"/>
      <c r="E18" s="164"/>
      <c r="F18" s="165"/>
      <c r="G18" s="217"/>
      <c r="H18" s="216"/>
      <c r="I18" s="216"/>
      <c r="J18" s="162"/>
      <c r="K18" s="162"/>
      <c r="L18" s="215"/>
      <c r="M18" s="168">
        <f>COUNTA(H18,I18,L18)</f>
        <v>0</v>
      </c>
      <c r="N18" s="169" t="str">
        <f>IF(L18="E",1,IF(L18="D",2,IF(L18="C",3,IF(L18="B",4,IF(L18="A",5,IF(L18=5,1,IF(L18=4,2,IF(L18=3,3,IF(L18=2,4,IF(L18=1,5,IF(L18="","")))))))))))</f>
        <v/>
      </c>
      <c r="O18" s="169" t="str">
        <f t="shared" ref="O18:O53" si="0">IF(H18="E",1,IF(H18="D",2,IF(H18="C",3,IF(H18="B",4,IF(H18="A",5,IF(H18=5,1,IF(H18=4,2,IF(H18=3,3,IF(H18=2,4,IF(H18=1,5,IF(H18="","")))))))))))</f>
        <v/>
      </c>
      <c r="P18" s="169" t="str">
        <f t="shared" ref="P18:P53" si="1">IF(I18="E",1,IF(I18="D",2,IF(I18="C",3,IF(I18="B",4,IF(I18="A",5,IF(I18=5,1,IF(I18=4,2,IF(I18=3,3,IF(I18=2,4,IF(I18=1,5,IF(I18="","")))))))))))</f>
        <v/>
      </c>
      <c r="Q18" s="169">
        <f>IF(M18&lt;3,2,IF($C$2&lt;6,0,IF($C$2&gt;=6,SUM(N18:P18))))</f>
        <v>2</v>
      </c>
      <c r="R18" s="108" t="str">
        <f t="shared" ref="R18:R53" si="2">IF(C18="","",IF(G18="","",IF(G18=$C18,1,IF(G18&lt;$C18,1,IF(G18&gt;$C18,"",IF(G18="A+",1))))))</f>
        <v/>
      </c>
      <c r="S18" s="108" t="str">
        <f t="shared" ref="S18:S53" si="3">IF(C18="","",IF(H18="","",IF(H18=$C18,1,IF(H18&lt;$C18,1,IF(H18&gt;$C18,"",IF(H18="A+",1))))))</f>
        <v/>
      </c>
      <c r="T18" s="108" t="str">
        <f t="shared" ref="T18:T53" si="4">IF(C18="","",IF(I18="","",IF(I18=$C18,1,IF(I18&lt;$C18,1,IF(I18&gt;$C18,"",IF(I18="A+",1))))))</f>
        <v/>
      </c>
      <c r="U18" s="108" t="str">
        <f t="shared" ref="U18:U53" si="5">IF(C18="","",IF(J18="","",IF(J18=$C18,1,IF(J18&lt;$C18,1,IF(J18&gt;$C18,"",IF(J18="A+",1))))))</f>
        <v/>
      </c>
      <c r="V18" s="108" t="str">
        <f t="shared" ref="V18:V53" si="6">IF(C18="","",IF(K18="","",IF(K18=$C18,1,IF(K18&lt;$C18,1,IF(K18&gt;$C18,"",IF(K18="A+",1))))))</f>
        <v/>
      </c>
      <c r="W18" s="108" t="str">
        <f t="shared" ref="W18:W53" si="7">IF(C18="","",IF(L18="","",IF(L18=$C18,1,IF(L18&lt;$C18,1,IF(L18&gt;$C18,"",IF(L18="A+",1))))))</f>
        <v/>
      </c>
      <c r="X18" s="108">
        <f t="shared" ref="X18:X53" si="8">SUM(R18:W18)</f>
        <v>0</v>
      </c>
      <c r="Y18" s="170" t="b">
        <f t="shared" ref="Y18:Y53" si="9">IF($C18="A",$AJ18)</f>
        <v>0</v>
      </c>
      <c r="Z18" s="170" t="b">
        <f t="shared" ref="Z18:Z53" si="10">IF($C18="B",$AJ18)</f>
        <v>0</v>
      </c>
      <c r="AA18" s="170" t="b">
        <f t="shared" ref="AA18:AA53" si="11">IF($C18="C",$AJ18)</f>
        <v>0</v>
      </c>
      <c r="AB18" s="170" t="b">
        <f t="shared" ref="AB18:AB53" si="12">IF($C18="D",$AJ18)</f>
        <v>0</v>
      </c>
      <c r="AC18" s="170" t="b">
        <f t="shared" ref="AC18:AC53" si="13">IF($C18="E",$AJ18)</f>
        <v>0</v>
      </c>
      <c r="AD18" s="170" t="b">
        <f>IF($C18=1,$AJ18)</f>
        <v>0</v>
      </c>
      <c r="AE18" s="170" t="b">
        <f t="shared" ref="AE18:AE53" si="14">IF($C18=2,$AJ18)</f>
        <v>0</v>
      </c>
      <c r="AF18" s="170" t="b">
        <f t="shared" ref="AF18:AF53" si="15">IF($C18=3,$AJ18)</f>
        <v>0</v>
      </c>
      <c r="AG18" s="170" t="b">
        <f t="shared" ref="AG18:AG53" si="16">IF($C18=4,$AJ18)</f>
        <v>0</v>
      </c>
      <c r="AH18" s="170" t="b">
        <f t="shared" ref="AH18:AH53" si="17">IF($C18=5,$AJ18)</f>
        <v>0</v>
      </c>
      <c r="AI18" s="171" t="str">
        <f t="shared" ref="AI18:AI53" si="18">IF(C18="","",IF(C18&gt;0,COUNTA(G18:L18)))</f>
        <v/>
      </c>
      <c r="AJ18" s="172" t="str">
        <f t="shared" ref="AJ18:AJ53" si="19">IF(AI18=0,"",IF(AI18="","",IF(AI18&gt;0,X18/AI18)))</f>
        <v/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4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5">
        <f>IF(AL18="",0,IF(AL18&lt;AQ18,0,IF(AL18&gt;=AQ18,1)))</f>
        <v>0</v>
      </c>
      <c r="AN18" s="155" t="str">
        <f t="shared" ref="AN18:AN53" si="20">IF(E18="","",IF(E18="x",1))</f>
        <v/>
      </c>
      <c r="AO18" s="156" t="str">
        <f t="shared" ref="AO18:AO53" si="21"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/>
      </c>
      <c r="AS18" s="213" t="str">
        <f>IF($C$2&lt;6,"",IF($M18&lt;3,"",IF(P18=1,"&lt;1F",IF(P18&gt;3,"2F",IF(P18&gt;1,"1F")))))</f>
        <v/>
      </c>
      <c r="AT18" s="213" t="str">
        <f>IF($C$2&lt;6,"",IF($M18&lt;3,"",IF(N18&lt;=2,"&lt;1F",IF(N18&gt;3,"1S",IF(N18&gt;2,"1F")))))</f>
        <v/>
      </c>
      <c r="AU18" s="165"/>
      <c r="AV18" s="174"/>
      <c r="AW18" s="175"/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22">IF(AY18="",0,IF(AY18&lt;AV18,0,IF(AY18&gt;=AV18,1)))</f>
        <v>0</v>
      </c>
    </row>
    <row r="19" spans="1:52" ht="15" customHeight="1" x14ac:dyDescent="0.25">
      <c r="A19">
        <v>2</v>
      </c>
      <c r="B19" s="67"/>
      <c r="C19" s="209"/>
      <c r="D19" s="143"/>
      <c r="E19" s="143"/>
      <c r="F19" s="165"/>
      <c r="G19" s="217"/>
      <c r="H19" s="216"/>
      <c r="I19" s="216"/>
      <c r="J19" s="178"/>
      <c r="K19" s="162"/>
      <c r="L19" s="215"/>
      <c r="M19" s="168">
        <f t="shared" ref="M19:M53" si="23">COUNTA(H19,I19,L19)</f>
        <v>0</v>
      </c>
      <c r="N19" s="169" t="str">
        <f t="shared" ref="N19:N53" si="24">IF(L19="E",1,IF(L19="D",2,IF(L19="C",3,IF(L19="B",4,IF(L19="A",5,IF(L19=5,1,IF(L19=4,2,IF(L19=3,3,IF(L19=2,4,IF(L19=1,5,IF(L19="","")))))))))))</f>
        <v/>
      </c>
      <c r="O19" s="169" t="str">
        <f t="shared" si="0"/>
        <v/>
      </c>
      <c r="P19" s="169" t="str">
        <f t="shared" si="1"/>
        <v/>
      </c>
      <c r="Q19" s="169">
        <f t="shared" ref="Q19:Q53" si="25">IF($C$2&lt;6,0,IF($C$2&gt;=6,SUM(N19:P19)))</f>
        <v>0</v>
      </c>
      <c r="R19" s="108" t="str">
        <f t="shared" si="2"/>
        <v/>
      </c>
      <c r="S19" s="108" t="str">
        <f t="shared" si="3"/>
        <v/>
      </c>
      <c r="T19" s="108" t="str">
        <f t="shared" si="4"/>
        <v/>
      </c>
      <c r="U19" s="108" t="str">
        <f t="shared" si="5"/>
        <v/>
      </c>
      <c r="V19" s="108" t="str">
        <f t="shared" si="6"/>
        <v/>
      </c>
      <c r="W19" s="108" t="str">
        <f t="shared" si="7"/>
        <v/>
      </c>
      <c r="X19" s="108">
        <f t="shared" si="8"/>
        <v>0</v>
      </c>
      <c r="Y19" s="170" t="b">
        <f t="shared" si="9"/>
        <v>0</v>
      </c>
      <c r="Z19" s="170" t="b">
        <f t="shared" si="10"/>
        <v>0</v>
      </c>
      <c r="AA19" s="170" t="b">
        <f t="shared" si="11"/>
        <v>0</v>
      </c>
      <c r="AB19" s="170" t="b">
        <f t="shared" si="12"/>
        <v>0</v>
      </c>
      <c r="AC19" s="170" t="b">
        <f t="shared" si="13"/>
        <v>0</v>
      </c>
      <c r="AD19" s="170" t="b">
        <f t="shared" ref="AD19:AD53" si="26">IF($C19="1",$AJ19)</f>
        <v>0</v>
      </c>
      <c r="AE19" s="170" t="b">
        <f t="shared" si="14"/>
        <v>0</v>
      </c>
      <c r="AF19" s="170" t="b">
        <f t="shared" si="15"/>
        <v>0</v>
      </c>
      <c r="AG19" s="170" t="b">
        <f t="shared" si="16"/>
        <v>0</v>
      </c>
      <c r="AH19" s="170" t="b">
        <f t="shared" si="17"/>
        <v>0</v>
      </c>
      <c r="AI19" s="176" t="str">
        <f t="shared" si="18"/>
        <v/>
      </c>
      <c r="AJ19" s="177" t="str">
        <f t="shared" si="19"/>
        <v/>
      </c>
      <c r="AK19" s="173" t="str">
        <f t="shared" ref="AK19:AK53" si="27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4" t="str">
        <f t="shared" ref="AL19:AL53" si="28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5">
        <f t="shared" ref="AM19:AM53" si="29">IF(AL19="",0,IF(AL19&lt;AQ19,0,IF(AL19&gt;=AQ19,1)))</f>
        <v>0</v>
      </c>
      <c r="AN19" s="155" t="str">
        <f t="shared" si="20"/>
        <v/>
      </c>
      <c r="AO19" s="156" t="str">
        <f t="shared" si="21"/>
        <v/>
      </c>
      <c r="AP19" s="144"/>
      <c r="AQ19" s="174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/>
      </c>
      <c r="AS19" s="213" t="str">
        <f t="shared" ref="AS19:AS53" si="32">IF($C$2&lt;6,"",IF($M19&lt;3,"",IF(P19=1,"&lt;1F",IF(P19&gt;3,"2F",IF(P19&gt;1,"1F")))))</f>
        <v/>
      </c>
      <c r="AT19" s="213" t="str">
        <f t="shared" ref="AT19:AT53" si="33">IF($C$2&lt;6,"",IF($M19&lt;3,"",IF(N19&lt;=2,"&lt;1F",IF(N19&gt;3,"1S",IF(N19&gt;2,"1F")))))</f>
        <v/>
      </c>
      <c r="AU19" s="165"/>
      <c r="AV19" s="174"/>
      <c r="AW19" s="175"/>
      <c r="AX19" s="165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22"/>
        <v>0</v>
      </c>
    </row>
    <row r="20" spans="1:52" ht="15" customHeight="1" x14ac:dyDescent="0.25">
      <c r="A20">
        <v>3</v>
      </c>
      <c r="B20" s="67"/>
      <c r="C20" s="209"/>
      <c r="D20" s="143"/>
      <c r="E20" s="144"/>
      <c r="F20" s="165"/>
      <c r="G20" s="166"/>
      <c r="H20" s="162"/>
      <c r="I20" s="216"/>
      <c r="J20" s="178"/>
      <c r="K20" s="162"/>
      <c r="L20" s="167"/>
      <c r="M20" s="168">
        <f t="shared" si="23"/>
        <v>0</v>
      </c>
      <c r="N20" s="169" t="str">
        <f t="shared" si="24"/>
        <v/>
      </c>
      <c r="O20" s="169" t="str">
        <f t="shared" si="0"/>
        <v/>
      </c>
      <c r="P20" s="169" t="str">
        <f t="shared" si="1"/>
        <v/>
      </c>
      <c r="Q20" s="169">
        <f t="shared" si="25"/>
        <v>0</v>
      </c>
      <c r="R20" s="108" t="str">
        <f t="shared" si="2"/>
        <v/>
      </c>
      <c r="S20" s="108" t="str">
        <f t="shared" si="3"/>
        <v/>
      </c>
      <c r="T20" s="108" t="str">
        <f t="shared" si="4"/>
        <v/>
      </c>
      <c r="U20" s="108" t="str">
        <f t="shared" si="5"/>
        <v/>
      </c>
      <c r="V20" s="108" t="str">
        <f t="shared" si="6"/>
        <v/>
      </c>
      <c r="W20" s="108" t="str">
        <f t="shared" si="7"/>
        <v/>
      </c>
      <c r="X20" s="108">
        <f t="shared" si="8"/>
        <v>0</v>
      </c>
      <c r="Y20" s="170" t="b">
        <f t="shared" si="9"/>
        <v>0</v>
      </c>
      <c r="Z20" s="170" t="b">
        <f t="shared" si="10"/>
        <v>0</v>
      </c>
      <c r="AA20" s="170" t="b">
        <f t="shared" si="11"/>
        <v>0</v>
      </c>
      <c r="AB20" s="170" t="b">
        <f t="shared" si="12"/>
        <v>0</v>
      </c>
      <c r="AC20" s="170" t="b">
        <f t="shared" si="13"/>
        <v>0</v>
      </c>
      <c r="AD20" s="170" t="b">
        <f t="shared" si="26"/>
        <v>0</v>
      </c>
      <c r="AE20" s="170" t="b">
        <f t="shared" si="14"/>
        <v>0</v>
      </c>
      <c r="AF20" s="170" t="b">
        <f t="shared" si="15"/>
        <v>0</v>
      </c>
      <c r="AG20" s="170" t="b">
        <f t="shared" si="16"/>
        <v>0</v>
      </c>
      <c r="AH20" s="170" t="b">
        <f t="shared" si="17"/>
        <v>0</v>
      </c>
      <c r="AI20" s="176" t="str">
        <f t="shared" si="18"/>
        <v/>
      </c>
      <c r="AJ20" s="177" t="str">
        <f t="shared" si="19"/>
        <v/>
      </c>
      <c r="AK20" s="173" t="str">
        <f t="shared" si="27"/>
        <v/>
      </c>
      <c r="AL20" s="174" t="str">
        <f t="shared" si="28"/>
        <v/>
      </c>
      <c r="AM20" s="175">
        <f t="shared" si="29"/>
        <v>0</v>
      </c>
      <c r="AN20" s="155" t="str">
        <f t="shared" si="20"/>
        <v/>
      </c>
      <c r="AO20" s="156" t="str">
        <f t="shared" si="21"/>
        <v/>
      </c>
      <c r="AP20" s="144"/>
      <c r="AQ20" s="174" t="str">
        <f t="shared" si="30"/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/>
      <c r="AW20" s="175"/>
      <c r="AX20" s="165"/>
      <c r="AY20" s="60" t="str">
        <f t="shared" si="34"/>
        <v/>
      </c>
      <c r="AZ20" s="61">
        <f t="shared" si="22"/>
        <v>0</v>
      </c>
    </row>
    <row r="21" spans="1:52" ht="15" customHeight="1" x14ac:dyDescent="0.25">
      <c r="A21">
        <v>4</v>
      </c>
      <c r="B21" s="67"/>
      <c r="C21" s="209"/>
      <c r="D21" s="144"/>
      <c r="E21" s="144"/>
      <c r="F21" s="165"/>
      <c r="G21" s="217"/>
      <c r="H21" s="216"/>
      <c r="I21" s="216"/>
      <c r="J21" s="178"/>
      <c r="K21" s="162"/>
      <c r="L21" s="215"/>
      <c r="M21" s="168">
        <f t="shared" si="23"/>
        <v>0</v>
      </c>
      <c r="N21" s="169" t="str">
        <f t="shared" si="24"/>
        <v/>
      </c>
      <c r="O21" s="169" t="str">
        <f t="shared" si="0"/>
        <v/>
      </c>
      <c r="P21" s="169" t="str">
        <f t="shared" si="1"/>
        <v/>
      </c>
      <c r="Q21" s="169">
        <f t="shared" si="25"/>
        <v>0</v>
      </c>
      <c r="R21" s="108" t="str">
        <f t="shared" si="2"/>
        <v/>
      </c>
      <c r="S21" s="108" t="str">
        <f t="shared" si="3"/>
        <v/>
      </c>
      <c r="T21" s="108" t="str">
        <f t="shared" si="4"/>
        <v/>
      </c>
      <c r="U21" s="108" t="str">
        <f t="shared" si="5"/>
        <v/>
      </c>
      <c r="V21" s="108" t="str">
        <f t="shared" si="6"/>
        <v/>
      </c>
      <c r="W21" s="108" t="str">
        <f t="shared" si="7"/>
        <v/>
      </c>
      <c r="X21" s="108">
        <f t="shared" si="8"/>
        <v>0</v>
      </c>
      <c r="Y21" s="170" t="b">
        <f t="shared" si="9"/>
        <v>0</v>
      </c>
      <c r="Z21" s="170" t="b">
        <f t="shared" si="10"/>
        <v>0</v>
      </c>
      <c r="AA21" s="170" t="b">
        <f t="shared" si="11"/>
        <v>0</v>
      </c>
      <c r="AB21" s="170" t="b">
        <f t="shared" si="12"/>
        <v>0</v>
      </c>
      <c r="AC21" s="170" t="b">
        <f t="shared" si="13"/>
        <v>0</v>
      </c>
      <c r="AD21" s="170" t="b">
        <f t="shared" si="26"/>
        <v>0</v>
      </c>
      <c r="AE21" s="170" t="b">
        <f t="shared" si="14"/>
        <v>0</v>
      </c>
      <c r="AF21" s="170" t="b">
        <f t="shared" si="15"/>
        <v>0</v>
      </c>
      <c r="AG21" s="170" t="b">
        <f t="shared" si="16"/>
        <v>0</v>
      </c>
      <c r="AH21" s="170" t="b">
        <f t="shared" si="17"/>
        <v>0</v>
      </c>
      <c r="AI21" s="176" t="str">
        <f t="shared" si="18"/>
        <v/>
      </c>
      <c r="AJ21" s="177" t="str">
        <f t="shared" si="19"/>
        <v/>
      </c>
      <c r="AK21" s="173" t="str">
        <f t="shared" si="27"/>
        <v/>
      </c>
      <c r="AL21" s="174" t="str">
        <f t="shared" si="28"/>
        <v/>
      </c>
      <c r="AM21" s="175">
        <f t="shared" si="29"/>
        <v>0</v>
      </c>
      <c r="AN21" s="155" t="str">
        <f t="shared" si="20"/>
        <v/>
      </c>
      <c r="AO21" s="156" t="str">
        <f t="shared" si="21"/>
        <v/>
      </c>
      <c r="AP21" s="144"/>
      <c r="AQ21" s="174" t="str">
        <f t="shared" si="30"/>
        <v/>
      </c>
      <c r="AR21" s="213" t="str">
        <f t="shared" si="31"/>
        <v/>
      </c>
      <c r="AS21" s="213" t="str">
        <f t="shared" si="32"/>
        <v/>
      </c>
      <c r="AT21" s="213" t="str">
        <f t="shared" si="33"/>
        <v/>
      </c>
      <c r="AU21" s="165"/>
      <c r="AV21" s="174"/>
      <c r="AW21" s="175"/>
      <c r="AX21" s="165"/>
      <c r="AY21" s="60" t="str">
        <f t="shared" si="34"/>
        <v/>
      </c>
      <c r="AZ21" s="61">
        <f t="shared" si="22"/>
        <v>0</v>
      </c>
    </row>
    <row r="22" spans="1:52" ht="15" customHeight="1" x14ac:dyDescent="0.25">
      <c r="A22">
        <v>5</v>
      </c>
      <c r="B22" s="67"/>
      <c r="C22" s="209"/>
      <c r="D22" s="144"/>
      <c r="E22" s="144"/>
      <c r="F22" s="165"/>
      <c r="G22" s="217"/>
      <c r="H22" s="216"/>
      <c r="I22" s="216"/>
      <c r="J22" s="178"/>
      <c r="K22" s="162"/>
      <c r="L22" s="215"/>
      <c r="M22" s="168">
        <f t="shared" si="23"/>
        <v>0</v>
      </c>
      <c r="N22" s="169" t="str">
        <f t="shared" si="24"/>
        <v/>
      </c>
      <c r="O22" s="169" t="str">
        <f t="shared" si="0"/>
        <v/>
      </c>
      <c r="P22" s="169" t="str">
        <f t="shared" si="1"/>
        <v/>
      </c>
      <c r="Q22" s="169">
        <f t="shared" si="25"/>
        <v>0</v>
      </c>
      <c r="R22" s="108" t="str">
        <f t="shared" si="2"/>
        <v/>
      </c>
      <c r="S22" s="108" t="str">
        <f t="shared" si="3"/>
        <v/>
      </c>
      <c r="T22" s="108" t="str">
        <f t="shared" si="4"/>
        <v/>
      </c>
      <c r="U22" s="108" t="str">
        <f t="shared" si="5"/>
        <v/>
      </c>
      <c r="V22" s="108" t="str">
        <f t="shared" si="6"/>
        <v/>
      </c>
      <c r="W22" s="108" t="str">
        <f t="shared" si="7"/>
        <v/>
      </c>
      <c r="X22" s="108">
        <f t="shared" si="8"/>
        <v>0</v>
      </c>
      <c r="Y22" s="170" t="b">
        <f t="shared" si="9"/>
        <v>0</v>
      </c>
      <c r="Z22" s="170" t="b">
        <f t="shared" si="10"/>
        <v>0</v>
      </c>
      <c r="AA22" s="170" t="b">
        <f t="shared" si="11"/>
        <v>0</v>
      </c>
      <c r="AB22" s="170" t="b">
        <f t="shared" si="12"/>
        <v>0</v>
      </c>
      <c r="AC22" s="170" t="b">
        <f t="shared" si="13"/>
        <v>0</v>
      </c>
      <c r="AD22" s="170" t="b">
        <f t="shared" si="26"/>
        <v>0</v>
      </c>
      <c r="AE22" s="170" t="b">
        <f t="shared" si="14"/>
        <v>0</v>
      </c>
      <c r="AF22" s="170" t="b">
        <f t="shared" si="15"/>
        <v>0</v>
      </c>
      <c r="AG22" s="170" t="b">
        <f t="shared" si="16"/>
        <v>0</v>
      </c>
      <c r="AH22" s="170" t="b">
        <f t="shared" si="17"/>
        <v>0</v>
      </c>
      <c r="AI22" s="176" t="str">
        <f t="shared" si="18"/>
        <v/>
      </c>
      <c r="AJ22" s="177" t="str">
        <f t="shared" si="19"/>
        <v/>
      </c>
      <c r="AK22" s="173" t="str">
        <f t="shared" si="27"/>
        <v/>
      </c>
      <c r="AL22" s="174" t="str">
        <f t="shared" si="28"/>
        <v/>
      </c>
      <c r="AM22" s="175">
        <f t="shared" si="29"/>
        <v>0</v>
      </c>
      <c r="AN22" s="155" t="str">
        <f t="shared" si="20"/>
        <v/>
      </c>
      <c r="AO22" s="156" t="str">
        <f t="shared" si="21"/>
        <v/>
      </c>
      <c r="AP22" s="144"/>
      <c r="AQ22" s="174" t="str">
        <f t="shared" si="30"/>
        <v/>
      </c>
      <c r="AR22" s="213" t="str">
        <f t="shared" si="31"/>
        <v/>
      </c>
      <c r="AS22" s="213" t="str">
        <f t="shared" si="32"/>
        <v/>
      </c>
      <c r="AT22" s="213" t="str">
        <f t="shared" si="33"/>
        <v/>
      </c>
      <c r="AU22" s="165"/>
      <c r="AV22" s="174"/>
      <c r="AW22" s="175"/>
      <c r="AX22" s="165"/>
      <c r="AY22" s="60" t="str">
        <f t="shared" si="34"/>
        <v/>
      </c>
      <c r="AZ22" s="61">
        <f t="shared" si="22"/>
        <v>0</v>
      </c>
    </row>
    <row r="23" spans="1:52" ht="15" customHeight="1" x14ac:dyDescent="0.25">
      <c r="A23">
        <v>6</v>
      </c>
      <c r="B23" s="67"/>
      <c r="C23" s="209"/>
      <c r="D23" s="144"/>
      <c r="E23" s="144"/>
      <c r="F23" s="165"/>
      <c r="G23" s="217"/>
      <c r="H23" s="216"/>
      <c r="I23" s="216"/>
      <c r="J23" s="178"/>
      <c r="K23" s="162"/>
      <c r="L23" s="215"/>
      <c r="M23" s="168">
        <f t="shared" si="23"/>
        <v>0</v>
      </c>
      <c r="N23" s="169" t="str">
        <f t="shared" si="24"/>
        <v/>
      </c>
      <c r="O23" s="169" t="str">
        <f t="shared" si="0"/>
        <v/>
      </c>
      <c r="P23" s="169" t="str">
        <f t="shared" si="1"/>
        <v/>
      </c>
      <c r="Q23" s="169">
        <f t="shared" si="25"/>
        <v>0</v>
      </c>
      <c r="R23" s="108" t="str">
        <f t="shared" si="2"/>
        <v/>
      </c>
      <c r="S23" s="108" t="str">
        <f t="shared" si="3"/>
        <v/>
      </c>
      <c r="T23" s="108" t="str">
        <f t="shared" si="4"/>
        <v/>
      </c>
      <c r="U23" s="108" t="str">
        <f t="shared" si="5"/>
        <v/>
      </c>
      <c r="V23" s="108" t="str">
        <f t="shared" si="6"/>
        <v/>
      </c>
      <c r="W23" s="108" t="str">
        <f t="shared" si="7"/>
        <v/>
      </c>
      <c r="X23" s="108">
        <f t="shared" si="8"/>
        <v>0</v>
      </c>
      <c r="Y23" s="170" t="b">
        <f t="shared" si="9"/>
        <v>0</v>
      </c>
      <c r="Z23" s="170" t="b">
        <f t="shared" si="10"/>
        <v>0</v>
      </c>
      <c r="AA23" s="170" t="b">
        <f t="shared" si="11"/>
        <v>0</v>
      </c>
      <c r="AB23" s="170" t="b">
        <f t="shared" si="12"/>
        <v>0</v>
      </c>
      <c r="AC23" s="170" t="b">
        <f t="shared" si="13"/>
        <v>0</v>
      </c>
      <c r="AD23" s="170" t="b">
        <f t="shared" si="26"/>
        <v>0</v>
      </c>
      <c r="AE23" s="170" t="b">
        <f t="shared" si="14"/>
        <v>0</v>
      </c>
      <c r="AF23" s="170" t="b">
        <f t="shared" si="15"/>
        <v>0</v>
      </c>
      <c r="AG23" s="170" t="b">
        <f t="shared" si="16"/>
        <v>0</v>
      </c>
      <c r="AH23" s="170" t="b">
        <f t="shared" si="17"/>
        <v>0</v>
      </c>
      <c r="AI23" s="176" t="str">
        <f t="shared" si="18"/>
        <v/>
      </c>
      <c r="AJ23" s="177" t="str">
        <f t="shared" si="19"/>
        <v/>
      </c>
      <c r="AK23" s="173" t="str">
        <f t="shared" si="27"/>
        <v/>
      </c>
      <c r="AL23" s="174" t="str">
        <f t="shared" si="28"/>
        <v/>
      </c>
      <c r="AM23" s="175">
        <f t="shared" si="29"/>
        <v>0</v>
      </c>
      <c r="AN23" s="155" t="str">
        <f t="shared" si="20"/>
        <v/>
      </c>
      <c r="AO23" s="156" t="str">
        <f t="shared" si="21"/>
        <v/>
      </c>
      <c r="AP23" s="144"/>
      <c r="AQ23" s="174" t="str">
        <f t="shared" si="30"/>
        <v/>
      </c>
      <c r="AR23" s="213" t="str">
        <f t="shared" si="31"/>
        <v/>
      </c>
      <c r="AS23" s="213" t="str">
        <f t="shared" si="32"/>
        <v/>
      </c>
      <c r="AT23" s="213" t="str">
        <f t="shared" si="33"/>
        <v/>
      </c>
      <c r="AU23" s="165"/>
      <c r="AV23" s="174"/>
      <c r="AW23" s="175"/>
      <c r="AX23" s="165"/>
      <c r="AY23" s="60" t="str">
        <f t="shared" si="34"/>
        <v/>
      </c>
      <c r="AZ23" s="61">
        <f t="shared" si="22"/>
        <v>0</v>
      </c>
    </row>
    <row r="24" spans="1:52" ht="15" customHeight="1" x14ac:dyDescent="0.25">
      <c r="A24">
        <v>7</v>
      </c>
      <c r="B24" s="67"/>
      <c r="C24" s="209"/>
      <c r="D24" s="143"/>
      <c r="E24" s="143"/>
      <c r="F24" s="165"/>
      <c r="G24" s="217"/>
      <c r="H24" s="216"/>
      <c r="I24" s="216"/>
      <c r="J24" s="178"/>
      <c r="K24" s="162"/>
      <c r="L24" s="215"/>
      <c r="M24" s="168">
        <f t="shared" si="23"/>
        <v>0</v>
      </c>
      <c r="N24" s="169" t="str">
        <f t="shared" si="24"/>
        <v/>
      </c>
      <c r="O24" s="169" t="str">
        <f t="shared" si="0"/>
        <v/>
      </c>
      <c r="P24" s="169" t="str">
        <f t="shared" si="1"/>
        <v/>
      </c>
      <c r="Q24" s="169">
        <f t="shared" si="25"/>
        <v>0</v>
      </c>
      <c r="R24" s="108" t="str">
        <f t="shared" si="2"/>
        <v/>
      </c>
      <c r="S24" s="108" t="str">
        <f t="shared" si="3"/>
        <v/>
      </c>
      <c r="T24" s="108" t="str">
        <f t="shared" si="4"/>
        <v/>
      </c>
      <c r="U24" s="108" t="str">
        <f t="shared" si="5"/>
        <v/>
      </c>
      <c r="V24" s="108" t="str">
        <f t="shared" si="6"/>
        <v/>
      </c>
      <c r="W24" s="108" t="str">
        <f t="shared" si="7"/>
        <v/>
      </c>
      <c r="X24" s="108">
        <f t="shared" si="8"/>
        <v>0</v>
      </c>
      <c r="Y24" s="170" t="b">
        <f t="shared" si="9"/>
        <v>0</v>
      </c>
      <c r="Z24" s="170" t="b">
        <f t="shared" si="10"/>
        <v>0</v>
      </c>
      <c r="AA24" s="170" t="b">
        <f t="shared" si="11"/>
        <v>0</v>
      </c>
      <c r="AB24" s="170" t="b">
        <f t="shared" si="12"/>
        <v>0</v>
      </c>
      <c r="AC24" s="170" t="b">
        <f t="shared" si="13"/>
        <v>0</v>
      </c>
      <c r="AD24" s="170" t="b">
        <f t="shared" si="26"/>
        <v>0</v>
      </c>
      <c r="AE24" s="170" t="b">
        <f t="shared" si="14"/>
        <v>0</v>
      </c>
      <c r="AF24" s="170" t="b">
        <f t="shared" si="15"/>
        <v>0</v>
      </c>
      <c r="AG24" s="170" t="b">
        <f t="shared" si="16"/>
        <v>0</v>
      </c>
      <c r="AH24" s="170" t="b">
        <f t="shared" si="17"/>
        <v>0</v>
      </c>
      <c r="AI24" s="176" t="str">
        <f t="shared" si="18"/>
        <v/>
      </c>
      <c r="AJ24" s="177" t="str">
        <f t="shared" si="19"/>
        <v/>
      </c>
      <c r="AK24" s="173" t="str">
        <f t="shared" si="27"/>
        <v/>
      </c>
      <c r="AL24" s="174" t="str">
        <f t="shared" si="28"/>
        <v/>
      </c>
      <c r="AM24" s="175">
        <f t="shared" si="29"/>
        <v>0</v>
      </c>
      <c r="AN24" s="155" t="str">
        <f t="shared" si="20"/>
        <v/>
      </c>
      <c r="AO24" s="156" t="str">
        <f t="shared" si="21"/>
        <v/>
      </c>
      <c r="AP24" s="144"/>
      <c r="AQ24" s="174" t="str">
        <f t="shared" si="30"/>
        <v/>
      </c>
      <c r="AR24" s="213" t="str">
        <f t="shared" si="31"/>
        <v/>
      </c>
      <c r="AS24" s="213" t="str">
        <f t="shared" si="32"/>
        <v/>
      </c>
      <c r="AT24" s="213" t="str">
        <f t="shared" si="33"/>
        <v/>
      </c>
      <c r="AU24" s="165"/>
      <c r="AV24" s="174"/>
      <c r="AW24" s="175"/>
      <c r="AX24" s="165"/>
      <c r="AY24" s="60" t="str">
        <f t="shared" si="34"/>
        <v/>
      </c>
      <c r="AZ24" s="61">
        <f t="shared" si="22"/>
        <v>0</v>
      </c>
    </row>
    <row r="25" spans="1:52" ht="15" customHeight="1" x14ac:dyDescent="0.25">
      <c r="A25">
        <v>8</v>
      </c>
      <c r="B25" s="81"/>
      <c r="C25" s="209"/>
      <c r="D25" s="144"/>
      <c r="E25" s="144"/>
      <c r="F25" s="165"/>
      <c r="G25" s="217"/>
      <c r="H25" s="216"/>
      <c r="I25" s="216"/>
      <c r="J25" s="178"/>
      <c r="K25" s="162"/>
      <c r="L25" s="215"/>
      <c r="M25" s="168">
        <f t="shared" si="23"/>
        <v>0</v>
      </c>
      <c r="N25" s="169" t="str">
        <f t="shared" si="24"/>
        <v/>
      </c>
      <c r="O25" s="169" t="str">
        <f t="shared" si="0"/>
        <v/>
      </c>
      <c r="P25" s="169" t="str">
        <f t="shared" si="1"/>
        <v/>
      </c>
      <c r="Q25" s="169">
        <f t="shared" si="25"/>
        <v>0</v>
      </c>
      <c r="R25" s="108" t="str">
        <f t="shared" si="2"/>
        <v/>
      </c>
      <c r="S25" s="108" t="str">
        <f t="shared" si="3"/>
        <v/>
      </c>
      <c r="T25" s="108" t="str">
        <f t="shared" si="4"/>
        <v/>
      </c>
      <c r="U25" s="108" t="str">
        <f t="shared" si="5"/>
        <v/>
      </c>
      <c r="V25" s="108" t="str">
        <f t="shared" si="6"/>
        <v/>
      </c>
      <c r="W25" s="108" t="str">
        <f t="shared" si="7"/>
        <v/>
      </c>
      <c r="X25" s="108">
        <f t="shared" si="8"/>
        <v>0</v>
      </c>
      <c r="Y25" s="170" t="b">
        <f t="shared" si="9"/>
        <v>0</v>
      </c>
      <c r="Z25" s="170" t="b">
        <f t="shared" si="10"/>
        <v>0</v>
      </c>
      <c r="AA25" s="170" t="b">
        <f t="shared" si="11"/>
        <v>0</v>
      </c>
      <c r="AB25" s="170" t="b">
        <f t="shared" si="12"/>
        <v>0</v>
      </c>
      <c r="AC25" s="170" t="b">
        <f t="shared" si="13"/>
        <v>0</v>
      </c>
      <c r="AD25" s="170" t="b">
        <f t="shared" si="26"/>
        <v>0</v>
      </c>
      <c r="AE25" s="170" t="b">
        <f t="shared" si="14"/>
        <v>0</v>
      </c>
      <c r="AF25" s="170" t="b">
        <f t="shared" si="15"/>
        <v>0</v>
      </c>
      <c r="AG25" s="170" t="b">
        <f t="shared" si="16"/>
        <v>0</v>
      </c>
      <c r="AH25" s="170" t="b">
        <f t="shared" si="17"/>
        <v>0</v>
      </c>
      <c r="AI25" s="176" t="str">
        <f t="shared" si="18"/>
        <v/>
      </c>
      <c r="AJ25" s="177" t="str">
        <f t="shared" si="19"/>
        <v/>
      </c>
      <c r="AK25" s="173" t="str">
        <f t="shared" si="27"/>
        <v/>
      </c>
      <c r="AL25" s="174" t="str">
        <f t="shared" si="28"/>
        <v/>
      </c>
      <c r="AM25" s="175">
        <f t="shared" si="29"/>
        <v>0</v>
      </c>
      <c r="AN25" s="155" t="str">
        <f t="shared" si="20"/>
        <v/>
      </c>
      <c r="AO25" s="156" t="str">
        <f t="shared" si="21"/>
        <v/>
      </c>
      <c r="AP25" s="144"/>
      <c r="AQ25" s="174" t="str">
        <f t="shared" si="30"/>
        <v/>
      </c>
      <c r="AR25" s="213" t="str">
        <f t="shared" si="31"/>
        <v/>
      </c>
      <c r="AS25" s="213" t="str">
        <f t="shared" si="32"/>
        <v/>
      </c>
      <c r="AT25" s="213" t="str">
        <f t="shared" si="33"/>
        <v/>
      </c>
      <c r="AU25" s="165"/>
      <c r="AV25" s="174" t="str">
        <f t="shared" ref="AV25:AV53" si="35">IF(AU25="","",IF(AU25="PRO",1,IF(AU25="LWOO",2,IF(AU25="BBL",3,IF(AU25="BBL/Kader",4,IF(AU25="Kader",5,IF(AU25="Kader/TL",6,IF(AU25="TL",7,IF(AU25="TL/Havo",8,IF(AU25="Havo",9,IF(AU25="Havo/VWO",10,IF(AU25="VWO",11))))))))))))</f>
        <v/>
      </c>
      <c r="AW25" s="175">
        <f t="shared" ref="AW25:AW53" si="36">IF(AV25="",0,IF(AV25&lt;AQ25,0,IF(AV25&gt;=AQ25,1)))</f>
        <v>0</v>
      </c>
      <c r="AX25" s="165"/>
      <c r="AY25" s="60" t="str">
        <f t="shared" si="34"/>
        <v/>
      </c>
      <c r="AZ25" s="61">
        <f t="shared" si="22"/>
        <v>0</v>
      </c>
    </row>
    <row r="26" spans="1:52" ht="15" customHeight="1" x14ac:dyDescent="0.25">
      <c r="A26">
        <v>9</v>
      </c>
      <c r="B26" s="17"/>
      <c r="C26" s="209"/>
      <c r="D26" s="144"/>
      <c r="E26" s="144"/>
      <c r="F26" s="165"/>
      <c r="G26" s="217"/>
      <c r="H26" s="216"/>
      <c r="I26" s="216"/>
      <c r="J26" s="178"/>
      <c r="K26" s="178"/>
      <c r="L26" s="215"/>
      <c r="M26" s="168">
        <f t="shared" si="23"/>
        <v>0</v>
      </c>
      <c r="N26" s="169" t="str">
        <f t="shared" si="24"/>
        <v/>
      </c>
      <c r="O26" s="169" t="str">
        <f t="shared" si="0"/>
        <v/>
      </c>
      <c r="P26" s="169" t="str">
        <f t="shared" si="1"/>
        <v/>
      </c>
      <c r="Q26" s="169">
        <f t="shared" si="25"/>
        <v>0</v>
      </c>
      <c r="R26" s="108" t="str">
        <f t="shared" si="2"/>
        <v/>
      </c>
      <c r="S26" s="108" t="str">
        <f t="shared" si="3"/>
        <v/>
      </c>
      <c r="T26" s="108" t="str">
        <f t="shared" si="4"/>
        <v/>
      </c>
      <c r="U26" s="108" t="str">
        <f t="shared" si="5"/>
        <v/>
      </c>
      <c r="V26" s="108" t="str">
        <f t="shared" si="6"/>
        <v/>
      </c>
      <c r="W26" s="108" t="str">
        <f t="shared" si="7"/>
        <v/>
      </c>
      <c r="X26" s="108">
        <f t="shared" si="8"/>
        <v>0</v>
      </c>
      <c r="Y26" s="170" t="b">
        <f t="shared" si="9"/>
        <v>0</v>
      </c>
      <c r="Z26" s="170" t="b">
        <f t="shared" si="10"/>
        <v>0</v>
      </c>
      <c r="AA26" s="170" t="b">
        <f t="shared" si="11"/>
        <v>0</v>
      </c>
      <c r="AB26" s="170" t="b">
        <f t="shared" si="12"/>
        <v>0</v>
      </c>
      <c r="AC26" s="170" t="b">
        <f t="shared" si="13"/>
        <v>0</v>
      </c>
      <c r="AD26" s="170" t="b">
        <f t="shared" si="26"/>
        <v>0</v>
      </c>
      <c r="AE26" s="170" t="b">
        <f t="shared" si="14"/>
        <v>0</v>
      </c>
      <c r="AF26" s="170" t="b">
        <f t="shared" si="15"/>
        <v>0</v>
      </c>
      <c r="AG26" s="170" t="b">
        <f t="shared" si="16"/>
        <v>0</v>
      </c>
      <c r="AH26" s="170" t="b">
        <f t="shared" si="17"/>
        <v>0</v>
      </c>
      <c r="AI26" s="176" t="str">
        <f t="shared" si="18"/>
        <v/>
      </c>
      <c r="AJ26" s="177" t="str">
        <f t="shared" si="19"/>
        <v/>
      </c>
      <c r="AK26" s="173" t="str">
        <f t="shared" si="27"/>
        <v/>
      </c>
      <c r="AL26" s="174" t="str">
        <f t="shared" si="28"/>
        <v/>
      </c>
      <c r="AM26" s="175">
        <f t="shared" si="29"/>
        <v>0</v>
      </c>
      <c r="AN26" s="155" t="str">
        <f t="shared" si="20"/>
        <v/>
      </c>
      <c r="AO26" s="156" t="str">
        <f t="shared" si="21"/>
        <v/>
      </c>
      <c r="AP26" s="144"/>
      <c r="AQ26" s="174" t="str">
        <f t="shared" si="30"/>
        <v/>
      </c>
      <c r="AR26" s="213" t="str">
        <f t="shared" si="31"/>
        <v/>
      </c>
      <c r="AS26" s="213" t="str">
        <f t="shared" si="32"/>
        <v/>
      </c>
      <c r="AT26" s="213" t="str">
        <f t="shared" si="33"/>
        <v/>
      </c>
      <c r="AU26" s="165"/>
      <c r="AV26" s="174" t="str">
        <f t="shared" si="35"/>
        <v/>
      </c>
      <c r="AW26" s="175">
        <f t="shared" si="36"/>
        <v>0</v>
      </c>
      <c r="AX26" s="165"/>
      <c r="AY26" s="60" t="str">
        <f t="shared" si="34"/>
        <v/>
      </c>
      <c r="AZ26" s="61">
        <f t="shared" si="22"/>
        <v>0</v>
      </c>
    </row>
    <row r="27" spans="1:52" ht="15" customHeight="1" x14ac:dyDescent="0.25">
      <c r="A27">
        <v>10</v>
      </c>
      <c r="B27" s="17"/>
      <c r="C27" s="209"/>
      <c r="D27" s="144"/>
      <c r="E27" s="144"/>
      <c r="F27" s="165"/>
      <c r="G27" s="217"/>
      <c r="H27" s="216"/>
      <c r="I27" s="216"/>
      <c r="J27" s="178"/>
      <c r="K27" s="162"/>
      <c r="L27" s="215"/>
      <c r="M27" s="168">
        <f t="shared" si="23"/>
        <v>0</v>
      </c>
      <c r="N27" s="169" t="str">
        <f t="shared" si="24"/>
        <v/>
      </c>
      <c r="O27" s="169" t="str">
        <f t="shared" si="0"/>
        <v/>
      </c>
      <c r="P27" s="169" t="str">
        <f t="shared" si="1"/>
        <v/>
      </c>
      <c r="Q27" s="169">
        <f t="shared" si="25"/>
        <v>0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5"/>
        <v/>
      </c>
      <c r="V27" s="108" t="str">
        <f t="shared" si="6"/>
        <v/>
      </c>
      <c r="W27" s="108" t="str">
        <f t="shared" si="7"/>
        <v/>
      </c>
      <c r="X27" s="108">
        <f t="shared" si="8"/>
        <v>0</v>
      </c>
      <c r="Y27" s="170" t="b">
        <f t="shared" si="9"/>
        <v>0</v>
      </c>
      <c r="Z27" s="170" t="b">
        <f t="shared" si="10"/>
        <v>0</v>
      </c>
      <c r="AA27" s="170" t="b">
        <f t="shared" si="11"/>
        <v>0</v>
      </c>
      <c r="AB27" s="170" t="b">
        <f t="shared" si="12"/>
        <v>0</v>
      </c>
      <c r="AC27" s="170" t="b">
        <f t="shared" si="13"/>
        <v>0</v>
      </c>
      <c r="AD27" s="170" t="b">
        <f t="shared" si="26"/>
        <v>0</v>
      </c>
      <c r="AE27" s="170" t="b">
        <f t="shared" si="14"/>
        <v>0</v>
      </c>
      <c r="AF27" s="170" t="b">
        <f t="shared" si="15"/>
        <v>0</v>
      </c>
      <c r="AG27" s="170" t="b">
        <f t="shared" si="16"/>
        <v>0</v>
      </c>
      <c r="AH27" s="170" t="b">
        <f t="shared" si="17"/>
        <v>0</v>
      </c>
      <c r="AI27" s="176" t="str">
        <f t="shared" si="18"/>
        <v/>
      </c>
      <c r="AJ27" s="177" t="str">
        <f t="shared" si="19"/>
        <v/>
      </c>
      <c r="AK27" s="173" t="str">
        <f t="shared" si="27"/>
        <v/>
      </c>
      <c r="AL27" s="174" t="str">
        <f t="shared" si="28"/>
        <v/>
      </c>
      <c r="AM27" s="175">
        <f t="shared" si="29"/>
        <v>0</v>
      </c>
      <c r="AN27" s="155" t="str">
        <f t="shared" si="20"/>
        <v/>
      </c>
      <c r="AO27" s="156" t="str">
        <f t="shared" si="21"/>
        <v/>
      </c>
      <c r="AP27" s="144"/>
      <c r="AQ27" s="174" t="str">
        <f t="shared" si="30"/>
        <v/>
      </c>
      <c r="AR27" s="213" t="str">
        <f t="shared" si="31"/>
        <v/>
      </c>
      <c r="AS27" s="213" t="str">
        <f t="shared" si="32"/>
        <v/>
      </c>
      <c r="AT27" s="213" t="str">
        <f t="shared" si="33"/>
        <v/>
      </c>
      <c r="AU27" s="165"/>
      <c r="AV27" s="174" t="str">
        <f t="shared" si="35"/>
        <v/>
      </c>
      <c r="AW27" s="175">
        <f t="shared" si="36"/>
        <v>0</v>
      </c>
      <c r="AX27" s="165"/>
      <c r="AY27" s="60" t="str">
        <f t="shared" si="34"/>
        <v/>
      </c>
      <c r="AZ27" s="61">
        <f t="shared" si="22"/>
        <v>0</v>
      </c>
    </row>
    <row r="28" spans="1:52" ht="15" customHeight="1" x14ac:dyDescent="0.25">
      <c r="A28">
        <v>11</v>
      </c>
      <c r="B28" s="17"/>
      <c r="C28" s="209"/>
      <c r="D28" s="144"/>
      <c r="E28" s="144"/>
      <c r="F28" s="165"/>
      <c r="G28" s="217"/>
      <c r="H28" s="216"/>
      <c r="I28" s="216"/>
      <c r="J28" s="178"/>
      <c r="K28" s="178"/>
      <c r="L28" s="215"/>
      <c r="M28" s="168">
        <f t="shared" si="23"/>
        <v>0</v>
      </c>
      <c r="N28" s="169" t="str">
        <f t="shared" si="24"/>
        <v/>
      </c>
      <c r="O28" s="169" t="str">
        <f t="shared" si="0"/>
        <v/>
      </c>
      <c r="P28" s="169" t="str">
        <f t="shared" si="1"/>
        <v/>
      </c>
      <c r="Q28" s="169">
        <f t="shared" si="25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5"/>
        <v/>
      </c>
      <c r="V28" s="108" t="str">
        <f t="shared" si="6"/>
        <v/>
      </c>
      <c r="W28" s="108" t="str">
        <f t="shared" si="7"/>
        <v/>
      </c>
      <c r="X28" s="108">
        <f t="shared" si="8"/>
        <v>0</v>
      </c>
      <c r="Y28" s="170" t="b">
        <f t="shared" si="9"/>
        <v>0</v>
      </c>
      <c r="Z28" s="170" t="b">
        <f t="shared" si="10"/>
        <v>0</v>
      </c>
      <c r="AA28" s="170" t="b">
        <f t="shared" si="11"/>
        <v>0</v>
      </c>
      <c r="AB28" s="170" t="b">
        <f t="shared" si="12"/>
        <v>0</v>
      </c>
      <c r="AC28" s="170" t="b">
        <f t="shared" si="13"/>
        <v>0</v>
      </c>
      <c r="AD28" s="170" t="b">
        <f t="shared" si="26"/>
        <v>0</v>
      </c>
      <c r="AE28" s="170" t="b">
        <f t="shared" si="14"/>
        <v>0</v>
      </c>
      <c r="AF28" s="170" t="b">
        <f t="shared" si="15"/>
        <v>0</v>
      </c>
      <c r="AG28" s="170" t="b">
        <f t="shared" si="16"/>
        <v>0</v>
      </c>
      <c r="AH28" s="170" t="b">
        <f t="shared" si="17"/>
        <v>0</v>
      </c>
      <c r="AI28" s="176" t="str">
        <f t="shared" si="18"/>
        <v/>
      </c>
      <c r="AJ28" s="177" t="str">
        <f t="shared" si="19"/>
        <v/>
      </c>
      <c r="AK28" s="173" t="str">
        <f t="shared" si="27"/>
        <v/>
      </c>
      <c r="AL28" s="174" t="str">
        <f t="shared" si="28"/>
        <v/>
      </c>
      <c r="AM28" s="175">
        <f t="shared" si="29"/>
        <v>0</v>
      </c>
      <c r="AN28" s="155" t="str">
        <f t="shared" si="20"/>
        <v/>
      </c>
      <c r="AO28" s="156" t="str">
        <f t="shared" si="21"/>
        <v/>
      </c>
      <c r="AP28" s="144"/>
      <c r="AQ28" s="174" t="str">
        <f t="shared" si="30"/>
        <v/>
      </c>
      <c r="AR28" s="213" t="str">
        <f t="shared" si="31"/>
        <v/>
      </c>
      <c r="AS28" s="213" t="str">
        <f t="shared" si="32"/>
        <v/>
      </c>
      <c r="AT28" s="213" t="str">
        <f t="shared" si="33"/>
        <v/>
      </c>
      <c r="AU28" s="165"/>
      <c r="AV28" s="174" t="str">
        <f t="shared" si="35"/>
        <v/>
      </c>
      <c r="AW28" s="175">
        <f t="shared" si="36"/>
        <v>0</v>
      </c>
      <c r="AX28" s="165"/>
      <c r="AY28" s="60" t="str">
        <f t="shared" si="34"/>
        <v/>
      </c>
      <c r="AZ28" s="61">
        <f t="shared" si="22"/>
        <v>0</v>
      </c>
    </row>
    <row r="29" spans="1:52" ht="15" customHeight="1" x14ac:dyDescent="0.25">
      <c r="A29">
        <v>12</v>
      </c>
      <c r="B29" s="17"/>
      <c r="C29" s="209"/>
      <c r="D29" s="144"/>
      <c r="E29" s="144"/>
      <c r="F29" s="165"/>
      <c r="G29" s="217"/>
      <c r="H29" s="216"/>
      <c r="I29" s="216"/>
      <c r="J29" s="178"/>
      <c r="K29" s="178"/>
      <c r="L29" s="215"/>
      <c r="M29" s="168">
        <f t="shared" si="23"/>
        <v>0</v>
      </c>
      <c r="N29" s="169" t="str">
        <f t="shared" si="24"/>
        <v/>
      </c>
      <c r="O29" s="169" t="str">
        <f t="shared" si="0"/>
        <v/>
      </c>
      <c r="P29" s="169" t="str">
        <f t="shared" si="1"/>
        <v/>
      </c>
      <c r="Q29" s="169">
        <f t="shared" si="25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5"/>
        <v/>
      </c>
      <c r="V29" s="108" t="str">
        <f t="shared" si="6"/>
        <v/>
      </c>
      <c r="W29" s="108" t="str">
        <f t="shared" si="7"/>
        <v/>
      </c>
      <c r="X29" s="108">
        <f t="shared" si="8"/>
        <v>0</v>
      </c>
      <c r="Y29" s="170" t="b">
        <f t="shared" si="9"/>
        <v>0</v>
      </c>
      <c r="Z29" s="170" t="b">
        <f t="shared" si="10"/>
        <v>0</v>
      </c>
      <c r="AA29" s="170" t="b">
        <f t="shared" si="11"/>
        <v>0</v>
      </c>
      <c r="AB29" s="170" t="b">
        <f t="shared" si="12"/>
        <v>0</v>
      </c>
      <c r="AC29" s="170" t="b">
        <f t="shared" si="13"/>
        <v>0</v>
      </c>
      <c r="AD29" s="170" t="b">
        <f t="shared" si="26"/>
        <v>0</v>
      </c>
      <c r="AE29" s="170" t="b">
        <f t="shared" si="14"/>
        <v>0</v>
      </c>
      <c r="AF29" s="170" t="b">
        <f t="shared" si="15"/>
        <v>0</v>
      </c>
      <c r="AG29" s="170" t="b">
        <f t="shared" si="16"/>
        <v>0</v>
      </c>
      <c r="AH29" s="170" t="b">
        <f t="shared" si="17"/>
        <v>0</v>
      </c>
      <c r="AI29" s="176" t="str">
        <f t="shared" si="18"/>
        <v/>
      </c>
      <c r="AJ29" s="177" t="str">
        <f t="shared" si="19"/>
        <v/>
      </c>
      <c r="AK29" s="173" t="str">
        <f t="shared" si="27"/>
        <v/>
      </c>
      <c r="AL29" s="174" t="str">
        <f t="shared" si="28"/>
        <v/>
      </c>
      <c r="AM29" s="175">
        <f t="shared" si="29"/>
        <v>0</v>
      </c>
      <c r="AN29" s="155" t="str">
        <f t="shared" si="20"/>
        <v/>
      </c>
      <c r="AO29" s="156" t="str">
        <f t="shared" si="21"/>
        <v/>
      </c>
      <c r="AP29" s="144"/>
      <c r="AQ29" s="174" t="str">
        <f t="shared" si="30"/>
        <v/>
      </c>
      <c r="AR29" s="213" t="str">
        <f t="shared" si="31"/>
        <v/>
      </c>
      <c r="AS29" s="213" t="str">
        <f t="shared" si="32"/>
        <v/>
      </c>
      <c r="AT29" s="213" t="str">
        <f t="shared" si="33"/>
        <v/>
      </c>
      <c r="AU29" s="165"/>
      <c r="AV29" s="174" t="str">
        <f t="shared" si="35"/>
        <v/>
      </c>
      <c r="AW29" s="175">
        <f t="shared" si="36"/>
        <v>0</v>
      </c>
      <c r="AX29" s="165"/>
      <c r="AY29" s="60" t="str">
        <f t="shared" si="34"/>
        <v/>
      </c>
      <c r="AZ29" s="61">
        <f t="shared" si="22"/>
        <v>0</v>
      </c>
    </row>
    <row r="30" spans="1:52" ht="15" customHeight="1" x14ac:dyDescent="0.25">
      <c r="A30">
        <v>13</v>
      </c>
      <c r="B30" s="17"/>
      <c r="C30" s="209"/>
      <c r="D30" s="144"/>
      <c r="E30" s="144"/>
      <c r="F30" s="165"/>
      <c r="G30" s="217"/>
      <c r="H30" s="216"/>
      <c r="I30" s="216"/>
      <c r="J30" s="178"/>
      <c r="K30" s="178"/>
      <c r="L30" s="215"/>
      <c r="M30" s="168">
        <f t="shared" si="23"/>
        <v>0</v>
      </c>
      <c r="N30" s="169" t="str">
        <f t="shared" si="24"/>
        <v/>
      </c>
      <c r="O30" s="169" t="str">
        <f t="shared" si="0"/>
        <v/>
      </c>
      <c r="P30" s="169" t="str">
        <f t="shared" si="1"/>
        <v/>
      </c>
      <c r="Q30" s="169">
        <f t="shared" si="25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5"/>
        <v/>
      </c>
      <c r="V30" s="108" t="str">
        <f t="shared" si="6"/>
        <v/>
      </c>
      <c r="W30" s="108" t="str">
        <f t="shared" si="7"/>
        <v/>
      </c>
      <c r="X30" s="108">
        <f t="shared" si="8"/>
        <v>0</v>
      </c>
      <c r="Y30" s="170" t="b">
        <f t="shared" si="9"/>
        <v>0</v>
      </c>
      <c r="Z30" s="170" t="b">
        <f t="shared" si="10"/>
        <v>0</v>
      </c>
      <c r="AA30" s="170" t="b">
        <f t="shared" si="11"/>
        <v>0</v>
      </c>
      <c r="AB30" s="170" t="b">
        <f t="shared" si="12"/>
        <v>0</v>
      </c>
      <c r="AC30" s="170" t="b">
        <f t="shared" si="13"/>
        <v>0</v>
      </c>
      <c r="AD30" s="170" t="b">
        <f t="shared" si="26"/>
        <v>0</v>
      </c>
      <c r="AE30" s="170" t="b">
        <f t="shared" si="14"/>
        <v>0</v>
      </c>
      <c r="AF30" s="170" t="b">
        <f t="shared" si="15"/>
        <v>0</v>
      </c>
      <c r="AG30" s="170" t="b">
        <f t="shared" si="16"/>
        <v>0</v>
      </c>
      <c r="AH30" s="170" t="b">
        <f t="shared" si="17"/>
        <v>0</v>
      </c>
      <c r="AI30" s="176" t="str">
        <f t="shared" si="18"/>
        <v/>
      </c>
      <c r="AJ30" s="177" t="str">
        <f t="shared" si="19"/>
        <v/>
      </c>
      <c r="AK30" s="173" t="str">
        <f t="shared" si="27"/>
        <v/>
      </c>
      <c r="AL30" s="174" t="str">
        <f t="shared" si="28"/>
        <v/>
      </c>
      <c r="AM30" s="175">
        <f t="shared" si="29"/>
        <v>0</v>
      </c>
      <c r="AN30" s="155" t="str">
        <f t="shared" si="20"/>
        <v/>
      </c>
      <c r="AO30" s="156" t="str">
        <f t="shared" si="21"/>
        <v/>
      </c>
      <c r="AP30" s="144"/>
      <c r="AQ30" s="174" t="str">
        <f t="shared" si="30"/>
        <v/>
      </c>
      <c r="AR30" s="213" t="str">
        <f t="shared" si="31"/>
        <v/>
      </c>
      <c r="AS30" s="213" t="str">
        <f t="shared" si="32"/>
        <v/>
      </c>
      <c r="AT30" s="213" t="str">
        <f t="shared" si="33"/>
        <v/>
      </c>
      <c r="AU30" s="165"/>
      <c r="AV30" s="174" t="str">
        <f t="shared" si="35"/>
        <v/>
      </c>
      <c r="AW30" s="175">
        <f t="shared" si="36"/>
        <v>0</v>
      </c>
      <c r="AX30" s="165"/>
      <c r="AY30" s="60" t="str">
        <f t="shared" si="34"/>
        <v/>
      </c>
      <c r="AZ30" s="61">
        <f t="shared" si="22"/>
        <v>0</v>
      </c>
    </row>
    <row r="31" spans="1:52" ht="15" customHeight="1" x14ac:dyDescent="0.25">
      <c r="A31">
        <v>14</v>
      </c>
      <c r="B31" s="17"/>
      <c r="C31" s="209"/>
      <c r="D31" s="144"/>
      <c r="E31" s="144"/>
      <c r="F31" s="165"/>
      <c r="G31" s="217"/>
      <c r="H31" s="216"/>
      <c r="I31" s="216"/>
      <c r="J31" s="178"/>
      <c r="K31" s="178"/>
      <c r="L31" s="215"/>
      <c r="M31" s="168">
        <f t="shared" si="23"/>
        <v>0</v>
      </c>
      <c r="N31" s="169" t="str">
        <f t="shared" si="24"/>
        <v/>
      </c>
      <c r="O31" s="169" t="str">
        <f t="shared" si="0"/>
        <v/>
      </c>
      <c r="P31" s="169" t="str">
        <f t="shared" si="1"/>
        <v/>
      </c>
      <c r="Q31" s="169">
        <f t="shared" si="25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5"/>
        <v/>
      </c>
      <c r="V31" s="108" t="str">
        <f t="shared" si="6"/>
        <v/>
      </c>
      <c r="W31" s="108" t="str">
        <f t="shared" si="7"/>
        <v/>
      </c>
      <c r="X31" s="108">
        <f t="shared" si="8"/>
        <v>0</v>
      </c>
      <c r="Y31" s="170" t="b">
        <f t="shared" si="9"/>
        <v>0</v>
      </c>
      <c r="Z31" s="170" t="b">
        <f t="shared" si="10"/>
        <v>0</v>
      </c>
      <c r="AA31" s="170" t="b">
        <f t="shared" si="11"/>
        <v>0</v>
      </c>
      <c r="AB31" s="170" t="b">
        <f t="shared" si="12"/>
        <v>0</v>
      </c>
      <c r="AC31" s="170" t="b">
        <f t="shared" si="13"/>
        <v>0</v>
      </c>
      <c r="AD31" s="170" t="b">
        <f t="shared" si="26"/>
        <v>0</v>
      </c>
      <c r="AE31" s="170" t="b">
        <f t="shared" si="14"/>
        <v>0</v>
      </c>
      <c r="AF31" s="170" t="b">
        <f t="shared" si="15"/>
        <v>0</v>
      </c>
      <c r="AG31" s="170" t="b">
        <f t="shared" si="16"/>
        <v>0</v>
      </c>
      <c r="AH31" s="170" t="b">
        <f t="shared" si="17"/>
        <v>0</v>
      </c>
      <c r="AI31" s="176" t="str">
        <f t="shared" si="18"/>
        <v/>
      </c>
      <c r="AJ31" s="177" t="str">
        <f t="shared" si="19"/>
        <v/>
      </c>
      <c r="AK31" s="173" t="str">
        <f t="shared" si="27"/>
        <v/>
      </c>
      <c r="AL31" s="174" t="str">
        <f t="shared" si="28"/>
        <v/>
      </c>
      <c r="AM31" s="175">
        <f t="shared" si="29"/>
        <v>0</v>
      </c>
      <c r="AN31" s="155" t="str">
        <f t="shared" si="20"/>
        <v/>
      </c>
      <c r="AO31" s="156" t="str">
        <f t="shared" si="21"/>
        <v/>
      </c>
      <c r="AP31" s="144"/>
      <c r="AQ31" s="174" t="str">
        <f t="shared" si="30"/>
        <v/>
      </c>
      <c r="AR31" s="213" t="str">
        <f t="shared" si="31"/>
        <v/>
      </c>
      <c r="AS31" s="213" t="str">
        <f t="shared" si="32"/>
        <v/>
      </c>
      <c r="AT31" s="213" t="str">
        <f t="shared" si="33"/>
        <v/>
      </c>
      <c r="AU31" s="165"/>
      <c r="AV31" s="174" t="str">
        <f t="shared" si="35"/>
        <v/>
      </c>
      <c r="AW31" s="175">
        <f t="shared" si="36"/>
        <v>0</v>
      </c>
      <c r="AX31" s="165"/>
      <c r="AY31" s="60" t="str">
        <f t="shared" si="34"/>
        <v/>
      </c>
      <c r="AZ31" s="61">
        <f t="shared" si="22"/>
        <v>0</v>
      </c>
    </row>
    <row r="32" spans="1:52" ht="15" customHeight="1" x14ac:dyDescent="0.25">
      <c r="A32">
        <v>15</v>
      </c>
      <c r="B32" s="17"/>
      <c r="C32" s="163"/>
      <c r="D32" s="144"/>
      <c r="E32" s="144"/>
      <c r="F32" s="165"/>
      <c r="G32" s="179"/>
      <c r="H32" s="178"/>
      <c r="I32" s="216"/>
      <c r="J32" s="178"/>
      <c r="K32" s="178"/>
      <c r="L32" s="180"/>
      <c r="M32" s="168">
        <f t="shared" si="23"/>
        <v>0</v>
      </c>
      <c r="N32" s="169" t="str">
        <f t="shared" si="24"/>
        <v/>
      </c>
      <c r="O32" s="169" t="str">
        <f t="shared" si="0"/>
        <v/>
      </c>
      <c r="P32" s="169" t="str">
        <f t="shared" si="1"/>
        <v/>
      </c>
      <c r="Q32" s="169">
        <f t="shared" si="25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5"/>
        <v/>
      </c>
      <c r="V32" s="108" t="str">
        <f t="shared" si="6"/>
        <v/>
      </c>
      <c r="W32" s="108" t="str">
        <f t="shared" si="7"/>
        <v/>
      </c>
      <c r="X32" s="108">
        <f t="shared" si="8"/>
        <v>0</v>
      </c>
      <c r="Y32" s="170" t="b">
        <f t="shared" si="9"/>
        <v>0</v>
      </c>
      <c r="Z32" s="170" t="b">
        <f t="shared" si="10"/>
        <v>0</v>
      </c>
      <c r="AA32" s="170" t="b">
        <f t="shared" si="11"/>
        <v>0</v>
      </c>
      <c r="AB32" s="170" t="b">
        <f t="shared" si="12"/>
        <v>0</v>
      </c>
      <c r="AC32" s="170" t="b">
        <f t="shared" si="13"/>
        <v>0</v>
      </c>
      <c r="AD32" s="170" t="b">
        <f t="shared" si="26"/>
        <v>0</v>
      </c>
      <c r="AE32" s="170" t="b">
        <f t="shared" si="14"/>
        <v>0</v>
      </c>
      <c r="AF32" s="170" t="b">
        <f t="shared" si="15"/>
        <v>0</v>
      </c>
      <c r="AG32" s="170" t="b">
        <f t="shared" si="16"/>
        <v>0</v>
      </c>
      <c r="AH32" s="170" t="b">
        <f t="shared" si="17"/>
        <v>0</v>
      </c>
      <c r="AI32" s="176" t="str">
        <f t="shared" si="18"/>
        <v/>
      </c>
      <c r="AJ32" s="177" t="str">
        <f t="shared" si="19"/>
        <v/>
      </c>
      <c r="AK32" s="173" t="str">
        <f t="shared" si="27"/>
        <v/>
      </c>
      <c r="AL32" s="174" t="str">
        <f t="shared" si="28"/>
        <v/>
      </c>
      <c r="AM32" s="175">
        <f t="shared" si="29"/>
        <v>0</v>
      </c>
      <c r="AN32" s="155" t="str">
        <f t="shared" si="20"/>
        <v/>
      </c>
      <c r="AO32" s="156" t="str">
        <f t="shared" si="21"/>
        <v/>
      </c>
      <c r="AP32" s="144"/>
      <c r="AQ32" s="174" t="str">
        <f t="shared" si="30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5"/>
        <v/>
      </c>
      <c r="AW32" s="175">
        <f t="shared" si="36"/>
        <v>0</v>
      </c>
      <c r="AX32" s="165"/>
      <c r="AY32" s="60" t="str">
        <f t="shared" si="34"/>
        <v/>
      </c>
      <c r="AZ32" s="61">
        <f t="shared" si="22"/>
        <v>0</v>
      </c>
    </row>
    <row r="33" spans="1:52" ht="15" customHeight="1" x14ac:dyDescent="0.25">
      <c r="A33">
        <v>16</v>
      </c>
      <c r="B33" s="17"/>
      <c r="C33" s="163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23"/>
        <v>0</v>
      </c>
      <c r="N33" s="169" t="str">
        <f t="shared" si="24"/>
        <v/>
      </c>
      <c r="O33" s="169" t="str">
        <f t="shared" si="0"/>
        <v/>
      </c>
      <c r="P33" s="169" t="str">
        <f t="shared" si="1"/>
        <v/>
      </c>
      <c r="Q33" s="169">
        <f t="shared" si="25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5"/>
        <v/>
      </c>
      <c r="V33" s="108" t="str">
        <f t="shared" si="6"/>
        <v/>
      </c>
      <c r="W33" s="108" t="str">
        <f t="shared" si="7"/>
        <v/>
      </c>
      <c r="X33" s="108">
        <f t="shared" si="8"/>
        <v>0</v>
      </c>
      <c r="Y33" s="170" t="b">
        <f t="shared" si="9"/>
        <v>0</v>
      </c>
      <c r="Z33" s="170" t="b">
        <f t="shared" si="10"/>
        <v>0</v>
      </c>
      <c r="AA33" s="170" t="b">
        <f t="shared" si="11"/>
        <v>0</v>
      </c>
      <c r="AB33" s="170" t="b">
        <f t="shared" si="12"/>
        <v>0</v>
      </c>
      <c r="AC33" s="170" t="b">
        <f t="shared" si="13"/>
        <v>0</v>
      </c>
      <c r="AD33" s="170" t="b">
        <f t="shared" si="26"/>
        <v>0</v>
      </c>
      <c r="AE33" s="170" t="b">
        <f t="shared" si="14"/>
        <v>0</v>
      </c>
      <c r="AF33" s="170" t="b">
        <f t="shared" si="15"/>
        <v>0</v>
      </c>
      <c r="AG33" s="170" t="b">
        <f t="shared" si="16"/>
        <v>0</v>
      </c>
      <c r="AH33" s="170" t="b">
        <f t="shared" si="17"/>
        <v>0</v>
      </c>
      <c r="AI33" s="176" t="str">
        <f t="shared" si="18"/>
        <v/>
      </c>
      <c r="AJ33" s="177" t="str">
        <f t="shared" si="19"/>
        <v/>
      </c>
      <c r="AK33" s="173" t="str">
        <f t="shared" si="27"/>
        <v/>
      </c>
      <c r="AL33" s="174" t="str">
        <f t="shared" si="28"/>
        <v/>
      </c>
      <c r="AM33" s="175">
        <f t="shared" si="29"/>
        <v>0</v>
      </c>
      <c r="AN33" s="155" t="str">
        <f t="shared" si="20"/>
        <v/>
      </c>
      <c r="AO33" s="156" t="str">
        <f t="shared" si="21"/>
        <v/>
      </c>
      <c r="AP33" s="144"/>
      <c r="AQ33" s="174" t="str">
        <f t="shared" si="30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5"/>
        <v/>
      </c>
      <c r="AW33" s="175">
        <f t="shared" si="36"/>
        <v>0</v>
      </c>
      <c r="AX33" s="165"/>
      <c r="AY33" s="60" t="str">
        <f t="shared" si="34"/>
        <v/>
      </c>
      <c r="AZ33" s="61">
        <f t="shared" si="22"/>
        <v>0</v>
      </c>
    </row>
    <row r="34" spans="1:52" ht="15" customHeight="1" x14ac:dyDescent="0.25">
      <c r="A34">
        <v>17</v>
      </c>
      <c r="B34" s="17"/>
      <c r="C34" s="163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23"/>
        <v>0</v>
      </c>
      <c r="N34" s="169" t="str">
        <f t="shared" si="24"/>
        <v/>
      </c>
      <c r="O34" s="169" t="str">
        <f t="shared" si="0"/>
        <v/>
      </c>
      <c r="P34" s="169" t="str">
        <f t="shared" si="1"/>
        <v/>
      </c>
      <c r="Q34" s="169">
        <f t="shared" si="25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5"/>
        <v/>
      </c>
      <c r="V34" s="108" t="str">
        <f t="shared" si="6"/>
        <v/>
      </c>
      <c r="W34" s="108" t="str">
        <f t="shared" si="7"/>
        <v/>
      </c>
      <c r="X34" s="108">
        <f t="shared" si="8"/>
        <v>0</v>
      </c>
      <c r="Y34" s="170" t="b">
        <f t="shared" si="9"/>
        <v>0</v>
      </c>
      <c r="Z34" s="170" t="b">
        <f t="shared" si="10"/>
        <v>0</v>
      </c>
      <c r="AA34" s="170" t="b">
        <f t="shared" si="11"/>
        <v>0</v>
      </c>
      <c r="AB34" s="170" t="b">
        <f t="shared" si="12"/>
        <v>0</v>
      </c>
      <c r="AC34" s="170" t="b">
        <f t="shared" si="13"/>
        <v>0</v>
      </c>
      <c r="AD34" s="170" t="b">
        <f t="shared" si="26"/>
        <v>0</v>
      </c>
      <c r="AE34" s="170" t="b">
        <f t="shared" si="14"/>
        <v>0</v>
      </c>
      <c r="AF34" s="170" t="b">
        <f t="shared" si="15"/>
        <v>0</v>
      </c>
      <c r="AG34" s="170" t="b">
        <f t="shared" si="16"/>
        <v>0</v>
      </c>
      <c r="AH34" s="170" t="b">
        <f t="shared" si="17"/>
        <v>0</v>
      </c>
      <c r="AI34" s="176" t="str">
        <f t="shared" si="18"/>
        <v/>
      </c>
      <c r="AJ34" s="177" t="str">
        <f t="shared" si="19"/>
        <v/>
      </c>
      <c r="AK34" s="173" t="str">
        <f t="shared" si="27"/>
        <v/>
      </c>
      <c r="AL34" s="174" t="str">
        <f t="shared" si="28"/>
        <v/>
      </c>
      <c r="AM34" s="175">
        <f t="shared" si="29"/>
        <v>0</v>
      </c>
      <c r="AN34" s="155" t="str">
        <f t="shared" si="20"/>
        <v/>
      </c>
      <c r="AO34" s="156" t="str">
        <f t="shared" si="21"/>
        <v/>
      </c>
      <c r="AP34" s="144"/>
      <c r="AQ34" s="174" t="str">
        <f t="shared" si="30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5"/>
        <v/>
      </c>
      <c r="AW34" s="175">
        <f t="shared" si="36"/>
        <v>0</v>
      </c>
      <c r="AX34" s="165"/>
      <c r="AY34" s="60" t="str">
        <f t="shared" si="34"/>
        <v/>
      </c>
      <c r="AZ34" s="61">
        <f t="shared" si="22"/>
        <v>0</v>
      </c>
    </row>
    <row r="35" spans="1:52" ht="15" customHeight="1" x14ac:dyDescent="0.25">
      <c r="A35">
        <v>18</v>
      </c>
      <c r="B35" s="17"/>
      <c r="C35" s="163"/>
      <c r="D35" s="144"/>
      <c r="E35" s="144"/>
      <c r="F35" s="165"/>
      <c r="G35" s="179"/>
      <c r="H35" s="178"/>
      <c r="I35" s="178"/>
      <c r="J35" s="178"/>
      <c r="K35" s="178"/>
      <c r="L35" s="215"/>
      <c r="M35" s="168">
        <f t="shared" si="23"/>
        <v>0</v>
      </c>
      <c r="N35" s="169" t="str">
        <f t="shared" si="24"/>
        <v/>
      </c>
      <c r="O35" s="169" t="str">
        <f t="shared" si="0"/>
        <v/>
      </c>
      <c r="P35" s="169" t="str">
        <f t="shared" si="1"/>
        <v/>
      </c>
      <c r="Q35" s="169">
        <f t="shared" si="25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5"/>
        <v/>
      </c>
      <c r="V35" s="108" t="str">
        <f t="shared" si="6"/>
        <v/>
      </c>
      <c r="W35" s="108" t="str">
        <f t="shared" si="7"/>
        <v/>
      </c>
      <c r="X35" s="108">
        <f t="shared" si="8"/>
        <v>0</v>
      </c>
      <c r="Y35" s="170" t="b">
        <f t="shared" si="9"/>
        <v>0</v>
      </c>
      <c r="Z35" s="170" t="b">
        <f t="shared" si="10"/>
        <v>0</v>
      </c>
      <c r="AA35" s="170" t="b">
        <f t="shared" si="11"/>
        <v>0</v>
      </c>
      <c r="AB35" s="170" t="b">
        <f t="shared" si="12"/>
        <v>0</v>
      </c>
      <c r="AC35" s="170" t="b">
        <f t="shared" si="13"/>
        <v>0</v>
      </c>
      <c r="AD35" s="170" t="b">
        <f t="shared" si="26"/>
        <v>0</v>
      </c>
      <c r="AE35" s="170" t="b">
        <f t="shared" si="14"/>
        <v>0</v>
      </c>
      <c r="AF35" s="170" t="b">
        <f t="shared" si="15"/>
        <v>0</v>
      </c>
      <c r="AG35" s="170" t="b">
        <f t="shared" si="16"/>
        <v>0</v>
      </c>
      <c r="AH35" s="170" t="b">
        <f t="shared" si="17"/>
        <v>0</v>
      </c>
      <c r="AI35" s="176" t="str">
        <f t="shared" si="18"/>
        <v/>
      </c>
      <c r="AJ35" s="177" t="str">
        <f t="shared" si="19"/>
        <v/>
      </c>
      <c r="AK35" s="173" t="str">
        <f t="shared" si="27"/>
        <v/>
      </c>
      <c r="AL35" s="174" t="str">
        <f t="shared" si="28"/>
        <v/>
      </c>
      <c r="AM35" s="175">
        <f t="shared" si="29"/>
        <v>0</v>
      </c>
      <c r="AN35" s="155" t="str">
        <f t="shared" si="20"/>
        <v/>
      </c>
      <c r="AO35" s="156" t="str">
        <f t="shared" si="21"/>
        <v/>
      </c>
      <c r="AP35" s="144"/>
      <c r="AQ35" s="174" t="str">
        <f t="shared" si="30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5"/>
        <v/>
      </c>
      <c r="AW35" s="175">
        <f t="shared" si="36"/>
        <v>0</v>
      </c>
      <c r="AX35" s="165"/>
      <c r="AY35" s="60" t="str">
        <f t="shared" si="34"/>
        <v/>
      </c>
      <c r="AZ35" s="61">
        <f t="shared" si="22"/>
        <v>0</v>
      </c>
    </row>
    <row r="36" spans="1:52" ht="15" customHeight="1" x14ac:dyDescent="0.25">
      <c r="A36">
        <v>19</v>
      </c>
      <c r="B36" s="17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23"/>
        <v>0</v>
      </c>
      <c r="N36" s="169" t="str">
        <f t="shared" si="24"/>
        <v/>
      </c>
      <c r="O36" s="169" t="str">
        <f t="shared" si="0"/>
        <v/>
      </c>
      <c r="P36" s="169" t="str">
        <f t="shared" si="1"/>
        <v/>
      </c>
      <c r="Q36" s="169">
        <f t="shared" si="25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5"/>
        <v/>
      </c>
      <c r="V36" s="108" t="str">
        <f t="shared" si="6"/>
        <v/>
      </c>
      <c r="W36" s="108" t="str">
        <f t="shared" si="7"/>
        <v/>
      </c>
      <c r="X36" s="108">
        <f t="shared" si="8"/>
        <v>0</v>
      </c>
      <c r="Y36" s="170" t="b">
        <f t="shared" si="9"/>
        <v>0</v>
      </c>
      <c r="Z36" s="170" t="b">
        <f t="shared" si="10"/>
        <v>0</v>
      </c>
      <c r="AA36" s="170" t="b">
        <f t="shared" si="11"/>
        <v>0</v>
      </c>
      <c r="AB36" s="170" t="b">
        <f t="shared" si="12"/>
        <v>0</v>
      </c>
      <c r="AC36" s="170" t="b">
        <f t="shared" si="13"/>
        <v>0</v>
      </c>
      <c r="AD36" s="170" t="b">
        <f t="shared" si="26"/>
        <v>0</v>
      </c>
      <c r="AE36" s="170" t="b">
        <f t="shared" si="14"/>
        <v>0</v>
      </c>
      <c r="AF36" s="170" t="b">
        <f t="shared" si="15"/>
        <v>0</v>
      </c>
      <c r="AG36" s="170" t="b">
        <f t="shared" si="16"/>
        <v>0</v>
      </c>
      <c r="AH36" s="170" t="b">
        <f t="shared" si="17"/>
        <v>0</v>
      </c>
      <c r="AI36" s="176" t="str">
        <f t="shared" si="18"/>
        <v/>
      </c>
      <c r="AJ36" s="177" t="str">
        <f t="shared" si="19"/>
        <v/>
      </c>
      <c r="AK36" s="173" t="str">
        <f t="shared" si="27"/>
        <v/>
      </c>
      <c r="AL36" s="174" t="str">
        <f t="shared" si="28"/>
        <v/>
      </c>
      <c r="AM36" s="175">
        <f t="shared" si="29"/>
        <v>0</v>
      </c>
      <c r="AN36" s="155" t="str">
        <f t="shared" si="20"/>
        <v/>
      </c>
      <c r="AO36" s="156" t="str">
        <f t="shared" si="21"/>
        <v/>
      </c>
      <c r="AP36" s="144"/>
      <c r="AQ36" s="174" t="str">
        <f t="shared" si="30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5"/>
        <v/>
      </c>
      <c r="AW36" s="175">
        <f t="shared" si="36"/>
        <v>0</v>
      </c>
      <c r="AX36" s="165"/>
      <c r="AY36" s="60" t="str">
        <f t="shared" si="34"/>
        <v/>
      </c>
      <c r="AZ36" s="61">
        <f t="shared" si="22"/>
        <v>0</v>
      </c>
    </row>
    <row r="37" spans="1:52" ht="15" customHeight="1" x14ac:dyDescent="0.25">
      <c r="A37">
        <v>20</v>
      </c>
      <c r="B37" s="17"/>
      <c r="C37" s="163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23"/>
        <v>0</v>
      </c>
      <c r="N37" s="169" t="str">
        <f t="shared" si="24"/>
        <v/>
      </c>
      <c r="O37" s="169" t="str">
        <f t="shared" si="0"/>
        <v/>
      </c>
      <c r="P37" s="169" t="str">
        <f t="shared" si="1"/>
        <v/>
      </c>
      <c r="Q37" s="169">
        <f t="shared" si="25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5"/>
        <v/>
      </c>
      <c r="V37" s="108" t="str">
        <f t="shared" si="6"/>
        <v/>
      </c>
      <c r="W37" s="108" t="str">
        <f t="shared" si="7"/>
        <v/>
      </c>
      <c r="X37" s="108">
        <f t="shared" si="8"/>
        <v>0</v>
      </c>
      <c r="Y37" s="170" t="b">
        <f t="shared" si="9"/>
        <v>0</v>
      </c>
      <c r="Z37" s="170" t="b">
        <f t="shared" si="10"/>
        <v>0</v>
      </c>
      <c r="AA37" s="170" t="b">
        <f t="shared" si="11"/>
        <v>0</v>
      </c>
      <c r="AB37" s="170" t="b">
        <f t="shared" si="12"/>
        <v>0</v>
      </c>
      <c r="AC37" s="170" t="b">
        <f t="shared" si="13"/>
        <v>0</v>
      </c>
      <c r="AD37" s="170" t="b">
        <f t="shared" si="26"/>
        <v>0</v>
      </c>
      <c r="AE37" s="170" t="b">
        <f t="shared" si="14"/>
        <v>0</v>
      </c>
      <c r="AF37" s="170" t="b">
        <f t="shared" si="15"/>
        <v>0</v>
      </c>
      <c r="AG37" s="170" t="b">
        <f t="shared" si="16"/>
        <v>0</v>
      </c>
      <c r="AH37" s="170" t="b">
        <f t="shared" si="17"/>
        <v>0</v>
      </c>
      <c r="AI37" s="176" t="str">
        <f t="shared" si="18"/>
        <v/>
      </c>
      <c r="AJ37" s="177" t="str">
        <f t="shared" si="19"/>
        <v/>
      </c>
      <c r="AK37" s="173" t="str">
        <f t="shared" si="27"/>
        <v/>
      </c>
      <c r="AL37" s="174" t="str">
        <f t="shared" si="28"/>
        <v/>
      </c>
      <c r="AM37" s="175">
        <f t="shared" si="29"/>
        <v>0</v>
      </c>
      <c r="AN37" s="155" t="str">
        <f t="shared" si="20"/>
        <v/>
      </c>
      <c r="AO37" s="156" t="str">
        <f t="shared" si="21"/>
        <v/>
      </c>
      <c r="AP37" s="144"/>
      <c r="AQ37" s="174" t="str">
        <f t="shared" si="30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5"/>
        <v/>
      </c>
      <c r="AW37" s="175">
        <f t="shared" si="36"/>
        <v>0</v>
      </c>
      <c r="AX37" s="165"/>
      <c r="AY37" s="60" t="str">
        <f t="shared" si="34"/>
        <v/>
      </c>
      <c r="AZ37" s="61">
        <f t="shared" si="22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23"/>
        <v>0</v>
      </c>
      <c r="N38" s="169" t="str">
        <f t="shared" si="24"/>
        <v/>
      </c>
      <c r="O38" s="169" t="str">
        <f t="shared" si="0"/>
        <v/>
      </c>
      <c r="P38" s="169" t="str">
        <f t="shared" si="1"/>
        <v/>
      </c>
      <c r="Q38" s="169">
        <f t="shared" si="25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5"/>
        <v/>
      </c>
      <c r="V38" s="108" t="str">
        <f t="shared" si="6"/>
        <v/>
      </c>
      <c r="W38" s="108" t="str">
        <f t="shared" si="7"/>
        <v/>
      </c>
      <c r="X38" s="108">
        <f t="shared" si="8"/>
        <v>0</v>
      </c>
      <c r="Y38" s="170" t="b">
        <f t="shared" si="9"/>
        <v>0</v>
      </c>
      <c r="Z38" s="170" t="b">
        <f t="shared" si="10"/>
        <v>0</v>
      </c>
      <c r="AA38" s="170" t="b">
        <f t="shared" si="11"/>
        <v>0</v>
      </c>
      <c r="AB38" s="170" t="b">
        <f t="shared" si="12"/>
        <v>0</v>
      </c>
      <c r="AC38" s="170" t="b">
        <f t="shared" si="13"/>
        <v>0</v>
      </c>
      <c r="AD38" s="170" t="b">
        <f t="shared" si="26"/>
        <v>0</v>
      </c>
      <c r="AE38" s="170" t="b">
        <f t="shared" si="14"/>
        <v>0</v>
      </c>
      <c r="AF38" s="170" t="b">
        <f t="shared" si="15"/>
        <v>0</v>
      </c>
      <c r="AG38" s="170" t="b">
        <f t="shared" si="16"/>
        <v>0</v>
      </c>
      <c r="AH38" s="170" t="b">
        <f t="shared" si="17"/>
        <v>0</v>
      </c>
      <c r="AI38" s="176" t="str">
        <f t="shared" si="18"/>
        <v/>
      </c>
      <c r="AJ38" s="177" t="str">
        <f t="shared" si="19"/>
        <v/>
      </c>
      <c r="AK38" s="173" t="str">
        <f t="shared" si="27"/>
        <v/>
      </c>
      <c r="AL38" s="174" t="str">
        <f t="shared" si="28"/>
        <v/>
      </c>
      <c r="AM38" s="175">
        <f t="shared" si="29"/>
        <v>0</v>
      </c>
      <c r="AN38" s="155" t="str">
        <f t="shared" si="20"/>
        <v/>
      </c>
      <c r="AO38" s="156" t="str">
        <f t="shared" si="21"/>
        <v/>
      </c>
      <c r="AP38" s="144"/>
      <c r="AQ38" s="174" t="str">
        <f t="shared" si="30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5"/>
        <v/>
      </c>
      <c r="AW38" s="175">
        <f t="shared" si="36"/>
        <v>0</v>
      </c>
      <c r="AX38" s="165"/>
      <c r="AY38" s="60" t="str">
        <f t="shared" si="34"/>
        <v/>
      </c>
      <c r="AZ38" s="61">
        <f t="shared" si="22"/>
        <v>0</v>
      </c>
    </row>
    <row r="39" spans="1:52" ht="15" customHeight="1" x14ac:dyDescent="0.25">
      <c r="A39">
        <v>22</v>
      </c>
      <c r="B39" s="17"/>
      <c r="C39" s="163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23"/>
        <v>0</v>
      </c>
      <c r="N39" s="169" t="str">
        <f t="shared" si="24"/>
        <v/>
      </c>
      <c r="O39" s="169" t="str">
        <f t="shared" si="0"/>
        <v/>
      </c>
      <c r="P39" s="169" t="str">
        <f t="shared" si="1"/>
        <v/>
      </c>
      <c r="Q39" s="169">
        <f t="shared" si="25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5"/>
        <v/>
      </c>
      <c r="V39" s="108" t="str">
        <f t="shared" si="6"/>
        <v/>
      </c>
      <c r="W39" s="108" t="str">
        <f t="shared" si="7"/>
        <v/>
      </c>
      <c r="X39" s="108">
        <f t="shared" si="8"/>
        <v>0</v>
      </c>
      <c r="Y39" s="170" t="b">
        <f t="shared" si="9"/>
        <v>0</v>
      </c>
      <c r="Z39" s="170" t="b">
        <f t="shared" si="10"/>
        <v>0</v>
      </c>
      <c r="AA39" s="170" t="b">
        <f t="shared" si="11"/>
        <v>0</v>
      </c>
      <c r="AB39" s="170" t="b">
        <f t="shared" si="12"/>
        <v>0</v>
      </c>
      <c r="AC39" s="170" t="b">
        <f t="shared" si="13"/>
        <v>0</v>
      </c>
      <c r="AD39" s="170" t="b">
        <f t="shared" si="26"/>
        <v>0</v>
      </c>
      <c r="AE39" s="170" t="b">
        <f t="shared" si="14"/>
        <v>0</v>
      </c>
      <c r="AF39" s="170" t="b">
        <f t="shared" si="15"/>
        <v>0</v>
      </c>
      <c r="AG39" s="170" t="b">
        <f t="shared" si="16"/>
        <v>0</v>
      </c>
      <c r="AH39" s="170" t="b">
        <f t="shared" si="17"/>
        <v>0</v>
      </c>
      <c r="AI39" s="176" t="str">
        <f t="shared" si="18"/>
        <v/>
      </c>
      <c r="AJ39" s="177" t="str">
        <f t="shared" si="19"/>
        <v/>
      </c>
      <c r="AK39" s="173" t="str">
        <f t="shared" si="27"/>
        <v/>
      </c>
      <c r="AL39" s="174" t="str">
        <f t="shared" si="28"/>
        <v/>
      </c>
      <c r="AM39" s="175">
        <f t="shared" si="29"/>
        <v>0</v>
      </c>
      <c r="AN39" s="155" t="str">
        <f t="shared" si="20"/>
        <v/>
      </c>
      <c r="AO39" s="156" t="str">
        <f t="shared" si="21"/>
        <v/>
      </c>
      <c r="AP39" s="144"/>
      <c r="AQ39" s="174" t="str">
        <f t="shared" si="30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5"/>
        <v/>
      </c>
      <c r="AW39" s="175">
        <f t="shared" si="36"/>
        <v>0</v>
      </c>
      <c r="AX39" s="165"/>
      <c r="AY39" s="60" t="str">
        <f t="shared" si="34"/>
        <v/>
      </c>
      <c r="AZ39" s="61">
        <f t="shared" si="22"/>
        <v>0</v>
      </c>
    </row>
    <row r="40" spans="1:52" ht="15" customHeight="1" x14ac:dyDescent="0.25">
      <c r="A40">
        <v>23</v>
      </c>
      <c r="B40" s="17"/>
      <c r="C40" s="163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23"/>
        <v>0</v>
      </c>
      <c r="N40" s="169" t="str">
        <f t="shared" si="24"/>
        <v/>
      </c>
      <c r="O40" s="169" t="str">
        <f t="shared" si="0"/>
        <v/>
      </c>
      <c r="P40" s="169" t="str">
        <f t="shared" si="1"/>
        <v/>
      </c>
      <c r="Q40" s="169">
        <f t="shared" si="25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5"/>
        <v/>
      </c>
      <c r="V40" s="108" t="str">
        <f t="shared" si="6"/>
        <v/>
      </c>
      <c r="W40" s="108" t="str">
        <f t="shared" si="7"/>
        <v/>
      </c>
      <c r="X40" s="108">
        <f t="shared" si="8"/>
        <v>0</v>
      </c>
      <c r="Y40" s="170" t="b">
        <f t="shared" si="9"/>
        <v>0</v>
      </c>
      <c r="Z40" s="170" t="b">
        <f t="shared" si="10"/>
        <v>0</v>
      </c>
      <c r="AA40" s="170" t="b">
        <f t="shared" si="11"/>
        <v>0</v>
      </c>
      <c r="AB40" s="170" t="b">
        <f t="shared" si="12"/>
        <v>0</v>
      </c>
      <c r="AC40" s="170" t="b">
        <f t="shared" si="13"/>
        <v>0</v>
      </c>
      <c r="AD40" s="170" t="b">
        <f t="shared" si="26"/>
        <v>0</v>
      </c>
      <c r="AE40" s="170" t="b">
        <f t="shared" si="14"/>
        <v>0</v>
      </c>
      <c r="AF40" s="170" t="b">
        <f t="shared" si="15"/>
        <v>0</v>
      </c>
      <c r="AG40" s="170" t="b">
        <f t="shared" si="16"/>
        <v>0</v>
      </c>
      <c r="AH40" s="170" t="b">
        <f t="shared" si="17"/>
        <v>0</v>
      </c>
      <c r="AI40" s="176" t="str">
        <f t="shared" si="18"/>
        <v/>
      </c>
      <c r="AJ40" s="177" t="str">
        <f t="shared" si="19"/>
        <v/>
      </c>
      <c r="AK40" s="173" t="str">
        <f t="shared" si="27"/>
        <v/>
      </c>
      <c r="AL40" s="174" t="str">
        <f t="shared" si="28"/>
        <v/>
      </c>
      <c r="AM40" s="175">
        <f t="shared" si="29"/>
        <v>0</v>
      </c>
      <c r="AN40" s="155" t="str">
        <f t="shared" si="20"/>
        <v/>
      </c>
      <c r="AO40" s="156" t="str">
        <f t="shared" si="21"/>
        <v/>
      </c>
      <c r="AP40" s="144"/>
      <c r="AQ40" s="174" t="str">
        <f t="shared" si="30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5"/>
        <v/>
      </c>
      <c r="AW40" s="175">
        <f t="shared" si="36"/>
        <v>0</v>
      </c>
      <c r="AX40" s="165"/>
      <c r="AY40" s="60" t="str">
        <f t="shared" si="34"/>
        <v/>
      </c>
      <c r="AZ40" s="61">
        <f t="shared" si="22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23"/>
        <v>0</v>
      </c>
      <c r="N41" s="169" t="str">
        <f t="shared" si="24"/>
        <v/>
      </c>
      <c r="O41" s="169" t="str">
        <f t="shared" si="0"/>
        <v/>
      </c>
      <c r="P41" s="169" t="str">
        <f t="shared" si="1"/>
        <v/>
      </c>
      <c r="Q41" s="169">
        <f t="shared" si="25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5"/>
        <v/>
      </c>
      <c r="V41" s="108" t="str">
        <f t="shared" si="6"/>
        <v/>
      </c>
      <c r="W41" s="108" t="str">
        <f t="shared" si="7"/>
        <v/>
      </c>
      <c r="X41" s="108">
        <f t="shared" si="8"/>
        <v>0</v>
      </c>
      <c r="Y41" s="170" t="b">
        <f t="shared" si="9"/>
        <v>0</v>
      </c>
      <c r="Z41" s="170" t="b">
        <f t="shared" si="10"/>
        <v>0</v>
      </c>
      <c r="AA41" s="170" t="b">
        <f t="shared" si="11"/>
        <v>0</v>
      </c>
      <c r="AB41" s="170" t="b">
        <f t="shared" si="12"/>
        <v>0</v>
      </c>
      <c r="AC41" s="170" t="b">
        <f t="shared" si="13"/>
        <v>0</v>
      </c>
      <c r="AD41" s="170" t="b">
        <f t="shared" si="26"/>
        <v>0</v>
      </c>
      <c r="AE41" s="170" t="b">
        <f t="shared" si="14"/>
        <v>0</v>
      </c>
      <c r="AF41" s="170" t="b">
        <f t="shared" si="15"/>
        <v>0</v>
      </c>
      <c r="AG41" s="170" t="b">
        <f t="shared" si="16"/>
        <v>0</v>
      </c>
      <c r="AH41" s="170" t="b">
        <f t="shared" si="17"/>
        <v>0</v>
      </c>
      <c r="AI41" s="176" t="str">
        <f t="shared" si="18"/>
        <v/>
      </c>
      <c r="AJ41" s="177" t="str">
        <f t="shared" si="19"/>
        <v/>
      </c>
      <c r="AK41" s="173" t="str">
        <f t="shared" si="27"/>
        <v/>
      </c>
      <c r="AL41" s="174" t="str">
        <f t="shared" si="28"/>
        <v/>
      </c>
      <c r="AM41" s="175">
        <f t="shared" si="29"/>
        <v>0</v>
      </c>
      <c r="AN41" s="155" t="str">
        <f t="shared" si="20"/>
        <v/>
      </c>
      <c r="AO41" s="156" t="str">
        <f t="shared" si="21"/>
        <v/>
      </c>
      <c r="AP41" s="144"/>
      <c r="AQ41" s="174" t="str">
        <f t="shared" si="30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5"/>
        <v/>
      </c>
      <c r="AW41" s="175">
        <f t="shared" si="36"/>
        <v>0</v>
      </c>
      <c r="AX41" s="165"/>
      <c r="AY41" s="60" t="str">
        <f t="shared" si="34"/>
        <v/>
      </c>
      <c r="AZ41" s="61">
        <f t="shared" si="22"/>
        <v>0</v>
      </c>
    </row>
    <row r="42" spans="1:52" ht="15" customHeight="1" x14ac:dyDescent="0.25">
      <c r="A42">
        <v>25</v>
      </c>
      <c r="B42" s="17"/>
      <c r="C42" s="163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23"/>
        <v>0</v>
      </c>
      <c r="N42" s="169" t="str">
        <f t="shared" si="24"/>
        <v/>
      </c>
      <c r="O42" s="169" t="str">
        <f t="shared" si="0"/>
        <v/>
      </c>
      <c r="P42" s="169" t="str">
        <f t="shared" si="1"/>
        <v/>
      </c>
      <c r="Q42" s="169">
        <f t="shared" si="25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5"/>
        <v/>
      </c>
      <c r="V42" s="108" t="str">
        <f t="shared" si="6"/>
        <v/>
      </c>
      <c r="W42" s="108" t="str">
        <f t="shared" si="7"/>
        <v/>
      </c>
      <c r="X42" s="108">
        <f t="shared" si="8"/>
        <v>0</v>
      </c>
      <c r="Y42" s="170" t="b">
        <f t="shared" si="9"/>
        <v>0</v>
      </c>
      <c r="Z42" s="170" t="b">
        <f t="shared" si="10"/>
        <v>0</v>
      </c>
      <c r="AA42" s="170" t="b">
        <f t="shared" si="11"/>
        <v>0</v>
      </c>
      <c r="AB42" s="170" t="b">
        <f t="shared" si="12"/>
        <v>0</v>
      </c>
      <c r="AC42" s="170" t="b">
        <f t="shared" si="13"/>
        <v>0</v>
      </c>
      <c r="AD42" s="170" t="b">
        <f t="shared" si="26"/>
        <v>0</v>
      </c>
      <c r="AE42" s="170" t="b">
        <f t="shared" si="14"/>
        <v>0</v>
      </c>
      <c r="AF42" s="170" t="b">
        <f t="shared" si="15"/>
        <v>0</v>
      </c>
      <c r="AG42" s="170" t="b">
        <f t="shared" si="16"/>
        <v>0</v>
      </c>
      <c r="AH42" s="170" t="b">
        <f t="shared" si="17"/>
        <v>0</v>
      </c>
      <c r="AI42" s="176" t="str">
        <f t="shared" si="18"/>
        <v/>
      </c>
      <c r="AJ42" s="177" t="str">
        <f t="shared" si="19"/>
        <v/>
      </c>
      <c r="AK42" s="173" t="str">
        <f t="shared" si="27"/>
        <v/>
      </c>
      <c r="AL42" s="174" t="str">
        <f t="shared" si="28"/>
        <v/>
      </c>
      <c r="AM42" s="175">
        <f t="shared" si="29"/>
        <v>0</v>
      </c>
      <c r="AN42" s="155" t="str">
        <f t="shared" si="20"/>
        <v/>
      </c>
      <c r="AO42" s="156" t="str">
        <f t="shared" si="21"/>
        <v/>
      </c>
      <c r="AP42" s="144"/>
      <c r="AQ42" s="174" t="str">
        <f t="shared" si="30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5"/>
        <v/>
      </c>
      <c r="AW42" s="175">
        <f t="shared" si="36"/>
        <v>0</v>
      </c>
      <c r="AX42" s="165"/>
      <c r="AY42" s="60" t="str">
        <f t="shared" si="34"/>
        <v/>
      </c>
      <c r="AZ42" s="61">
        <f t="shared" si="22"/>
        <v>0</v>
      </c>
    </row>
    <row r="43" spans="1:52" ht="15" customHeight="1" x14ac:dyDescent="0.25">
      <c r="A43">
        <v>26</v>
      </c>
      <c r="B43" s="17"/>
      <c r="C43" s="163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23"/>
        <v>0</v>
      </c>
      <c r="N43" s="169" t="str">
        <f t="shared" si="24"/>
        <v/>
      </c>
      <c r="O43" s="169" t="str">
        <f t="shared" si="0"/>
        <v/>
      </c>
      <c r="P43" s="169" t="str">
        <f t="shared" si="1"/>
        <v/>
      </c>
      <c r="Q43" s="169">
        <f t="shared" si="25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5"/>
        <v/>
      </c>
      <c r="V43" s="108" t="str">
        <f t="shared" si="6"/>
        <v/>
      </c>
      <c r="W43" s="108" t="str">
        <f t="shared" si="7"/>
        <v/>
      </c>
      <c r="X43" s="108">
        <f t="shared" si="8"/>
        <v>0</v>
      </c>
      <c r="Y43" s="170" t="b">
        <f t="shared" si="9"/>
        <v>0</v>
      </c>
      <c r="Z43" s="170" t="b">
        <f t="shared" si="10"/>
        <v>0</v>
      </c>
      <c r="AA43" s="170" t="b">
        <f t="shared" si="11"/>
        <v>0</v>
      </c>
      <c r="AB43" s="170" t="b">
        <f t="shared" si="12"/>
        <v>0</v>
      </c>
      <c r="AC43" s="170" t="b">
        <f t="shared" si="13"/>
        <v>0</v>
      </c>
      <c r="AD43" s="170" t="b">
        <f t="shared" si="26"/>
        <v>0</v>
      </c>
      <c r="AE43" s="170" t="b">
        <f t="shared" si="14"/>
        <v>0</v>
      </c>
      <c r="AF43" s="170" t="b">
        <f t="shared" si="15"/>
        <v>0</v>
      </c>
      <c r="AG43" s="170" t="b">
        <f t="shared" si="16"/>
        <v>0</v>
      </c>
      <c r="AH43" s="170" t="b">
        <f t="shared" si="17"/>
        <v>0</v>
      </c>
      <c r="AI43" s="176" t="str">
        <f t="shared" si="18"/>
        <v/>
      </c>
      <c r="AJ43" s="177" t="str">
        <f t="shared" si="19"/>
        <v/>
      </c>
      <c r="AK43" s="173" t="str">
        <f t="shared" si="27"/>
        <v/>
      </c>
      <c r="AL43" s="174" t="str">
        <f t="shared" si="28"/>
        <v/>
      </c>
      <c r="AM43" s="175">
        <f t="shared" si="29"/>
        <v>0</v>
      </c>
      <c r="AN43" s="155" t="str">
        <f t="shared" si="20"/>
        <v/>
      </c>
      <c r="AO43" s="156" t="str">
        <f t="shared" si="21"/>
        <v/>
      </c>
      <c r="AP43" s="144"/>
      <c r="AQ43" s="174" t="str">
        <f t="shared" si="30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5"/>
        <v/>
      </c>
      <c r="AW43" s="175">
        <f t="shared" si="36"/>
        <v>0</v>
      </c>
      <c r="AX43" s="165"/>
      <c r="AY43" s="60" t="str">
        <f t="shared" si="34"/>
        <v/>
      </c>
      <c r="AZ43" s="61">
        <f t="shared" si="22"/>
        <v>0</v>
      </c>
    </row>
    <row r="44" spans="1:52" ht="15" customHeight="1" x14ac:dyDescent="0.25">
      <c r="A44">
        <v>27</v>
      </c>
      <c r="B44" s="17"/>
      <c r="C44" s="163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23"/>
        <v>0</v>
      </c>
      <c r="N44" s="169" t="str">
        <f t="shared" si="24"/>
        <v/>
      </c>
      <c r="O44" s="169" t="str">
        <f t="shared" si="0"/>
        <v/>
      </c>
      <c r="P44" s="169" t="str">
        <f t="shared" si="1"/>
        <v/>
      </c>
      <c r="Q44" s="169">
        <f t="shared" si="25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5"/>
        <v/>
      </c>
      <c r="V44" s="108" t="str">
        <f t="shared" si="6"/>
        <v/>
      </c>
      <c r="W44" s="108" t="str">
        <f t="shared" si="7"/>
        <v/>
      </c>
      <c r="X44" s="108">
        <f t="shared" si="8"/>
        <v>0</v>
      </c>
      <c r="Y44" s="170" t="b">
        <f t="shared" si="9"/>
        <v>0</v>
      </c>
      <c r="Z44" s="170" t="b">
        <f t="shared" si="10"/>
        <v>0</v>
      </c>
      <c r="AA44" s="170" t="b">
        <f t="shared" si="11"/>
        <v>0</v>
      </c>
      <c r="AB44" s="170" t="b">
        <f t="shared" si="12"/>
        <v>0</v>
      </c>
      <c r="AC44" s="170" t="b">
        <f t="shared" si="13"/>
        <v>0</v>
      </c>
      <c r="AD44" s="170" t="b">
        <f t="shared" si="26"/>
        <v>0</v>
      </c>
      <c r="AE44" s="170" t="b">
        <f t="shared" si="14"/>
        <v>0</v>
      </c>
      <c r="AF44" s="170" t="b">
        <f t="shared" si="15"/>
        <v>0</v>
      </c>
      <c r="AG44" s="170" t="b">
        <f t="shared" si="16"/>
        <v>0</v>
      </c>
      <c r="AH44" s="170" t="b">
        <f t="shared" si="17"/>
        <v>0</v>
      </c>
      <c r="AI44" s="176" t="str">
        <f t="shared" si="18"/>
        <v/>
      </c>
      <c r="AJ44" s="177" t="str">
        <f t="shared" si="19"/>
        <v/>
      </c>
      <c r="AK44" s="173" t="str">
        <f t="shared" si="27"/>
        <v/>
      </c>
      <c r="AL44" s="174" t="str">
        <f t="shared" si="28"/>
        <v/>
      </c>
      <c r="AM44" s="175">
        <f t="shared" si="29"/>
        <v>0</v>
      </c>
      <c r="AN44" s="155" t="str">
        <f t="shared" si="20"/>
        <v/>
      </c>
      <c r="AO44" s="156" t="str">
        <f t="shared" si="21"/>
        <v/>
      </c>
      <c r="AP44" s="144"/>
      <c r="AQ44" s="174" t="str">
        <f t="shared" si="30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5"/>
        <v/>
      </c>
      <c r="AW44" s="175">
        <f t="shared" si="36"/>
        <v>0</v>
      </c>
      <c r="AX44" s="165"/>
      <c r="AY44" s="60" t="str">
        <f t="shared" si="34"/>
        <v/>
      </c>
      <c r="AZ44" s="61">
        <f t="shared" si="22"/>
        <v>0</v>
      </c>
    </row>
    <row r="45" spans="1:52" ht="15" customHeight="1" x14ac:dyDescent="0.25">
      <c r="A45">
        <v>28</v>
      </c>
      <c r="B45" s="17"/>
      <c r="C45" s="163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23"/>
        <v>0</v>
      </c>
      <c r="N45" s="169" t="str">
        <f t="shared" si="24"/>
        <v/>
      </c>
      <c r="O45" s="169" t="str">
        <f t="shared" si="0"/>
        <v/>
      </c>
      <c r="P45" s="169" t="str">
        <f t="shared" si="1"/>
        <v/>
      </c>
      <c r="Q45" s="169">
        <f t="shared" si="25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5"/>
        <v/>
      </c>
      <c r="V45" s="108" t="str">
        <f t="shared" si="6"/>
        <v/>
      </c>
      <c r="W45" s="108" t="str">
        <f t="shared" si="7"/>
        <v/>
      </c>
      <c r="X45" s="108">
        <f t="shared" si="8"/>
        <v>0</v>
      </c>
      <c r="Y45" s="170" t="b">
        <f t="shared" si="9"/>
        <v>0</v>
      </c>
      <c r="Z45" s="170" t="b">
        <f t="shared" si="10"/>
        <v>0</v>
      </c>
      <c r="AA45" s="170" t="b">
        <f t="shared" si="11"/>
        <v>0</v>
      </c>
      <c r="AB45" s="170" t="b">
        <f t="shared" si="12"/>
        <v>0</v>
      </c>
      <c r="AC45" s="170" t="b">
        <f t="shared" si="13"/>
        <v>0</v>
      </c>
      <c r="AD45" s="170" t="b">
        <f t="shared" si="26"/>
        <v>0</v>
      </c>
      <c r="AE45" s="170" t="b">
        <f t="shared" si="14"/>
        <v>0</v>
      </c>
      <c r="AF45" s="170" t="b">
        <f t="shared" si="15"/>
        <v>0</v>
      </c>
      <c r="AG45" s="170" t="b">
        <f t="shared" si="16"/>
        <v>0</v>
      </c>
      <c r="AH45" s="170" t="b">
        <f t="shared" si="17"/>
        <v>0</v>
      </c>
      <c r="AI45" s="176" t="str">
        <f t="shared" si="18"/>
        <v/>
      </c>
      <c r="AJ45" s="177" t="str">
        <f t="shared" si="19"/>
        <v/>
      </c>
      <c r="AK45" s="173" t="str">
        <f t="shared" si="27"/>
        <v/>
      </c>
      <c r="AL45" s="174" t="str">
        <f t="shared" si="28"/>
        <v/>
      </c>
      <c r="AM45" s="175">
        <f t="shared" si="29"/>
        <v>0</v>
      </c>
      <c r="AN45" s="155" t="str">
        <f t="shared" si="20"/>
        <v/>
      </c>
      <c r="AO45" s="156" t="str">
        <f t="shared" si="21"/>
        <v/>
      </c>
      <c r="AP45" s="144"/>
      <c r="AQ45" s="174" t="str">
        <f t="shared" si="30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5"/>
        <v/>
      </c>
      <c r="AW45" s="175">
        <f t="shared" si="36"/>
        <v>0</v>
      </c>
      <c r="AX45" s="165"/>
      <c r="AY45" s="60" t="str">
        <f t="shared" si="34"/>
        <v/>
      </c>
      <c r="AZ45" s="61">
        <f t="shared" si="22"/>
        <v>0</v>
      </c>
    </row>
    <row r="46" spans="1:52" ht="15" customHeight="1" x14ac:dyDescent="0.25">
      <c r="A46">
        <v>29</v>
      </c>
      <c r="B46" s="17"/>
      <c r="C46" s="163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23"/>
        <v>0</v>
      </c>
      <c r="N46" s="169" t="str">
        <f t="shared" si="24"/>
        <v/>
      </c>
      <c r="O46" s="169" t="str">
        <f t="shared" si="0"/>
        <v/>
      </c>
      <c r="P46" s="169" t="str">
        <f t="shared" si="1"/>
        <v/>
      </c>
      <c r="Q46" s="169">
        <f t="shared" si="25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5"/>
        <v/>
      </c>
      <c r="V46" s="108" t="str">
        <f t="shared" si="6"/>
        <v/>
      </c>
      <c r="W46" s="108" t="str">
        <f t="shared" si="7"/>
        <v/>
      </c>
      <c r="X46" s="108">
        <f t="shared" si="8"/>
        <v>0</v>
      </c>
      <c r="Y46" s="170" t="b">
        <f t="shared" si="9"/>
        <v>0</v>
      </c>
      <c r="Z46" s="170" t="b">
        <f t="shared" si="10"/>
        <v>0</v>
      </c>
      <c r="AA46" s="170" t="b">
        <f t="shared" si="11"/>
        <v>0</v>
      </c>
      <c r="AB46" s="170" t="b">
        <f t="shared" si="12"/>
        <v>0</v>
      </c>
      <c r="AC46" s="170" t="b">
        <f t="shared" si="13"/>
        <v>0</v>
      </c>
      <c r="AD46" s="170" t="b">
        <f t="shared" si="26"/>
        <v>0</v>
      </c>
      <c r="AE46" s="170" t="b">
        <f t="shared" si="14"/>
        <v>0</v>
      </c>
      <c r="AF46" s="170" t="b">
        <f t="shared" si="15"/>
        <v>0</v>
      </c>
      <c r="AG46" s="170" t="b">
        <f t="shared" si="16"/>
        <v>0</v>
      </c>
      <c r="AH46" s="170" t="b">
        <f t="shared" si="17"/>
        <v>0</v>
      </c>
      <c r="AI46" s="176" t="str">
        <f t="shared" si="18"/>
        <v/>
      </c>
      <c r="AJ46" s="177" t="str">
        <f t="shared" si="19"/>
        <v/>
      </c>
      <c r="AK46" s="173" t="str">
        <f t="shared" si="27"/>
        <v/>
      </c>
      <c r="AL46" s="174" t="str">
        <f t="shared" si="28"/>
        <v/>
      </c>
      <c r="AM46" s="175">
        <f t="shared" si="29"/>
        <v>0</v>
      </c>
      <c r="AN46" s="155" t="str">
        <f t="shared" si="20"/>
        <v/>
      </c>
      <c r="AO46" s="156" t="str">
        <f t="shared" si="21"/>
        <v/>
      </c>
      <c r="AP46" s="144"/>
      <c r="AQ46" s="174" t="str">
        <f t="shared" si="30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5"/>
        <v/>
      </c>
      <c r="AW46" s="175">
        <f t="shared" si="36"/>
        <v>0</v>
      </c>
      <c r="AX46" s="165"/>
      <c r="AY46" s="60" t="str">
        <f t="shared" si="34"/>
        <v/>
      </c>
      <c r="AZ46" s="61">
        <f t="shared" si="22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23"/>
        <v>0</v>
      </c>
      <c r="N47" s="169" t="str">
        <f t="shared" si="24"/>
        <v/>
      </c>
      <c r="O47" s="169" t="str">
        <f t="shared" si="0"/>
        <v/>
      </c>
      <c r="P47" s="169" t="str">
        <f t="shared" si="1"/>
        <v/>
      </c>
      <c r="Q47" s="169">
        <f t="shared" si="25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5"/>
        <v/>
      </c>
      <c r="V47" s="108" t="str">
        <f t="shared" si="6"/>
        <v/>
      </c>
      <c r="W47" s="108" t="str">
        <f t="shared" si="7"/>
        <v/>
      </c>
      <c r="X47" s="108">
        <f t="shared" si="8"/>
        <v>0</v>
      </c>
      <c r="Y47" s="170" t="b">
        <f t="shared" si="9"/>
        <v>0</v>
      </c>
      <c r="Z47" s="170" t="b">
        <f t="shared" si="10"/>
        <v>0</v>
      </c>
      <c r="AA47" s="170" t="b">
        <f t="shared" si="11"/>
        <v>0</v>
      </c>
      <c r="AB47" s="170" t="b">
        <f t="shared" si="12"/>
        <v>0</v>
      </c>
      <c r="AC47" s="170" t="b">
        <f t="shared" si="13"/>
        <v>0</v>
      </c>
      <c r="AD47" s="170" t="b">
        <f t="shared" si="26"/>
        <v>0</v>
      </c>
      <c r="AE47" s="170" t="b">
        <f t="shared" si="14"/>
        <v>0</v>
      </c>
      <c r="AF47" s="170" t="b">
        <f t="shared" si="15"/>
        <v>0</v>
      </c>
      <c r="AG47" s="170" t="b">
        <f t="shared" si="16"/>
        <v>0</v>
      </c>
      <c r="AH47" s="170" t="b">
        <f t="shared" si="17"/>
        <v>0</v>
      </c>
      <c r="AI47" s="176" t="str">
        <f t="shared" si="18"/>
        <v/>
      </c>
      <c r="AJ47" s="177" t="str">
        <f t="shared" si="19"/>
        <v/>
      </c>
      <c r="AK47" s="173" t="str">
        <f t="shared" si="27"/>
        <v/>
      </c>
      <c r="AL47" s="174" t="str">
        <f t="shared" si="28"/>
        <v/>
      </c>
      <c r="AM47" s="175">
        <f t="shared" si="29"/>
        <v>0</v>
      </c>
      <c r="AN47" s="155" t="str">
        <f t="shared" si="20"/>
        <v/>
      </c>
      <c r="AO47" s="156" t="str">
        <f t="shared" si="21"/>
        <v/>
      </c>
      <c r="AP47" s="144"/>
      <c r="AQ47" s="174" t="str">
        <f t="shared" si="30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5"/>
        <v/>
      </c>
      <c r="AW47" s="175">
        <f t="shared" si="36"/>
        <v>0</v>
      </c>
      <c r="AX47" s="165"/>
      <c r="AY47" s="60" t="str">
        <f t="shared" si="34"/>
        <v/>
      </c>
      <c r="AZ47" s="61">
        <f t="shared" si="22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23"/>
        <v>0</v>
      </c>
      <c r="N48" s="169" t="str">
        <f t="shared" si="24"/>
        <v/>
      </c>
      <c r="O48" s="169" t="str">
        <f t="shared" si="0"/>
        <v/>
      </c>
      <c r="P48" s="169" t="str">
        <f t="shared" si="1"/>
        <v/>
      </c>
      <c r="Q48" s="169">
        <f t="shared" si="25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5"/>
        <v/>
      </c>
      <c r="V48" s="108" t="str">
        <f t="shared" si="6"/>
        <v/>
      </c>
      <c r="W48" s="108" t="str">
        <f t="shared" si="7"/>
        <v/>
      </c>
      <c r="X48" s="108">
        <f t="shared" si="8"/>
        <v>0</v>
      </c>
      <c r="Y48" s="170" t="b">
        <f t="shared" si="9"/>
        <v>0</v>
      </c>
      <c r="Z48" s="170" t="b">
        <f t="shared" si="10"/>
        <v>0</v>
      </c>
      <c r="AA48" s="170" t="b">
        <f t="shared" si="11"/>
        <v>0</v>
      </c>
      <c r="AB48" s="170" t="b">
        <f t="shared" si="12"/>
        <v>0</v>
      </c>
      <c r="AC48" s="170" t="b">
        <f t="shared" si="13"/>
        <v>0</v>
      </c>
      <c r="AD48" s="170" t="b">
        <f t="shared" si="26"/>
        <v>0</v>
      </c>
      <c r="AE48" s="170" t="b">
        <f t="shared" si="14"/>
        <v>0</v>
      </c>
      <c r="AF48" s="170" t="b">
        <f t="shared" si="15"/>
        <v>0</v>
      </c>
      <c r="AG48" s="170" t="b">
        <f t="shared" si="16"/>
        <v>0</v>
      </c>
      <c r="AH48" s="170" t="b">
        <f t="shared" si="17"/>
        <v>0</v>
      </c>
      <c r="AI48" s="176" t="str">
        <f t="shared" si="18"/>
        <v/>
      </c>
      <c r="AJ48" s="177" t="str">
        <f t="shared" si="19"/>
        <v/>
      </c>
      <c r="AK48" s="173" t="str">
        <f t="shared" si="27"/>
        <v/>
      </c>
      <c r="AL48" s="174" t="str">
        <f t="shared" si="28"/>
        <v/>
      </c>
      <c r="AM48" s="175">
        <f t="shared" si="29"/>
        <v>0</v>
      </c>
      <c r="AN48" s="155" t="str">
        <f t="shared" si="20"/>
        <v/>
      </c>
      <c r="AO48" s="156" t="str">
        <f t="shared" si="21"/>
        <v/>
      </c>
      <c r="AP48" s="144"/>
      <c r="AQ48" s="174" t="str">
        <f t="shared" si="30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5"/>
        <v/>
      </c>
      <c r="AW48" s="175">
        <f t="shared" si="36"/>
        <v>0</v>
      </c>
      <c r="AX48" s="165"/>
      <c r="AY48" s="60" t="str">
        <f t="shared" si="34"/>
        <v/>
      </c>
      <c r="AZ48" s="61">
        <f t="shared" si="22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23"/>
        <v>0</v>
      </c>
      <c r="N49" s="169" t="str">
        <f t="shared" si="24"/>
        <v/>
      </c>
      <c r="O49" s="169" t="str">
        <f t="shared" si="0"/>
        <v/>
      </c>
      <c r="P49" s="169" t="str">
        <f t="shared" si="1"/>
        <v/>
      </c>
      <c r="Q49" s="169">
        <f t="shared" si="25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5"/>
        <v/>
      </c>
      <c r="V49" s="108" t="str">
        <f t="shared" si="6"/>
        <v/>
      </c>
      <c r="W49" s="108" t="str">
        <f t="shared" si="7"/>
        <v/>
      </c>
      <c r="X49" s="108">
        <f t="shared" si="8"/>
        <v>0</v>
      </c>
      <c r="Y49" s="170" t="b">
        <f t="shared" si="9"/>
        <v>0</v>
      </c>
      <c r="Z49" s="170" t="b">
        <f t="shared" si="10"/>
        <v>0</v>
      </c>
      <c r="AA49" s="170" t="b">
        <f t="shared" si="11"/>
        <v>0</v>
      </c>
      <c r="AB49" s="170" t="b">
        <f t="shared" si="12"/>
        <v>0</v>
      </c>
      <c r="AC49" s="170" t="b">
        <f t="shared" si="13"/>
        <v>0</v>
      </c>
      <c r="AD49" s="170" t="b">
        <f t="shared" si="26"/>
        <v>0</v>
      </c>
      <c r="AE49" s="170" t="b">
        <f t="shared" si="14"/>
        <v>0</v>
      </c>
      <c r="AF49" s="170" t="b">
        <f t="shared" si="15"/>
        <v>0</v>
      </c>
      <c r="AG49" s="170" t="b">
        <f t="shared" si="16"/>
        <v>0</v>
      </c>
      <c r="AH49" s="170" t="b">
        <f t="shared" si="17"/>
        <v>0</v>
      </c>
      <c r="AI49" s="176" t="str">
        <f t="shared" si="18"/>
        <v/>
      </c>
      <c r="AJ49" s="177" t="str">
        <f t="shared" si="19"/>
        <v/>
      </c>
      <c r="AK49" s="173" t="str">
        <f t="shared" si="27"/>
        <v/>
      </c>
      <c r="AL49" s="174" t="str">
        <f t="shared" si="28"/>
        <v/>
      </c>
      <c r="AM49" s="175">
        <f t="shared" si="29"/>
        <v>0</v>
      </c>
      <c r="AN49" s="155" t="str">
        <f t="shared" si="20"/>
        <v/>
      </c>
      <c r="AO49" s="156" t="str">
        <f t="shared" si="21"/>
        <v/>
      </c>
      <c r="AP49" s="144"/>
      <c r="AQ49" s="174" t="str">
        <f t="shared" si="30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5"/>
        <v/>
      </c>
      <c r="AW49" s="175">
        <f t="shared" si="36"/>
        <v>0</v>
      </c>
      <c r="AX49" s="165"/>
      <c r="AY49" s="60" t="str">
        <f t="shared" si="34"/>
        <v/>
      </c>
      <c r="AZ49" s="61">
        <f t="shared" si="22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23"/>
        <v>0</v>
      </c>
      <c r="N50" s="169" t="str">
        <f t="shared" si="24"/>
        <v/>
      </c>
      <c r="O50" s="169" t="str">
        <f t="shared" si="0"/>
        <v/>
      </c>
      <c r="P50" s="169" t="str">
        <f t="shared" si="1"/>
        <v/>
      </c>
      <c r="Q50" s="169">
        <f t="shared" si="25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5"/>
        <v/>
      </c>
      <c r="V50" s="108" t="str">
        <f t="shared" si="6"/>
        <v/>
      </c>
      <c r="W50" s="108" t="str">
        <f t="shared" si="7"/>
        <v/>
      </c>
      <c r="X50" s="108">
        <f t="shared" si="8"/>
        <v>0</v>
      </c>
      <c r="Y50" s="170" t="b">
        <f t="shared" si="9"/>
        <v>0</v>
      </c>
      <c r="Z50" s="170" t="b">
        <f t="shared" si="10"/>
        <v>0</v>
      </c>
      <c r="AA50" s="170" t="b">
        <f t="shared" si="11"/>
        <v>0</v>
      </c>
      <c r="AB50" s="170" t="b">
        <f t="shared" si="12"/>
        <v>0</v>
      </c>
      <c r="AC50" s="170" t="b">
        <f t="shared" si="13"/>
        <v>0</v>
      </c>
      <c r="AD50" s="170" t="b">
        <f t="shared" si="26"/>
        <v>0</v>
      </c>
      <c r="AE50" s="170" t="b">
        <f t="shared" si="14"/>
        <v>0</v>
      </c>
      <c r="AF50" s="170" t="b">
        <f t="shared" si="15"/>
        <v>0</v>
      </c>
      <c r="AG50" s="170" t="b">
        <f t="shared" si="16"/>
        <v>0</v>
      </c>
      <c r="AH50" s="170" t="b">
        <f t="shared" si="17"/>
        <v>0</v>
      </c>
      <c r="AI50" s="176" t="str">
        <f t="shared" si="18"/>
        <v/>
      </c>
      <c r="AJ50" s="177" t="str">
        <f t="shared" si="19"/>
        <v/>
      </c>
      <c r="AK50" s="173" t="str">
        <f t="shared" si="27"/>
        <v/>
      </c>
      <c r="AL50" s="174" t="str">
        <f t="shared" si="28"/>
        <v/>
      </c>
      <c r="AM50" s="175">
        <f t="shared" si="29"/>
        <v>0</v>
      </c>
      <c r="AN50" s="155" t="str">
        <f t="shared" si="20"/>
        <v/>
      </c>
      <c r="AO50" s="156" t="str">
        <f t="shared" si="21"/>
        <v/>
      </c>
      <c r="AP50" s="144"/>
      <c r="AQ50" s="174" t="str">
        <f t="shared" si="30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5"/>
        <v/>
      </c>
      <c r="AW50" s="175">
        <f t="shared" si="36"/>
        <v>0</v>
      </c>
      <c r="AX50" s="165"/>
      <c r="AY50" s="60" t="str">
        <f t="shared" si="34"/>
        <v/>
      </c>
      <c r="AZ50" s="61">
        <f t="shared" si="22"/>
        <v>0</v>
      </c>
    </row>
    <row r="51" spans="1:52" ht="15" customHeight="1" x14ac:dyDescent="0.25">
      <c r="A51">
        <v>34</v>
      </c>
      <c r="B51" s="17"/>
      <c r="C51" s="163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23"/>
        <v>0</v>
      </c>
      <c r="N51" s="169" t="str">
        <f t="shared" si="24"/>
        <v/>
      </c>
      <c r="O51" s="169" t="str">
        <f t="shared" si="0"/>
        <v/>
      </c>
      <c r="P51" s="169" t="str">
        <f t="shared" si="1"/>
        <v/>
      </c>
      <c r="Q51" s="169">
        <f t="shared" si="25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5"/>
        <v/>
      </c>
      <c r="V51" s="108" t="str">
        <f t="shared" si="6"/>
        <v/>
      </c>
      <c r="W51" s="108" t="str">
        <f t="shared" si="7"/>
        <v/>
      </c>
      <c r="X51" s="108">
        <f t="shared" si="8"/>
        <v>0</v>
      </c>
      <c r="Y51" s="170" t="b">
        <f t="shared" si="9"/>
        <v>0</v>
      </c>
      <c r="Z51" s="170" t="b">
        <f t="shared" si="10"/>
        <v>0</v>
      </c>
      <c r="AA51" s="170" t="b">
        <f t="shared" si="11"/>
        <v>0</v>
      </c>
      <c r="AB51" s="170" t="b">
        <f t="shared" si="12"/>
        <v>0</v>
      </c>
      <c r="AC51" s="170" t="b">
        <f t="shared" si="13"/>
        <v>0</v>
      </c>
      <c r="AD51" s="170" t="b">
        <f t="shared" si="26"/>
        <v>0</v>
      </c>
      <c r="AE51" s="170" t="b">
        <f t="shared" si="14"/>
        <v>0</v>
      </c>
      <c r="AF51" s="170" t="b">
        <f t="shared" si="15"/>
        <v>0</v>
      </c>
      <c r="AG51" s="170" t="b">
        <f t="shared" si="16"/>
        <v>0</v>
      </c>
      <c r="AH51" s="170" t="b">
        <f t="shared" si="17"/>
        <v>0</v>
      </c>
      <c r="AI51" s="176" t="str">
        <f t="shared" si="18"/>
        <v/>
      </c>
      <c r="AJ51" s="177" t="str">
        <f t="shared" si="19"/>
        <v/>
      </c>
      <c r="AK51" s="173" t="str">
        <f t="shared" si="27"/>
        <v/>
      </c>
      <c r="AL51" s="174" t="str">
        <f t="shared" si="28"/>
        <v/>
      </c>
      <c r="AM51" s="175">
        <f t="shared" si="29"/>
        <v>0</v>
      </c>
      <c r="AN51" s="155" t="str">
        <f t="shared" si="20"/>
        <v/>
      </c>
      <c r="AO51" s="156" t="str">
        <f t="shared" si="21"/>
        <v/>
      </c>
      <c r="AP51" s="144"/>
      <c r="AQ51" s="174" t="str">
        <f t="shared" si="30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5"/>
        <v/>
      </c>
      <c r="AW51" s="175">
        <f t="shared" si="36"/>
        <v>0</v>
      </c>
      <c r="AX51" s="165"/>
      <c r="AY51" s="60" t="str">
        <f t="shared" si="34"/>
        <v/>
      </c>
      <c r="AZ51" s="61">
        <f t="shared" si="22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23"/>
        <v>0</v>
      </c>
      <c r="N52" s="169" t="str">
        <f t="shared" si="24"/>
        <v/>
      </c>
      <c r="O52" s="169" t="str">
        <f t="shared" si="0"/>
        <v/>
      </c>
      <c r="P52" s="169" t="str">
        <f t="shared" si="1"/>
        <v/>
      </c>
      <c r="Q52" s="169">
        <f t="shared" si="25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5"/>
        <v/>
      </c>
      <c r="V52" s="108" t="str">
        <f t="shared" si="6"/>
        <v/>
      </c>
      <c r="W52" s="108" t="str">
        <f t="shared" si="7"/>
        <v/>
      </c>
      <c r="X52" s="108">
        <f t="shared" si="8"/>
        <v>0</v>
      </c>
      <c r="Y52" s="170" t="b">
        <f t="shared" si="9"/>
        <v>0</v>
      </c>
      <c r="Z52" s="170" t="b">
        <f t="shared" si="10"/>
        <v>0</v>
      </c>
      <c r="AA52" s="170" t="b">
        <f t="shared" si="11"/>
        <v>0</v>
      </c>
      <c r="AB52" s="170" t="b">
        <f t="shared" si="12"/>
        <v>0</v>
      </c>
      <c r="AC52" s="170" t="b">
        <f t="shared" si="13"/>
        <v>0</v>
      </c>
      <c r="AD52" s="170" t="b">
        <f t="shared" si="26"/>
        <v>0</v>
      </c>
      <c r="AE52" s="170" t="b">
        <f t="shared" si="14"/>
        <v>0</v>
      </c>
      <c r="AF52" s="170" t="b">
        <f t="shared" si="15"/>
        <v>0</v>
      </c>
      <c r="AG52" s="170" t="b">
        <f t="shared" si="16"/>
        <v>0</v>
      </c>
      <c r="AH52" s="170" t="b">
        <f t="shared" si="17"/>
        <v>0</v>
      </c>
      <c r="AI52" s="176" t="str">
        <f t="shared" si="18"/>
        <v/>
      </c>
      <c r="AJ52" s="177" t="str">
        <f t="shared" si="19"/>
        <v/>
      </c>
      <c r="AK52" s="173" t="str">
        <f t="shared" si="27"/>
        <v/>
      </c>
      <c r="AL52" s="174" t="str">
        <f t="shared" si="28"/>
        <v/>
      </c>
      <c r="AM52" s="175">
        <f t="shared" si="29"/>
        <v>0</v>
      </c>
      <c r="AN52" s="155" t="str">
        <f t="shared" si="20"/>
        <v/>
      </c>
      <c r="AO52" s="156" t="str">
        <f t="shared" si="21"/>
        <v/>
      </c>
      <c r="AP52" s="144"/>
      <c r="AQ52" s="174" t="str">
        <f t="shared" si="30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5"/>
        <v/>
      </c>
      <c r="AW52" s="175">
        <f t="shared" si="36"/>
        <v>0</v>
      </c>
      <c r="AX52" s="165"/>
      <c r="AY52" s="60" t="str">
        <f t="shared" si="34"/>
        <v/>
      </c>
      <c r="AZ52" s="61">
        <f t="shared" si="22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23"/>
        <v>0</v>
      </c>
      <c r="N53" s="169" t="str">
        <f t="shared" si="24"/>
        <v/>
      </c>
      <c r="O53" s="169" t="str">
        <f t="shared" si="0"/>
        <v/>
      </c>
      <c r="P53" s="169" t="str">
        <f t="shared" si="1"/>
        <v/>
      </c>
      <c r="Q53" s="169">
        <f t="shared" si="25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5"/>
        <v/>
      </c>
      <c r="V53" s="108" t="str">
        <f t="shared" si="6"/>
        <v/>
      </c>
      <c r="W53" s="108" t="str">
        <f t="shared" si="7"/>
        <v/>
      </c>
      <c r="X53" s="108">
        <f t="shared" si="8"/>
        <v>0</v>
      </c>
      <c r="Y53" s="170" t="b">
        <f t="shared" si="9"/>
        <v>0</v>
      </c>
      <c r="Z53" s="170" t="b">
        <f t="shared" si="10"/>
        <v>0</v>
      </c>
      <c r="AA53" s="170" t="b">
        <f t="shared" si="11"/>
        <v>0</v>
      </c>
      <c r="AB53" s="170" t="b">
        <f t="shared" si="12"/>
        <v>0</v>
      </c>
      <c r="AC53" s="170" t="b">
        <f t="shared" si="13"/>
        <v>0</v>
      </c>
      <c r="AD53" s="170" t="b">
        <f t="shared" si="26"/>
        <v>0</v>
      </c>
      <c r="AE53" s="170" t="b">
        <f t="shared" si="14"/>
        <v>0</v>
      </c>
      <c r="AF53" s="170" t="b">
        <f t="shared" si="15"/>
        <v>0</v>
      </c>
      <c r="AG53" s="170" t="b">
        <f t="shared" si="16"/>
        <v>0</v>
      </c>
      <c r="AH53" s="170" t="b">
        <f t="shared" si="17"/>
        <v>0</v>
      </c>
      <c r="AI53" s="184" t="str">
        <f t="shared" si="18"/>
        <v/>
      </c>
      <c r="AJ53" s="185" t="str">
        <f t="shared" si="19"/>
        <v/>
      </c>
      <c r="AK53" s="173" t="str">
        <f t="shared" si="27"/>
        <v/>
      </c>
      <c r="AL53" s="174" t="str">
        <f t="shared" si="28"/>
        <v/>
      </c>
      <c r="AM53" s="175">
        <f t="shared" si="29"/>
        <v>0</v>
      </c>
      <c r="AN53" s="155" t="str">
        <f t="shared" si="20"/>
        <v/>
      </c>
      <c r="AO53" s="156" t="str">
        <f t="shared" si="21"/>
        <v/>
      </c>
      <c r="AP53" s="144"/>
      <c r="AQ53" s="174" t="str">
        <f t="shared" si="30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5"/>
        <v/>
      </c>
      <c r="AW53" s="175">
        <f t="shared" si="36"/>
        <v>0</v>
      </c>
      <c r="AX53" s="165"/>
      <c r="AY53" s="60" t="str">
        <f t="shared" si="34"/>
        <v/>
      </c>
      <c r="AZ53" s="61">
        <f t="shared" si="22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5" t="s">
        <v>47</v>
      </c>
      <c r="D54" s="225"/>
      <c r="E54" s="225"/>
      <c r="F54" s="225"/>
      <c r="G54" s="186" t="str">
        <f>IF(R56=0,"",IF(R56&gt;0,R55))</f>
        <v/>
      </c>
      <c r="H54" s="187" t="str">
        <f>IF(S56=0,"",IF(S56&gt;0,S55))</f>
        <v/>
      </c>
      <c r="I54" s="187" t="str">
        <f>IF(T56=0,"",IF(T56&gt;0,T55))</f>
        <v/>
      </c>
      <c r="J54" s="187" t="str">
        <f t="shared" ref="J54:L54" si="37">IF(U56=0,"",IF(U56&gt;0,U55))</f>
        <v/>
      </c>
      <c r="K54" s="187" t="str">
        <f t="shared" si="37"/>
        <v/>
      </c>
      <c r="L54" s="187" t="str">
        <f t="shared" si="37"/>
        <v/>
      </c>
      <c r="M54" s="187"/>
      <c r="N54" s="187"/>
      <c r="O54" s="187"/>
      <c r="P54" s="187"/>
      <c r="Q54" s="187"/>
      <c r="R54" s="188">
        <f t="shared" ref="R54:W54" si="38">SUM(R18:R53)</f>
        <v>0</v>
      </c>
      <c r="S54" s="188">
        <f t="shared" si="38"/>
        <v>0</v>
      </c>
      <c r="T54" s="188">
        <f t="shared" si="38"/>
        <v>0</v>
      </c>
      <c r="U54" s="188">
        <f t="shared" si="38"/>
        <v>0</v>
      </c>
      <c r="V54" s="188">
        <f t="shared" si="38"/>
        <v>0</v>
      </c>
      <c r="W54" s="188">
        <f t="shared" si="38"/>
        <v>0</v>
      </c>
      <c r="X54" s="189">
        <f>SUM(AJ18:AJ53)</f>
        <v>0</v>
      </c>
      <c r="Y54" s="189">
        <f t="shared" ref="Y54:AH54" si="39">SUM(Y18:Y53)</f>
        <v>0</v>
      </c>
      <c r="Z54" s="189">
        <f t="shared" si="39"/>
        <v>0</v>
      </c>
      <c r="AA54" s="189">
        <f t="shared" si="39"/>
        <v>0</v>
      </c>
      <c r="AB54" s="189">
        <f t="shared" si="39"/>
        <v>0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 t="str">
        <f>IF(X57=0,"",IF(X57&gt;0,$X$55))</f>
        <v/>
      </c>
      <c r="AK54" s="191" t="str">
        <f>IF(Y57=0,"",IF(Y57&gt;0,$X$55))</f>
        <v/>
      </c>
      <c r="AL54" s="192"/>
      <c r="AM54" s="192"/>
      <c r="AN54" s="193" t="str">
        <f>IF(B54=0,"",IF(B54&gt;0,AN55/B54))</f>
        <v/>
      </c>
      <c r="AO54" s="193" t="str">
        <f>IF(B54=0,"",IF(B54&gt;0,AO55/B54))</f>
        <v/>
      </c>
      <c r="AP54" s="194" t="str">
        <f>IF(B54=0,"",IF(B54&gt;0,AP56/B54))</f>
        <v/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 t="e">
        <f t="shared" ref="R55:W55" si="40">R54/R56</f>
        <v>#DIV/0!</v>
      </c>
      <c r="S55" s="198" t="e">
        <f t="shared" si="40"/>
        <v>#DIV/0!</v>
      </c>
      <c r="T55" s="198" t="e">
        <f t="shared" si="40"/>
        <v>#DIV/0!</v>
      </c>
      <c r="U55" s="198" t="e">
        <f t="shared" si="40"/>
        <v>#DIV/0!</v>
      </c>
      <c r="V55" s="198" t="e">
        <f t="shared" si="40"/>
        <v>#DIV/0!</v>
      </c>
      <c r="W55" s="198" t="e">
        <f t="shared" si="40"/>
        <v>#DIV/0!</v>
      </c>
      <c r="X55" s="198" t="e">
        <f>X54/X57</f>
        <v>#DIV/0!</v>
      </c>
      <c r="Y55" s="170">
        <f>Y54/10</f>
        <v>0</v>
      </c>
      <c r="Z55" s="170">
        <f t="shared" ref="Z55:AH55" si="41">Z54/10</f>
        <v>0</v>
      </c>
      <c r="AA55" s="170">
        <f t="shared" si="41"/>
        <v>0</v>
      </c>
      <c r="AB55" s="170">
        <f t="shared" si="41"/>
        <v>0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 t="e">
        <f>IF($C$2&lt;6,"",IF($C$2&gt;=6,(AR58+AR59)/AR57))</f>
        <v>#DIV/0!</v>
      </c>
      <c r="AS55" s="133" t="e">
        <f>IF($C$2&lt;6,"",IF($C$2&gt;=6,(AS58+AS59)/AS57))</f>
        <v>#DIV/0!</v>
      </c>
      <c r="AT55" s="133" t="e">
        <f>IF($C$2&lt;6,"",IF($C$2&gt;=6,(AT58+AT59)/AT57))</f>
        <v>#DIV/0!</v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3" t="e">
        <f>IF($C$2&lt;6,"",IF($C$2&gt;=6,(AR59/AR57)))</f>
        <v>#DIV/0!</v>
      </c>
      <c r="AS56" s="133" t="e">
        <f>IF($C$2&lt;6,"",IF($C$2&gt;=6,(AS59/AS57)))</f>
        <v>#DIV/0!</v>
      </c>
      <c r="AT56" s="133" t="e">
        <f>IF($C$2&lt;6,"",IF($C$2&gt;=6,(AT59/AT57)))</f>
        <v>#DIV/0!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6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0</v>
      </c>
      <c r="AS58" s="107">
        <f t="shared" ref="AS58:AT58" si="44">COUNTIF(AS18:AS53,"1F")</f>
        <v>0</v>
      </c>
      <c r="AT58" s="107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0</v>
      </c>
      <c r="AS59" s="107">
        <f t="shared" ref="AS59" si="45">COUNTIF(AS18:AS53,"2F")</f>
        <v>0</v>
      </c>
      <c r="AT59" s="107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6:B53">
    <cfRule type="cellIs" dxfId="254" priority="219" stopIfTrue="1" operator="equal">
      <formula>""</formula>
    </cfRule>
  </conditionalFormatting>
  <conditionalFormatting sqref="C18:D53">
    <cfRule type="cellIs" dxfId="253" priority="206" stopIfTrue="1" operator="equal">
      <formula>""</formula>
    </cfRule>
  </conditionalFormatting>
  <conditionalFormatting sqref="D7:D8 C9">
    <cfRule type="cellIs" dxfId="252" priority="188" stopIfTrue="1" operator="equal">
      <formula>"nee"</formula>
    </cfRule>
    <cfRule type="cellIs" dxfId="251" priority="187" stopIfTrue="1" operator="equal">
      <formula>"ja"</formula>
    </cfRule>
  </conditionalFormatting>
  <conditionalFormatting sqref="D18:E53">
    <cfRule type="cellIs" dxfId="250" priority="204" stopIfTrue="1" operator="equal">
      <formula>"x"</formula>
    </cfRule>
  </conditionalFormatting>
  <conditionalFormatting sqref="E18:E53">
    <cfRule type="cellIs" dxfId="249" priority="205" stopIfTrue="1" operator="equal">
      <formula>""</formula>
    </cfRule>
  </conditionalFormatting>
  <conditionalFormatting sqref="F11:F13">
    <cfRule type="expression" dxfId="248" priority="269" stopIfTrue="1">
      <formula>$K$3="ja"</formula>
    </cfRule>
    <cfRule type="expression" dxfId="247" priority="268" stopIfTrue="1">
      <formula>$I$3="ja"</formula>
    </cfRule>
  </conditionalFormatting>
  <conditionalFormatting sqref="F18:F53">
    <cfRule type="cellIs" dxfId="246" priority="66" stopIfTrue="1" operator="greaterThan">
      <formula>""</formula>
    </cfRule>
    <cfRule type="cellIs" dxfId="245" priority="65" stopIfTrue="1" operator="equal">
      <formula>""</formula>
    </cfRule>
  </conditionalFormatting>
  <conditionalFormatting sqref="G11:G13">
    <cfRule type="expression" dxfId="244" priority="270">
      <formula>$J$2="ja"</formula>
    </cfRule>
    <cfRule type="expression" dxfId="243" priority="271" stopIfTrue="1">
      <formula>$I$2="ja"</formula>
    </cfRule>
    <cfRule type="expression" dxfId="242" priority="272" stopIfTrue="1">
      <formula>$K$2="ja"</formula>
    </cfRule>
  </conditionalFormatting>
  <conditionalFormatting sqref="G18:L53">
    <cfRule type="cellIs" dxfId="241" priority="180" stopIfTrue="1" operator="notEqual">
      <formula>$C18</formula>
    </cfRule>
    <cfRule type="cellIs" dxfId="240" priority="179" stopIfTrue="1" operator="lessThanOrEqual">
      <formula>$C18</formula>
    </cfRule>
    <cfRule type="cellIs" dxfId="239" priority="178" stopIfTrue="1" operator="equal">
      <formula>0</formula>
    </cfRule>
  </conditionalFormatting>
  <conditionalFormatting sqref="H11:H13">
    <cfRule type="expression" dxfId="238" priority="152" stopIfTrue="1">
      <formula>$I$3="ja"</formula>
    </cfRule>
  </conditionalFormatting>
  <conditionalFormatting sqref="H11:I13">
    <cfRule type="expression" dxfId="237" priority="259">
      <formula>$L$2="ja"</formula>
    </cfRule>
  </conditionalFormatting>
  <conditionalFormatting sqref="H11:J13">
    <cfRule type="expression" dxfId="236" priority="273">
      <formula>$K$3="ja"</formula>
    </cfRule>
  </conditionalFormatting>
  <conditionalFormatting sqref="I11:I13">
    <cfRule type="expression" dxfId="235" priority="170">
      <formula>$K$2="ja"</formula>
    </cfRule>
    <cfRule type="expression" dxfId="234" priority="168">
      <formula>$J$2="ja"</formula>
    </cfRule>
  </conditionalFormatting>
  <conditionalFormatting sqref="I11:Q13">
    <cfRule type="expression" dxfId="233" priority="49">
      <formula>$I$3="ja"</formula>
    </cfRule>
  </conditionalFormatting>
  <conditionalFormatting sqref="K11:Q13">
    <cfRule type="expression" dxfId="232" priority="52" stopIfTrue="1">
      <formula>$R$2="ja"</formula>
    </cfRule>
    <cfRule type="expression" dxfId="231" priority="51" stopIfTrue="1">
      <formula>$L$2="ja"</formula>
    </cfRule>
    <cfRule type="expression" dxfId="230" priority="48">
      <formula>$J$2="ja"</formula>
    </cfRule>
    <cfRule type="expression" dxfId="229" priority="50" stopIfTrue="1">
      <formula>$K$2="ja"</formula>
    </cfRule>
  </conditionalFormatting>
  <conditionalFormatting sqref="AI18:AI53">
    <cfRule type="cellIs" dxfId="228" priority="201" stopIfTrue="1" operator="notEqual">
      <formula>""</formula>
    </cfRule>
  </conditionalFormatting>
  <conditionalFormatting sqref="AJ18:AJ53">
    <cfRule type="cellIs" dxfId="227" priority="129" stopIfTrue="1" operator="equal">
      <formula>1</formula>
    </cfRule>
    <cfRule type="cellIs" dxfId="226" priority="130" stopIfTrue="1" operator="lessThan">
      <formula>1</formula>
    </cfRule>
  </conditionalFormatting>
  <conditionalFormatting sqref="AJ11:AK13">
    <cfRule type="cellIs" dxfId="225" priority="35" stopIfTrue="1" operator="lessThan">
      <formula>1</formula>
    </cfRule>
    <cfRule type="cellIs" dxfId="224" priority="34" stopIfTrue="1" operator="equal">
      <formula>1</formula>
    </cfRule>
  </conditionalFormatting>
  <conditionalFormatting sqref="AK18:AK53">
    <cfRule type="expression" dxfId="223" priority="32">
      <formula>$AL18&lt;$AQ18</formula>
    </cfRule>
    <cfRule type="expression" dxfId="222" priority="33">
      <formula>$AL18&gt;=$AQ18</formula>
    </cfRule>
    <cfRule type="expression" dxfId="221" priority="31">
      <formula>$AL18=""</formula>
    </cfRule>
    <cfRule type="expression" dxfId="220" priority="30">
      <formula>$F18=""</formula>
    </cfRule>
  </conditionalFormatting>
  <conditionalFormatting sqref="AL18:AM53">
    <cfRule type="expression" dxfId="219" priority="70" stopIfTrue="1">
      <formula>$K$3="ja"</formula>
    </cfRule>
  </conditionalFormatting>
  <conditionalFormatting sqref="AN18:AN53">
    <cfRule type="cellIs" dxfId="218" priority="153" stopIfTrue="1" operator="equal">
      <formula>1</formula>
    </cfRule>
    <cfRule type="cellIs" dxfId="217" priority="154" stopIfTrue="1" operator="equal">
      <formula>""</formula>
    </cfRule>
  </conditionalFormatting>
  <conditionalFormatting sqref="AO18:AO53">
    <cfRule type="cellIs" dxfId="216" priority="155" stopIfTrue="1" operator="equal">
      <formula>1</formula>
    </cfRule>
    <cfRule type="cellIs" dxfId="215" priority="156" stopIfTrue="1" operator="equal">
      <formula>""</formula>
    </cfRule>
  </conditionalFormatting>
  <conditionalFormatting sqref="AP18:AP53">
    <cfRule type="cellIs" dxfId="214" priority="124" stopIfTrue="1" operator="equal">
      <formula>""</formula>
    </cfRule>
    <cfRule type="expression" dxfId="213" priority="123" stopIfTrue="1">
      <formula>$B18&gt;0</formula>
    </cfRule>
    <cfRule type="cellIs" dxfId="212" priority="122" stopIfTrue="1" operator="equal">
      <formula>"x"</formula>
    </cfRule>
  </conditionalFormatting>
  <conditionalFormatting sqref="AQ18:AQ54">
    <cfRule type="expression" dxfId="211" priority="120" stopIfTrue="1">
      <formula>$K$3="ja"</formula>
    </cfRule>
  </conditionalFormatting>
  <conditionalFormatting sqref="AQ54:AX54">
    <cfRule type="expression" dxfId="210" priority="2" stopIfTrue="1">
      <formula>$I$3="ja"</formula>
    </cfRule>
  </conditionalFormatting>
  <conditionalFormatting sqref="AR11:AR13">
    <cfRule type="expression" dxfId="209" priority="24" stopIfTrue="1">
      <formula>$I$3="ja"</formula>
    </cfRule>
  </conditionalFormatting>
  <conditionalFormatting sqref="AR11:AS13">
    <cfRule type="expression" dxfId="208" priority="27">
      <formula>$K$3="ja"</formula>
    </cfRule>
    <cfRule type="expression" dxfId="207" priority="26">
      <formula>$L$2="ja"</formula>
    </cfRule>
  </conditionalFormatting>
  <conditionalFormatting sqref="AR18:AT53">
    <cfRule type="expression" dxfId="206" priority="12" stopIfTrue="1">
      <formula>$K$3="ja"</formula>
    </cfRule>
    <cfRule type="cellIs" dxfId="205" priority="6" operator="equal">
      <formula>"1F"</formula>
    </cfRule>
    <cfRule type="cellIs" dxfId="204" priority="5" operator="equal">
      <formula>"&lt;1F"</formula>
    </cfRule>
    <cfRule type="cellIs" dxfId="203" priority="3" operator="equal">
      <formula>"2F"</formula>
    </cfRule>
  </conditionalFormatting>
  <conditionalFormatting sqref="AR54:AT54">
    <cfRule type="expression" dxfId="202" priority="1" stopIfTrue="1">
      <formula>$K$3="ja"</formula>
    </cfRule>
  </conditionalFormatting>
  <conditionalFormatting sqref="AS11:AS13">
    <cfRule type="expression" dxfId="201" priority="25">
      <formula>$K$2="ja"</formula>
    </cfRule>
  </conditionalFormatting>
  <conditionalFormatting sqref="AS11:AT13">
    <cfRule type="expression" dxfId="200" priority="7">
      <formula>$J$2="ja"</formula>
    </cfRule>
  </conditionalFormatting>
  <conditionalFormatting sqref="AS11:AU13">
    <cfRule type="expression" dxfId="199" priority="8">
      <formula>$I$3="ja"</formula>
    </cfRule>
  </conditionalFormatting>
  <conditionalFormatting sqref="AT11:AT13">
    <cfRule type="expression" dxfId="198" priority="10" stopIfTrue="1">
      <formula>$L$2="ja"</formula>
    </cfRule>
    <cfRule type="expression" dxfId="197" priority="11" stopIfTrue="1">
      <formula>$R$2="ja"</formula>
    </cfRule>
    <cfRule type="expression" dxfId="196" priority="9" stopIfTrue="1">
      <formula>$K$2="ja"</formula>
    </cfRule>
  </conditionalFormatting>
  <conditionalFormatting sqref="AT18:AT53">
    <cfRule type="cellIs" dxfId="195" priority="4" operator="equal">
      <formula>"1S"</formula>
    </cfRule>
  </conditionalFormatting>
  <conditionalFormatting sqref="AU11:AU13 AX11:AX13">
    <cfRule type="expression" dxfId="194" priority="108" stopIfTrue="1">
      <formula>$K$3="ja"</formula>
    </cfRule>
  </conditionalFormatting>
  <conditionalFormatting sqref="AU18:AU53">
    <cfRule type="expression" dxfId="193" priority="104">
      <formula>$AV18&gt;=$AQ18</formula>
    </cfRule>
    <cfRule type="expression" dxfId="192" priority="103">
      <formula>$AV18&lt;$AQ18</formula>
    </cfRule>
    <cfRule type="expression" dxfId="191" priority="102">
      <formula>$AV18=""</formula>
    </cfRule>
  </conditionalFormatting>
  <conditionalFormatting sqref="AU54:AX54">
    <cfRule type="expression" dxfId="190" priority="107" stopIfTrue="1">
      <formula>$K$3="ja"</formula>
    </cfRule>
  </conditionalFormatting>
  <conditionalFormatting sqref="AV18:AW53">
    <cfRule type="expression" dxfId="189" priority="109" stopIfTrue="1">
      <formula>$K$3="ja"</formula>
    </cfRule>
  </conditionalFormatting>
  <conditionalFormatting sqref="AX18:AX53">
    <cfRule type="expression" dxfId="188" priority="101">
      <formula>$AY18&gt;=$AV18</formula>
    </cfRule>
    <cfRule type="expression" dxfId="187" priority="100">
      <formula>$AY18&lt;$AV18</formula>
    </cfRule>
    <cfRule type="expression" dxfId="186" priority="99">
      <formula>$AY18=""</formula>
    </cfRule>
  </conditionalFormatting>
  <conditionalFormatting sqref="AY18:AZ53">
    <cfRule type="expression" dxfId="185" priority="128" stopIfTrue="1">
      <formula>$K$3="ja"</formula>
    </cfRule>
  </conditionalFormatting>
  <conditionalFormatting sqref="AZ54">
    <cfRule type="expression" dxfId="184" priority="125" stopIfTrue="1">
      <formula>$I$3="ja"</formula>
    </cfRule>
    <cfRule type="expression" dxfId="183" priority="126" stopIfTrue="1">
      <formula>$K$3="ja"</formula>
    </cfRule>
  </conditionalFormatting>
  <dataValidations count="5">
    <dataValidation type="list" allowBlank="1" showInputMessage="1" showErrorMessage="1" sqref="D7" xr:uid="{D7080D4E-64D8-49C6-80A8-22AF35223782}">
      <formula1>"ja,nee,"</formula1>
    </dataValidation>
    <dataValidation type="list" allowBlank="1" showInputMessage="1" showErrorMessage="1" sqref="C2" xr:uid="{4D57580C-C1EA-4228-9455-72C1DD8B2F23}">
      <formula1>"3,4,5,6,7,8,"</formula1>
    </dataValidation>
    <dataValidation type="list" allowBlank="1" showInputMessage="1" showErrorMessage="1" sqref="D2" xr:uid="{2B5B8F18-7DF4-4ED4-8EFE-CBBCBC252890}">
      <formula1>"--,A,B,C,D,E,F,G,H,I,J,"</formula1>
    </dataValidation>
    <dataValidation type="list" allowBlank="1" showInputMessage="1" showErrorMessage="1" sqref="AU18:AU53 AX18:AX53" xr:uid="{DFC0B1D7-EC0C-4814-A04E-210CA496DEAD}">
      <formula1>"PRO,LWOO,BBL,BBL/Kader,Kader,Kader/TL,TL,TL/Havo,Havo,Havo/Vwo,Vwo,"</formula1>
    </dataValidation>
    <dataValidation type="list" allowBlank="1" showInputMessage="1" showErrorMessage="1" sqref="F18:F53" xr:uid="{6E182AB5-8615-45A2-9F67-B937DBF34470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B671-2E93-49A2-8C09-64C83361D77B}">
  <sheetPr codeName="Blad6">
    <tabColor rgb="FFCC00FF"/>
  </sheetPr>
  <dimension ref="A1:AZ75"/>
  <sheetViews>
    <sheetView showGridLines="0" showRowColHeaders="0" zoomScale="85" zoomScaleNormal="85" workbookViewId="0">
      <selection activeCell="B18" sqref="B18:L27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10.726562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7</v>
      </c>
      <c r="D2" s="77"/>
      <c r="E2" s="13"/>
      <c r="F2" s="202"/>
      <c r="G2" s="202"/>
      <c r="H2" s="76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6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  <c r="AN2" s="84"/>
      <c r="AO2" s="84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76"/>
      <c r="I3" s="78" t="str">
        <f>IF($C$2=7,"ja",IF($C$2="7A","ja",IF($C$2="7B","ja",IF($C$2="7C","ja"))))</f>
        <v>ja</v>
      </c>
      <c r="J3" s="78"/>
      <c r="K3" s="78" t="b">
        <f>IF($C$2=8,"ja",IF($C$2="8A","ja",IF($C$2="8B","ja",IF($C$2="8C","ja"))))</f>
        <v>0</v>
      </c>
      <c r="L3" s="78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  <c r="AN3" s="84"/>
      <c r="AO3" s="84"/>
    </row>
    <row r="4" spans="1:52" ht="21.5" x14ac:dyDescent="0.6">
      <c r="B4" s="1"/>
      <c r="C4" s="52"/>
      <c r="D4" s="52"/>
      <c r="E4" s="13"/>
      <c r="F4" s="3"/>
      <c r="G4" s="3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7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t="12.65" hidden="1" customHeight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t="12.65" hidden="1" customHeight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t="12.65" hidden="1" customHeight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t="12.65" hidden="1" customHeight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80"/>
      <c r="C18" s="209"/>
      <c r="D18" s="164"/>
      <c r="E18" s="164"/>
      <c r="F18" s="165"/>
      <c r="G18" s="166"/>
      <c r="H18" s="216"/>
      <c r="I18" s="216"/>
      <c r="J18" s="162"/>
      <c r="K18" s="162"/>
      <c r="L18" s="215"/>
      <c r="M18" s="168">
        <f>COUNTA(H18,I18,L18)</f>
        <v>0</v>
      </c>
      <c r="N18" s="169" t="str">
        <f>IF(L18="E",1,IF(L18="D",2,IF(L18="C",3,IF(L18="B",4,IF(L18="A",5,IF(L18=5,1,IF(L18=4,2,IF(L18=3,3,IF(L18=2,4,IF(L18=1,5,IF(L18="","")))))))))))</f>
        <v/>
      </c>
      <c r="O18" s="169" t="str">
        <f t="shared" ref="O18:O53" si="0">IF(H18="E",1,IF(H18="D",2,IF(H18="C",3,IF(H18="B",4,IF(H18="A",5,IF(H18=5,1,IF(H18=4,2,IF(H18=3,3,IF(H18=2,4,IF(H18=1,5,IF(H18="","")))))))))))</f>
        <v/>
      </c>
      <c r="P18" s="169" t="str">
        <f t="shared" ref="P18:P53" si="1">IF(I18="E",1,IF(I18="D",2,IF(I18="C",3,IF(I18="B",4,IF(I18="A",5,IF(I18=5,1,IF(I18=4,2,IF(I18=3,3,IF(I18=2,4,IF(I18=1,5,IF(I18="","")))))))))))</f>
        <v/>
      </c>
      <c r="Q18" s="169">
        <f>IF(M18&lt;3,2,IF($C$2&lt;6,0,IF($C$2&gt;=6,SUM(N18:P18))))</f>
        <v>2</v>
      </c>
      <c r="R18" s="108" t="str">
        <f t="shared" ref="R18:R53" si="2">IF(C18="","",IF(G18="","",IF(G18=$C18,1,IF(G18&lt;$C18,1,IF(G18&gt;$C18,"",IF(G18="A+",1))))))</f>
        <v/>
      </c>
      <c r="S18" s="108" t="str">
        <f t="shared" ref="S18:S53" si="3">IF(C18="","",IF(H18="","",IF(H18=$C18,1,IF(H18&lt;$C18,1,IF(H18&gt;$C18,"",IF(H18="A+",1))))))</f>
        <v/>
      </c>
      <c r="T18" s="108" t="str">
        <f t="shared" ref="T18:T53" si="4">IF(C18="","",IF(I18="","",IF(I18=$C18,1,IF(I18&lt;$C18,1,IF(I18&gt;$C18,"",IF(I18="A+",1))))))</f>
        <v/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 t="str">
        <f t="shared" ref="W18:W53" si="6">IF(C18="","",IF(L18="","",IF(L18=$C18,1,IF(L18&lt;$C18,1,IF(L18&gt;$C18,"",IF(L18="A+",1))))))</f>
        <v/>
      </c>
      <c r="X18" s="108">
        <f t="shared" ref="X18:X53" si="7">SUM(R18:W18)</f>
        <v>0</v>
      </c>
      <c r="Y18" s="170" t="b">
        <f t="shared" ref="Y18:Y53" si="8">IF($C18="A",$AJ18)</f>
        <v>0</v>
      </c>
      <c r="Z18" s="170" t="b">
        <f t="shared" ref="Z18:Z53" si="9">IF($C18="B",$AJ18)</f>
        <v>0</v>
      </c>
      <c r="AA18" s="170" t="b">
        <f t="shared" ref="AA18:AA53" si="10">IF($C18="C",$AJ18)</f>
        <v>0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 t="str">
        <f t="shared" ref="AI18:AI53" si="13">IF(C18="","",IF(C18&gt;0,COUNTA(G18:L18)))</f>
        <v/>
      </c>
      <c r="AJ18" s="172" t="str">
        <f t="shared" ref="AJ18:AJ53" si="14">IF(AI18=0,"",IF(AI18="","",IF(AI18&gt;0,X18/AI18)))</f>
        <v/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4" t="str">
        <f>IF(AK18="","",IF(AK18="PRO",1,IF(AK18="LWOO",2,IF(AK18="BBL",3,IF(AK18="BBL/Kader",4,IF(AK18="Kader",5,IF(AK18="Kader/TL",6,IF(AK18="TL",7,IF(AK18="TL/Havo",8,IF(AK18="Havo",9,IF(AK18="Havo/VWO",10,IF(AK18="VWO",11))))))))))))</f>
        <v/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/>
      </c>
      <c r="AS18" s="213" t="str">
        <f>IF($C$2&lt;6,"",IF($M18&lt;3,"",IF(P18=1,"&lt;1F",IF(P18&gt;3,"2F",IF(P18&gt;1,"1F")))))</f>
        <v/>
      </c>
      <c r="AT18" s="213" t="str">
        <f>IF($C$2&lt;6,"",IF($M18&lt;3,"",IF(N18&lt;=2,"&lt;1F",IF(N18&gt;3,"1S",IF(N18&gt;2,"1F")))))</f>
        <v/>
      </c>
      <c r="AU18" s="165"/>
      <c r="AV18" s="174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175">
        <f t="shared" ref="AW18:AW53" si="15">IF(AV18="",0,IF(AV18&lt;AQ18,0,IF(AV18&gt;=AQ18,1)))</f>
        <v>0</v>
      </c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6">IF(AY18="",0,IF(AY18&lt;AV18,0,IF(AY18&gt;=AV18,1)))</f>
        <v>0</v>
      </c>
    </row>
    <row r="19" spans="1:52" ht="15" customHeight="1" x14ac:dyDescent="0.25">
      <c r="A19">
        <v>2</v>
      </c>
      <c r="B19" s="80"/>
      <c r="C19" s="209"/>
      <c r="D19" s="143"/>
      <c r="E19" s="143"/>
      <c r="F19" s="165"/>
      <c r="G19" s="166"/>
      <c r="H19" s="216"/>
      <c r="I19" s="216"/>
      <c r="J19" s="162"/>
      <c r="K19" s="162"/>
      <c r="L19" s="215"/>
      <c r="M19" s="168">
        <f t="shared" ref="M19:M53" si="17">COUNTA(H19,I19,L19)</f>
        <v>0</v>
      </c>
      <c r="N19" s="169" t="str">
        <f t="shared" ref="N19:N53" si="18">IF(L19="E",1,IF(L19="D",2,IF(L19="C",3,IF(L19="B",4,IF(L19="A",5,IF(L19=5,1,IF(L19=4,2,IF(L19=3,3,IF(L19=2,4,IF(L19=1,5,IF(L19="","")))))))))))</f>
        <v/>
      </c>
      <c r="O19" s="169" t="str">
        <f t="shared" si="0"/>
        <v/>
      </c>
      <c r="P19" s="169" t="str">
        <f t="shared" si="1"/>
        <v/>
      </c>
      <c r="Q19" s="169">
        <f t="shared" ref="Q19:Q53" si="19">IF($C$2&lt;6,0,IF($C$2&gt;=6,SUM(N19:P19)))</f>
        <v>0</v>
      </c>
      <c r="R19" s="108" t="str">
        <f t="shared" si="2"/>
        <v/>
      </c>
      <c r="S19" s="108" t="str">
        <f t="shared" si="3"/>
        <v/>
      </c>
      <c r="T19" s="108" t="str">
        <f t="shared" si="4"/>
        <v/>
      </c>
      <c r="U19" s="108" t="str">
        <f t="shared" ref="U19:U53" si="20">IF(C19="","",IF(J19="","",IF(J19=$C19,1,IF(J19&lt;$C19,1,IF(J19&gt;$C19,"",IF(J19="A+",1))))))</f>
        <v/>
      </c>
      <c r="V19" s="108" t="str">
        <f t="shared" si="5"/>
        <v/>
      </c>
      <c r="W19" s="108" t="str">
        <f t="shared" si="6"/>
        <v/>
      </c>
      <c r="X19" s="108">
        <f t="shared" si="7"/>
        <v>0</v>
      </c>
      <c r="Y19" s="170" t="b">
        <f t="shared" si="8"/>
        <v>0</v>
      </c>
      <c r="Z19" s="170" t="b">
        <f t="shared" si="9"/>
        <v>0</v>
      </c>
      <c r="AA19" s="170" t="b">
        <f t="shared" si="10"/>
        <v>0</v>
      </c>
      <c r="AB19" s="170" t="b">
        <f t="shared" si="11"/>
        <v>0</v>
      </c>
      <c r="AC19" s="170" t="b">
        <f t="shared" si="12"/>
        <v>0</v>
      </c>
      <c r="AD19" s="170" t="b">
        <f t="shared" ref="AD19:AD53" si="21">IF($C19="1",$AJ19)</f>
        <v>0</v>
      </c>
      <c r="AE19" s="170" t="b">
        <f t="shared" ref="AE19:AE53" si="22">IF($C19=2,$AJ19)</f>
        <v>0</v>
      </c>
      <c r="AF19" s="170" t="b">
        <f t="shared" ref="AF19:AF53" si="23">IF($C19=3,$AJ19)</f>
        <v>0</v>
      </c>
      <c r="AG19" s="170" t="b">
        <f t="shared" ref="AG19:AG53" si="24">IF($C19=4,$AJ19)</f>
        <v>0</v>
      </c>
      <c r="AH19" s="170" t="b">
        <f t="shared" ref="AH19:AH53" si="25">IF($C19=5,$AJ19)</f>
        <v>0</v>
      </c>
      <c r="AI19" s="176" t="str">
        <f t="shared" si="13"/>
        <v/>
      </c>
      <c r="AJ19" s="177" t="str">
        <f t="shared" si="14"/>
        <v/>
      </c>
      <c r="AK19" s="173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4" t="str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/>
      </c>
      <c r="AM19" s="175">
        <f t="shared" ref="AM19:AM53" si="28">IF(AL19="",0,IF(AL19&lt;AQ19,0,IF(AL19&gt;=AQ19,1)))</f>
        <v>0</v>
      </c>
      <c r="AN19" s="155" t="str">
        <f t="shared" ref="AN19:AN53" si="29">IF(E19="","",IF(E19="x",1))</f>
        <v/>
      </c>
      <c r="AO19" s="156" t="str">
        <f t="shared" ref="AO19:AO53" si="30">IF(D19="","",IF(D19="X",1))</f>
        <v/>
      </c>
      <c r="AP19" s="144"/>
      <c r="AQ19" s="174" t="str">
        <f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/>
      </c>
      <c r="AS19" s="213" t="str">
        <f t="shared" ref="AS19:AS53" si="32">IF($C$2&lt;6,"",IF($M19&lt;3,"",IF(P19=1,"&lt;1F",IF(P19&gt;3,"2F",IF(P19&gt;1,"1F")))))</f>
        <v/>
      </c>
      <c r="AT19" s="213" t="str">
        <f t="shared" ref="AT19:AT53" si="33">IF($C$2&lt;6,"",IF($M19&lt;3,"",IF(N19&lt;=2,"&lt;1F",IF(N19&gt;3,"1S",IF(N19&gt;2,"1F")))))</f>
        <v/>
      </c>
      <c r="AU19" s="165"/>
      <c r="AV19" s="174" t="str">
        <f t="shared" ref="AV19:AV53" si="34">IF(AU19="","",IF(AU19="PRO",1,IF(AU19="LWOO",2,IF(AU19="BBL",3,IF(AU19="BBL/Kader",4,IF(AU19="Kader",5,IF(AU19="Kader/TL",6,IF(AU19="TL",7,IF(AU19="TL/Havo",8,IF(AU19="Havo",9,IF(AU19="Havo/VWO",10,IF(AU19="VWO",11))))))))))))</f>
        <v/>
      </c>
      <c r="AW19" s="175">
        <f t="shared" si="15"/>
        <v>0</v>
      </c>
      <c r="AX19" s="165"/>
      <c r="AY19" s="60" t="str">
        <f t="shared" ref="AY19:AY53" si="35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6"/>
        <v>0</v>
      </c>
    </row>
    <row r="20" spans="1:52" ht="15" customHeight="1" x14ac:dyDescent="0.25">
      <c r="A20">
        <v>3</v>
      </c>
      <c r="B20" s="80"/>
      <c r="C20" s="209"/>
      <c r="D20" s="143"/>
      <c r="E20" s="144"/>
      <c r="F20" s="165"/>
      <c r="G20" s="166"/>
      <c r="H20" s="162"/>
      <c r="I20" s="216"/>
      <c r="J20" s="162"/>
      <c r="K20" s="162"/>
      <c r="L20" s="215"/>
      <c r="M20" s="168">
        <f t="shared" si="17"/>
        <v>0</v>
      </c>
      <c r="N20" s="169" t="str">
        <f t="shared" si="18"/>
        <v/>
      </c>
      <c r="O20" s="169" t="str">
        <f t="shared" si="0"/>
        <v/>
      </c>
      <c r="P20" s="169" t="str">
        <f t="shared" si="1"/>
        <v/>
      </c>
      <c r="Q20" s="169">
        <f t="shared" si="19"/>
        <v>0</v>
      </c>
      <c r="R20" s="108" t="str">
        <f t="shared" si="2"/>
        <v/>
      </c>
      <c r="S20" s="108" t="str">
        <f t="shared" si="3"/>
        <v/>
      </c>
      <c r="T20" s="108" t="str">
        <f t="shared" si="4"/>
        <v/>
      </c>
      <c r="U20" s="108" t="str">
        <f t="shared" si="20"/>
        <v/>
      </c>
      <c r="V20" s="108" t="str">
        <f t="shared" si="5"/>
        <v/>
      </c>
      <c r="W20" s="108" t="str">
        <f t="shared" si="6"/>
        <v/>
      </c>
      <c r="X20" s="108">
        <f t="shared" si="7"/>
        <v>0</v>
      </c>
      <c r="Y20" s="170" t="b">
        <f t="shared" si="8"/>
        <v>0</v>
      </c>
      <c r="Z20" s="170" t="b">
        <f t="shared" si="9"/>
        <v>0</v>
      </c>
      <c r="AA20" s="170" t="b">
        <f t="shared" si="10"/>
        <v>0</v>
      </c>
      <c r="AB20" s="170" t="b">
        <f t="shared" si="11"/>
        <v>0</v>
      </c>
      <c r="AC20" s="170" t="b">
        <f t="shared" si="12"/>
        <v>0</v>
      </c>
      <c r="AD20" s="170" t="b">
        <f t="shared" si="21"/>
        <v>0</v>
      </c>
      <c r="AE20" s="170" t="b">
        <f t="shared" si="22"/>
        <v>0</v>
      </c>
      <c r="AF20" s="170" t="b">
        <f t="shared" si="23"/>
        <v>0</v>
      </c>
      <c r="AG20" s="170" t="b">
        <f t="shared" si="24"/>
        <v>0</v>
      </c>
      <c r="AH20" s="170" t="b">
        <f t="shared" si="25"/>
        <v>0</v>
      </c>
      <c r="AI20" s="176" t="str">
        <f t="shared" si="13"/>
        <v/>
      </c>
      <c r="AJ20" s="177" t="str">
        <f t="shared" si="14"/>
        <v/>
      </c>
      <c r="AK20" s="173" t="str">
        <f t="shared" si="26"/>
        <v/>
      </c>
      <c r="AL20" s="174" t="str">
        <f t="shared" si="27"/>
        <v/>
      </c>
      <c r="AM20" s="175">
        <f t="shared" si="28"/>
        <v>0</v>
      </c>
      <c r="AN20" s="155" t="str">
        <f t="shared" si="29"/>
        <v/>
      </c>
      <c r="AO20" s="156" t="str">
        <f t="shared" si="30"/>
        <v/>
      </c>
      <c r="AP20" s="144"/>
      <c r="AQ20" s="174" t="str">
        <f t="shared" ref="AQ20:AQ53" si="36">IF(F20="","",IF(F20="PRO",1,IF(F20="LWOO",2,IF(F20="BBL",3,IF(F20="BBL/Kader",4,IF(F20="Kader",5,IF(F20="Kader/TL",6,IF(F20="TL",7,IF(F20="TL/Havo",8,IF(F20="Havo",9,IF(F20="Havo/VWO",10,IF(F20="VWO",11))))))))))))</f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 t="str">
        <f t="shared" si="34"/>
        <v/>
      </c>
      <c r="AW20" s="175">
        <f t="shared" si="15"/>
        <v>0</v>
      </c>
      <c r="AX20" s="165"/>
      <c r="AY20" s="60" t="str">
        <f t="shared" si="35"/>
        <v/>
      </c>
      <c r="AZ20" s="61">
        <f t="shared" si="16"/>
        <v>0</v>
      </c>
    </row>
    <row r="21" spans="1:52" ht="15" customHeight="1" x14ac:dyDescent="0.25">
      <c r="A21">
        <v>4</v>
      </c>
      <c r="B21" s="17"/>
      <c r="C21" s="209"/>
      <c r="D21" s="144"/>
      <c r="E21" s="144"/>
      <c r="F21" s="165"/>
      <c r="G21" s="166"/>
      <c r="H21" s="216"/>
      <c r="I21" s="216"/>
      <c r="J21" s="178"/>
      <c r="K21" s="162"/>
      <c r="L21" s="215"/>
      <c r="M21" s="168">
        <f t="shared" si="17"/>
        <v>0</v>
      </c>
      <c r="N21" s="169" t="str">
        <f t="shared" si="18"/>
        <v/>
      </c>
      <c r="O21" s="169" t="str">
        <f t="shared" si="0"/>
        <v/>
      </c>
      <c r="P21" s="169" t="str">
        <f t="shared" si="1"/>
        <v/>
      </c>
      <c r="Q21" s="169">
        <f t="shared" si="19"/>
        <v>0</v>
      </c>
      <c r="R21" s="108" t="str">
        <f t="shared" si="2"/>
        <v/>
      </c>
      <c r="S21" s="108" t="str">
        <f t="shared" si="3"/>
        <v/>
      </c>
      <c r="T21" s="108" t="str">
        <f t="shared" si="4"/>
        <v/>
      </c>
      <c r="U21" s="108" t="str">
        <f t="shared" si="20"/>
        <v/>
      </c>
      <c r="V21" s="108" t="str">
        <f t="shared" si="5"/>
        <v/>
      </c>
      <c r="W21" s="108" t="str">
        <f t="shared" si="6"/>
        <v/>
      </c>
      <c r="X21" s="108">
        <f t="shared" si="7"/>
        <v>0</v>
      </c>
      <c r="Y21" s="170" t="b">
        <f t="shared" si="8"/>
        <v>0</v>
      </c>
      <c r="Z21" s="170" t="b">
        <f t="shared" si="9"/>
        <v>0</v>
      </c>
      <c r="AA21" s="170" t="b">
        <f t="shared" si="10"/>
        <v>0</v>
      </c>
      <c r="AB21" s="170" t="b">
        <f t="shared" si="11"/>
        <v>0</v>
      </c>
      <c r="AC21" s="170" t="b">
        <f t="shared" si="12"/>
        <v>0</v>
      </c>
      <c r="AD21" s="170" t="b">
        <f t="shared" si="21"/>
        <v>0</v>
      </c>
      <c r="AE21" s="170" t="b">
        <f t="shared" si="22"/>
        <v>0</v>
      </c>
      <c r="AF21" s="170" t="b">
        <f t="shared" si="23"/>
        <v>0</v>
      </c>
      <c r="AG21" s="170" t="b">
        <f t="shared" si="24"/>
        <v>0</v>
      </c>
      <c r="AH21" s="170" t="b">
        <f t="shared" si="25"/>
        <v>0</v>
      </c>
      <c r="AI21" s="176" t="str">
        <f t="shared" si="13"/>
        <v/>
      </c>
      <c r="AJ21" s="177" t="str">
        <f t="shared" si="14"/>
        <v/>
      </c>
      <c r="AK21" s="173" t="str">
        <f t="shared" si="26"/>
        <v/>
      </c>
      <c r="AL21" s="174" t="str">
        <f t="shared" si="27"/>
        <v/>
      </c>
      <c r="AM21" s="175">
        <f t="shared" si="28"/>
        <v>0</v>
      </c>
      <c r="AN21" s="155" t="str">
        <f t="shared" si="29"/>
        <v/>
      </c>
      <c r="AO21" s="156" t="str">
        <f t="shared" si="30"/>
        <v/>
      </c>
      <c r="AP21" s="144"/>
      <c r="AQ21" s="174" t="str">
        <f t="shared" si="36"/>
        <v/>
      </c>
      <c r="AR21" s="213" t="str">
        <f t="shared" si="31"/>
        <v/>
      </c>
      <c r="AS21" s="213" t="str">
        <f t="shared" si="32"/>
        <v/>
      </c>
      <c r="AT21" s="213" t="str">
        <f t="shared" si="33"/>
        <v/>
      </c>
      <c r="AU21" s="165"/>
      <c r="AV21" s="174" t="str">
        <f t="shared" si="34"/>
        <v/>
      </c>
      <c r="AW21" s="175">
        <f t="shared" si="15"/>
        <v>0</v>
      </c>
      <c r="AX21" s="165"/>
      <c r="AY21" s="60" t="str">
        <f t="shared" si="35"/>
        <v/>
      </c>
      <c r="AZ21" s="61">
        <f t="shared" si="16"/>
        <v>0</v>
      </c>
    </row>
    <row r="22" spans="1:52" ht="15" customHeight="1" x14ac:dyDescent="0.25">
      <c r="A22">
        <v>5</v>
      </c>
      <c r="B22" s="82"/>
      <c r="C22" s="209"/>
      <c r="D22" s="144"/>
      <c r="E22" s="144"/>
      <c r="F22" s="165"/>
      <c r="G22" s="166"/>
      <c r="H22" s="216"/>
      <c r="I22" s="216"/>
      <c r="J22" s="178"/>
      <c r="K22" s="162"/>
      <c r="L22" s="215"/>
      <c r="M22" s="168">
        <f t="shared" si="17"/>
        <v>0</v>
      </c>
      <c r="N22" s="169" t="str">
        <f t="shared" si="18"/>
        <v/>
      </c>
      <c r="O22" s="169" t="str">
        <f t="shared" si="0"/>
        <v/>
      </c>
      <c r="P22" s="169" t="str">
        <f t="shared" si="1"/>
        <v/>
      </c>
      <c r="Q22" s="169">
        <f t="shared" si="19"/>
        <v>0</v>
      </c>
      <c r="R22" s="108" t="str">
        <f t="shared" si="2"/>
        <v/>
      </c>
      <c r="S22" s="108" t="str">
        <f t="shared" si="3"/>
        <v/>
      </c>
      <c r="T22" s="108" t="str">
        <f t="shared" si="4"/>
        <v/>
      </c>
      <c r="U22" s="108" t="str">
        <f t="shared" si="20"/>
        <v/>
      </c>
      <c r="V22" s="108" t="str">
        <f t="shared" si="5"/>
        <v/>
      </c>
      <c r="W22" s="108" t="str">
        <f t="shared" si="6"/>
        <v/>
      </c>
      <c r="X22" s="108">
        <f t="shared" si="7"/>
        <v>0</v>
      </c>
      <c r="Y22" s="170" t="b">
        <f t="shared" si="8"/>
        <v>0</v>
      </c>
      <c r="Z22" s="170" t="b">
        <f t="shared" si="9"/>
        <v>0</v>
      </c>
      <c r="AA22" s="170" t="b">
        <f t="shared" si="10"/>
        <v>0</v>
      </c>
      <c r="AB22" s="170" t="b">
        <f t="shared" si="11"/>
        <v>0</v>
      </c>
      <c r="AC22" s="170" t="b">
        <f t="shared" si="12"/>
        <v>0</v>
      </c>
      <c r="AD22" s="170" t="b">
        <f t="shared" si="21"/>
        <v>0</v>
      </c>
      <c r="AE22" s="170" t="b">
        <f t="shared" si="22"/>
        <v>0</v>
      </c>
      <c r="AF22" s="170" t="b">
        <f t="shared" si="23"/>
        <v>0</v>
      </c>
      <c r="AG22" s="170" t="b">
        <f t="shared" si="24"/>
        <v>0</v>
      </c>
      <c r="AH22" s="170" t="b">
        <f t="shared" si="25"/>
        <v>0</v>
      </c>
      <c r="AI22" s="176" t="str">
        <f t="shared" si="13"/>
        <v/>
      </c>
      <c r="AJ22" s="177" t="str">
        <f t="shared" si="14"/>
        <v/>
      </c>
      <c r="AK22" s="173" t="str">
        <f t="shared" si="26"/>
        <v/>
      </c>
      <c r="AL22" s="174" t="str">
        <f t="shared" si="27"/>
        <v/>
      </c>
      <c r="AM22" s="175">
        <f t="shared" si="28"/>
        <v>0</v>
      </c>
      <c r="AN22" s="155" t="str">
        <f t="shared" si="29"/>
        <v/>
      </c>
      <c r="AO22" s="156" t="str">
        <f t="shared" si="30"/>
        <v/>
      </c>
      <c r="AP22" s="144"/>
      <c r="AQ22" s="174" t="str">
        <f t="shared" si="36"/>
        <v/>
      </c>
      <c r="AR22" s="213" t="str">
        <f t="shared" si="31"/>
        <v/>
      </c>
      <c r="AS22" s="213" t="str">
        <f t="shared" si="32"/>
        <v/>
      </c>
      <c r="AT22" s="213" t="str">
        <f t="shared" si="33"/>
        <v/>
      </c>
      <c r="AU22" s="165"/>
      <c r="AV22" s="174" t="str">
        <f t="shared" si="34"/>
        <v/>
      </c>
      <c r="AW22" s="175">
        <f t="shared" si="15"/>
        <v>0</v>
      </c>
      <c r="AX22" s="165"/>
      <c r="AY22" s="60" t="str">
        <f t="shared" si="35"/>
        <v/>
      </c>
      <c r="AZ22" s="61">
        <f t="shared" si="16"/>
        <v>0</v>
      </c>
    </row>
    <row r="23" spans="1:52" ht="15" customHeight="1" x14ac:dyDescent="0.25">
      <c r="A23">
        <v>6</v>
      </c>
      <c r="B23" s="17"/>
      <c r="C23" s="209"/>
      <c r="D23" s="144"/>
      <c r="E23" s="144"/>
      <c r="F23" s="165"/>
      <c r="G23" s="166"/>
      <c r="H23" s="216"/>
      <c r="I23" s="216"/>
      <c r="J23" s="162"/>
      <c r="K23" s="162"/>
      <c r="L23" s="215"/>
      <c r="M23" s="168">
        <f t="shared" si="17"/>
        <v>0</v>
      </c>
      <c r="N23" s="169" t="str">
        <f t="shared" si="18"/>
        <v/>
      </c>
      <c r="O23" s="169" t="str">
        <f t="shared" si="0"/>
        <v/>
      </c>
      <c r="P23" s="169" t="str">
        <f t="shared" si="1"/>
        <v/>
      </c>
      <c r="Q23" s="169">
        <f t="shared" si="19"/>
        <v>0</v>
      </c>
      <c r="R23" s="108" t="str">
        <f t="shared" si="2"/>
        <v/>
      </c>
      <c r="S23" s="108" t="str">
        <f t="shared" si="3"/>
        <v/>
      </c>
      <c r="T23" s="108" t="str">
        <f t="shared" si="4"/>
        <v/>
      </c>
      <c r="U23" s="108" t="str">
        <f t="shared" si="20"/>
        <v/>
      </c>
      <c r="V23" s="108" t="str">
        <f t="shared" si="5"/>
        <v/>
      </c>
      <c r="W23" s="108" t="str">
        <f t="shared" si="6"/>
        <v/>
      </c>
      <c r="X23" s="108">
        <f t="shared" si="7"/>
        <v>0</v>
      </c>
      <c r="Y23" s="170" t="b">
        <f t="shared" si="8"/>
        <v>0</v>
      </c>
      <c r="Z23" s="170" t="b">
        <f t="shared" si="9"/>
        <v>0</v>
      </c>
      <c r="AA23" s="170" t="b">
        <f t="shared" si="10"/>
        <v>0</v>
      </c>
      <c r="AB23" s="170" t="b">
        <f t="shared" si="11"/>
        <v>0</v>
      </c>
      <c r="AC23" s="170" t="b">
        <f t="shared" si="12"/>
        <v>0</v>
      </c>
      <c r="AD23" s="170" t="b">
        <f t="shared" si="21"/>
        <v>0</v>
      </c>
      <c r="AE23" s="170" t="b">
        <f t="shared" si="22"/>
        <v>0</v>
      </c>
      <c r="AF23" s="170" t="b">
        <f t="shared" si="23"/>
        <v>0</v>
      </c>
      <c r="AG23" s="170" t="b">
        <f t="shared" si="24"/>
        <v>0</v>
      </c>
      <c r="AH23" s="170" t="b">
        <f t="shared" si="25"/>
        <v>0</v>
      </c>
      <c r="AI23" s="176" t="str">
        <f t="shared" si="13"/>
        <v/>
      </c>
      <c r="AJ23" s="177" t="str">
        <f t="shared" si="14"/>
        <v/>
      </c>
      <c r="AK23" s="173" t="str">
        <f t="shared" si="26"/>
        <v/>
      </c>
      <c r="AL23" s="174" t="str">
        <f>IF(AK23="","",IF(AK23="PRO",1,IF(AK23="PRO/BBL",2,IF(AK23="BBL",3,IF(AK23="BBL/Kader",4,IF(AK23="Kader",5,IF(AK23="Kader/TL",6,IF(AK23="TL",7,IF(AK23="TL/Havo",8,IF(AK23="Havo",9,IF(AK23="Havo/VWO",10,IF(AK23="VWO",11))))))))))))</f>
        <v/>
      </c>
      <c r="AM23" s="175">
        <f t="shared" si="28"/>
        <v>0</v>
      </c>
      <c r="AN23" s="155" t="str">
        <f t="shared" si="29"/>
        <v/>
      </c>
      <c r="AO23" s="156" t="str">
        <f t="shared" si="30"/>
        <v/>
      </c>
      <c r="AP23" s="144"/>
      <c r="AQ23" s="174" t="str">
        <f t="shared" si="36"/>
        <v/>
      </c>
      <c r="AR23" s="213" t="str">
        <f t="shared" si="31"/>
        <v/>
      </c>
      <c r="AS23" s="213" t="str">
        <f t="shared" si="32"/>
        <v/>
      </c>
      <c r="AT23" s="213" t="str">
        <f t="shared" si="33"/>
        <v/>
      </c>
      <c r="AU23" s="165"/>
      <c r="AV23" s="174" t="str">
        <f t="shared" si="34"/>
        <v/>
      </c>
      <c r="AW23" s="175">
        <f t="shared" si="15"/>
        <v>0</v>
      </c>
      <c r="AX23" s="165"/>
      <c r="AY23" s="60" t="str">
        <f t="shared" si="35"/>
        <v/>
      </c>
      <c r="AZ23" s="61">
        <f t="shared" si="16"/>
        <v>0</v>
      </c>
    </row>
    <row r="24" spans="1:52" ht="15" customHeight="1" x14ac:dyDescent="0.25">
      <c r="A24">
        <v>7</v>
      </c>
      <c r="B24" s="17"/>
      <c r="C24" s="209"/>
      <c r="D24" s="143"/>
      <c r="E24" s="143"/>
      <c r="F24" s="165"/>
      <c r="G24" s="166"/>
      <c r="H24" s="178"/>
      <c r="I24" s="216"/>
      <c r="J24" s="178"/>
      <c r="K24" s="162"/>
      <c r="L24" s="215"/>
      <c r="M24" s="168">
        <f t="shared" si="17"/>
        <v>0</v>
      </c>
      <c r="N24" s="169" t="str">
        <f t="shared" si="18"/>
        <v/>
      </c>
      <c r="O24" s="169" t="str">
        <f t="shared" si="0"/>
        <v/>
      </c>
      <c r="P24" s="169" t="str">
        <f t="shared" si="1"/>
        <v/>
      </c>
      <c r="Q24" s="169">
        <f t="shared" si="19"/>
        <v>0</v>
      </c>
      <c r="R24" s="108" t="str">
        <f t="shared" si="2"/>
        <v/>
      </c>
      <c r="S24" s="108" t="str">
        <f t="shared" si="3"/>
        <v/>
      </c>
      <c r="T24" s="108" t="str">
        <f t="shared" si="4"/>
        <v/>
      </c>
      <c r="U24" s="108" t="str">
        <f t="shared" si="20"/>
        <v/>
      </c>
      <c r="V24" s="108" t="str">
        <f t="shared" si="5"/>
        <v/>
      </c>
      <c r="W24" s="108" t="str">
        <f t="shared" si="6"/>
        <v/>
      </c>
      <c r="X24" s="108">
        <f t="shared" si="7"/>
        <v>0</v>
      </c>
      <c r="Y24" s="170" t="b">
        <f t="shared" si="8"/>
        <v>0</v>
      </c>
      <c r="Z24" s="170" t="b">
        <f t="shared" si="9"/>
        <v>0</v>
      </c>
      <c r="AA24" s="170" t="b">
        <f t="shared" si="10"/>
        <v>0</v>
      </c>
      <c r="AB24" s="170" t="b">
        <f t="shared" si="11"/>
        <v>0</v>
      </c>
      <c r="AC24" s="170" t="b">
        <f t="shared" si="12"/>
        <v>0</v>
      </c>
      <c r="AD24" s="170" t="b">
        <f t="shared" si="21"/>
        <v>0</v>
      </c>
      <c r="AE24" s="170" t="b">
        <f t="shared" si="22"/>
        <v>0</v>
      </c>
      <c r="AF24" s="170" t="b">
        <f t="shared" si="23"/>
        <v>0</v>
      </c>
      <c r="AG24" s="170" t="b">
        <f t="shared" si="24"/>
        <v>0</v>
      </c>
      <c r="AH24" s="170" t="b">
        <f t="shared" si="25"/>
        <v>0</v>
      </c>
      <c r="AI24" s="176" t="str">
        <f t="shared" si="13"/>
        <v/>
      </c>
      <c r="AJ24" s="177" t="str">
        <f t="shared" si="14"/>
        <v/>
      </c>
      <c r="AK24" s="173" t="str">
        <f t="shared" si="26"/>
        <v/>
      </c>
      <c r="AL24" s="174" t="str">
        <f t="shared" si="27"/>
        <v/>
      </c>
      <c r="AM24" s="175">
        <f t="shared" si="28"/>
        <v>0</v>
      </c>
      <c r="AN24" s="155" t="str">
        <f t="shared" si="29"/>
        <v/>
      </c>
      <c r="AO24" s="156" t="str">
        <f t="shared" si="30"/>
        <v/>
      </c>
      <c r="AP24" s="144"/>
      <c r="AQ24" s="174" t="str">
        <f t="shared" si="36"/>
        <v/>
      </c>
      <c r="AR24" s="213" t="str">
        <f t="shared" si="31"/>
        <v/>
      </c>
      <c r="AS24" s="213" t="str">
        <f t="shared" si="32"/>
        <v/>
      </c>
      <c r="AT24" s="213" t="str">
        <f t="shared" si="33"/>
        <v/>
      </c>
      <c r="AU24" s="165"/>
      <c r="AV24" s="174" t="str">
        <f t="shared" si="34"/>
        <v/>
      </c>
      <c r="AW24" s="175">
        <f t="shared" si="15"/>
        <v>0</v>
      </c>
      <c r="AX24" s="165"/>
      <c r="AY24" s="60" t="str">
        <f t="shared" si="35"/>
        <v/>
      </c>
      <c r="AZ24" s="61">
        <f t="shared" si="16"/>
        <v>0</v>
      </c>
    </row>
    <row r="25" spans="1:52" ht="15" customHeight="1" x14ac:dyDescent="0.25">
      <c r="A25">
        <v>8</v>
      </c>
      <c r="B25" s="17"/>
      <c r="C25" s="209"/>
      <c r="D25" s="144"/>
      <c r="E25" s="144"/>
      <c r="F25" s="165"/>
      <c r="G25" s="179"/>
      <c r="H25" s="216"/>
      <c r="I25" s="216"/>
      <c r="J25" s="178"/>
      <c r="K25" s="178"/>
      <c r="L25" s="215"/>
      <c r="M25" s="168">
        <f t="shared" si="17"/>
        <v>0</v>
      </c>
      <c r="N25" s="169" t="str">
        <f t="shared" si="18"/>
        <v/>
      </c>
      <c r="O25" s="169" t="str">
        <f t="shared" si="0"/>
        <v/>
      </c>
      <c r="P25" s="169" t="str">
        <f t="shared" si="1"/>
        <v/>
      </c>
      <c r="Q25" s="169">
        <f t="shared" si="19"/>
        <v>0</v>
      </c>
      <c r="R25" s="108" t="str">
        <f t="shared" si="2"/>
        <v/>
      </c>
      <c r="S25" s="108" t="str">
        <f t="shared" si="3"/>
        <v/>
      </c>
      <c r="T25" s="108" t="str">
        <f t="shared" si="4"/>
        <v/>
      </c>
      <c r="U25" s="108" t="str">
        <f t="shared" si="20"/>
        <v/>
      </c>
      <c r="V25" s="108" t="str">
        <f t="shared" si="5"/>
        <v/>
      </c>
      <c r="W25" s="108" t="str">
        <f t="shared" si="6"/>
        <v/>
      </c>
      <c r="X25" s="108">
        <f t="shared" si="7"/>
        <v>0</v>
      </c>
      <c r="Y25" s="170" t="b">
        <f t="shared" si="8"/>
        <v>0</v>
      </c>
      <c r="Z25" s="170" t="b">
        <f t="shared" si="9"/>
        <v>0</v>
      </c>
      <c r="AA25" s="170" t="b">
        <f t="shared" si="10"/>
        <v>0</v>
      </c>
      <c r="AB25" s="170" t="b">
        <f t="shared" si="11"/>
        <v>0</v>
      </c>
      <c r="AC25" s="170" t="b">
        <f t="shared" si="12"/>
        <v>0</v>
      </c>
      <c r="AD25" s="170" t="b">
        <f t="shared" si="21"/>
        <v>0</v>
      </c>
      <c r="AE25" s="170" t="b">
        <f t="shared" si="22"/>
        <v>0</v>
      </c>
      <c r="AF25" s="170" t="b">
        <f t="shared" si="23"/>
        <v>0</v>
      </c>
      <c r="AG25" s="170" t="b">
        <f t="shared" si="24"/>
        <v>0</v>
      </c>
      <c r="AH25" s="170" t="b">
        <f t="shared" si="25"/>
        <v>0</v>
      </c>
      <c r="AI25" s="176" t="str">
        <f t="shared" si="13"/>
        <v/>
      </c>
      <c r="AJ25" s="177" t="str">
        <f t="shared" si="14"/>
        <v/>
      </c>
      <c r="AK25" s="173" t="str">
        <f t="shared" si="26"/>
        <v/>
      </c>
      <c r="AL25" s="174" t="str">
        <f t="shared" si="27"/>
        <v/>
      </c>
      <c r="AM25" s="175">
        <f t="shared" si="28"/>
        <v>0</v>
      </c>
      <c r="AN25" s="155" t="str">
        <f t="shared" si="29"/>
        <v/>
      </c>
      <c r="AO25" s="156" t="str">
        <f t="shared" si="30"/>
        <v/>
      </c>
      <c r="AP25" s="144"/>
      <c r="AQ25" s="174" t="str">
        <f t="shared" si="36"/>
        <v/>
      </c>
      <c r="AR25" s="213" t="str">
        <f t="shared" si="31"/>
        <v/>
      </c>
      <c r="AS25" s="213" t="str">
        <f t="shared" si="32"/>
        <v/>
      </c>
      <c r="AT25" s="213" t="str">
        <f t="shared" si="33"/>
        <v/>
      </c>
      <c r="AU25" s="165"/>
      <c r="AV25" s="174" t="str">
        <f t="shared" si="34"/>
        <v/>
      </c>
      <c r="AW25" s="175">
        <f t="shared" si="15"/>
        <v>0</v>
      </c>
      <c r="AX25" s="165"/>
      <c r="AY25" s="60" t="str">
        <f t="shared" si="35"/>
        <v/>
      </c>
      <c r="AZ25" s="61">
        <f t="shared" si="16"/>
        <v>0</v>
      </c>
    </row>
    <row r="26" spans="1:52" ht="15" customHeight="1" x14ac:dyDescent="0.25">
      <c r="A26">
        <v>9</v>
      </c>
      <c r="B26" s="17"/>
      <c r="C26" s="163"/>
      <c r="D26" s="144"/>
      <c r="E26" s="144"/>
      <c r="F26" s="165"/>
      <c r="G26" s="179"/>
      <c r="H26" s="178"/>
      <c r="I26" s="178"/>
      <c r="J26" s="178"/>
      <c r="K26" s="178"/>
      <c r="L26" s="180"/>
      <c r="M26" s="168">
        <f t="shared" si="17"/>
        <v>0</v>
      </c>
      <c r="N26" s="169" t="str">
        <f t="shared" si="18"/>
        <v/>
      </c>
      <c r="O26" s="169" t="str">
        <f t="shared" si="0"/>
        <v/>
      </c>
      <c r="P26" s="169" t="str">
        <f t="shared" si="1"/>
        <v/>
      </c>
      <c r="Q26" s="169">
        <f t="shared" si="19"/>
        <v>0</v>
      </c>
      <c r="R26" s="108" t="str">
        <f t="shared" si="2"/>
        <v/>
      </c>
      <c r="S26" s="108" t="str">
        <f t="shared" si="3"/>
        <v/>
      </c>
      <c r="T26" s="108" t="str">
        <f t="shared" si="4"/>
        <v/>
      </c>
      <c r="U26" s="108" t="str">
        <f t="shared" si="20"/>
        <v/>
      </c>
      <c r="V26" s="108" t="str">
        <f t="shared" si="5"/>
        <v/>
      </c>
      <c r="W26" s="108" t="str">
        <f t="shared" si="6"/>
        <v/>
      </c>
      <c r="X26" s="108">
        <f t="shared" si="7"/>
        <v>0</v>
      </c>
      <c r="Y26" s="170" t="b">
        <f t="shared" si="8"/>
        <v>0</v>
      </c>
      <c r="Z26" s="170" t="b">
        <f t="shared" si="9"/>
        <v>0</v>
      </c>
      <c r="AA26" s="170" t="b">
        <f t="shared" si="10"/>
        <v>0</v>
      </c>
      <c r="AB26" s="170" t="b">
        <f t="shared" si="11"/>
        <v>0</v>
      </c>
      <c r="AC26" s="170" t="b">
        <f t="shared" si="12"/>
        <v>0</v>
      </c>
      <c r="AD26" s="170" t="b">
        <f t="shared" si="21"/>
        <v>0</v>
      </c>
      <c r="AE26" s="170" t="b">
        <f t="shared" si="22"/>
        <v>0</v>
      </c>
      <c r="AF26" s="170" t="b">
        <f t="shared" si="23"/>
        <v>0</v>
      </c>
      <c r="AG26" s="170" t="b">
        <f t="shared" si="24"/>
        <v>0</v>
      </c>
      <c r="AH26" s="170" t="b">
        <f t="shared" si="25"/>
        <v>0</v>
      </c>
      <c r="AI26" s="176" t="str">
        <f t="shared" si="13"/>
        <v/>
      </c>
      <c r="AJ26" s="177" t="str">
        <f t="shared" si="14"/>
        <v/>
      </c>
      <c r="AK26" s="173" t="str">
        <f t="shared" si="26"/>
        <v/>
      </c>
      <c r="AL26" s="174" t="str">
        <f t="shared" si="27"/>
        <v/>
      </c>
      <c r="AM26" s="175">
        <f t="shared" si="28"/>
        <v>0</v>
      </c>
      <c r="AN26" s="155" t="str">
        <f t="shared" si="29"/>
        <v/>
      </c>
      <c r="AO26" s="156" t="str">
        <f t="shared" si="30"/>
        <v/>
      </c>
      <c r="AP26" s="144"/>
      <c r="AQ26" s="174" t="str">
        <f t="shared" si="36"/>
        <v/>
      </c>
      <c r="AR26" s="213" t="str">
        <f t="shared" si="31"/>
        <v/>
      </c>
      <c r="AS26" s="213" t="str">
        <f t="shared" si="32"/>
        <v/>
      </c>
      <c r="AT26" s="213" t="str">
        <f t="shared" si="33"/>
        <v/>
      </c>
      <c r="AU26" s="165"/>
      <c r="AV26" s="174" t="str">
        <f t="shared" si="34"/>
        <v/>
      </c>
      <c r="AW26" s="175">
        <f t="shared" si="15"/>
        <v>0</v>
      </c>
      <c r="AX26" s="165"/>
      <c r="AY26" s="60" t="str">
        <f t="shared" si="35"/>
        <v/>
      </c>
      <c r="AZ26" s="61">
        <f t="shared" si="16"/>
        <v>0</v>
      </c>
    </row>
    <row r="27" spans="1:52" ht="15" customHeight="1" x14ac:dyDescent="0.25">
      <c r="A27">
        <v>10</v>
      </c>
      <c r="B27" s="17"/>
      <c r="C27" s="209"/>
      <c r="D27" s="144"/>
      <c r="E27" s="144"/>
      <c r="F27" s="165"/>
      <c r="G27" s="179"/>
      <c r="H27" s="178"/>
      <c r="I27" s="178"/>
      <c r="J27" s="178"/>
      <c r="K27" s="178"/>
      <c r="L27" s="180"/>
      <c r="M27" s="168">
        <f t="shared" si="17"/>
        <v>0</v>
      </c>
      <c r="N27" s="169" t="str">
        <f t="shared" si="18"/>
        <v/>
      </c>
      <c r="O27" s="169" t="str">
        <f t="shared" si="0"/>
        <v/>
      </c>
      <c r="P27" s="169" t="str">
        <f t="shared" si="1"/>
        <v/>
      </c>
      <c r="Q27" s="169">
        <f t="shared" si="19"/>
        <v>0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20"/>
        <v/>
      </c>
      <c r="V27" s="108" t="str">
        <f t="shared" si="5"/>
        <v/>
      </c>
      <c r="W27" s="108" t="str">
        <f t="shared" si="6"/>
        <v/>
      </c>
      <c r="X27" s="108">
        <f t="shared" si="7"/>
        <v>0</v>
      </c>
      <c r="Y27" s="170" t="b">
        <f t="shared" si="8"/>
        <v>0</v>
      </c>
      <c r="Z27" s="170" t="b">
        <f t="shared" si="9"/>
        <v>0</v>
      </c>
      <c r="AA27" s="170" t="b">
        <f t="shared" si="10"/>
        <v>0</v>
      </c>
      <c r="AB27" s="170" t="b">
        <f t="shared" si="11"/>
        <v>0</v>
      </c>
      <c r="AC27" s="170" t="b">
        <f t="shared" si="12"/>
        <v>0</v>
      </c>
      <c r="AD27" s="170" t="b">
        <f t="shared" si="21"/>
        <v>0</v>
      </c>
      <c r="AE27" s="170" t="b">
        <f t="shared" si="22"/>
        <v>0</v>
      </c>
      <c r="AF27" s="170" t="b">
        <f t="shared" si="23"/>
        <v>0</v>
      </c>
      <c r="AG27" s="170" t="b">
        <f t="shared" si="24"/>
        <v>0</v>
      </c>
      <c r="AH27" s="170" t="b">
        <f t="shared" si="25"/>
        <v>0</v>
      </c>
      <c r="AI27" s="176" t="str">
        <f t="shared" si="13"/>
        <v/>
      </c>
      <c r="AJ27" s="177" t="str">
        <f t="shared" si="14"/>
        <v/>
      </c>
      <c r="AK27" s="173" t="str">
        <f t="shared" si="26"/>
        <v/>
      </c>
      <c r="AL27" s="174" t="str">
        <f t="shared" si="27"/>
        <v/>
      </c>
      <c r="AM27" s="175">
        <f t="shared" si="28"/>
        <v>0</v>
      </c>
      <c r="AN27" s="155" t="str">
        <f t="shared" si="29"/>
        <v/>
      </c>
      <c r="AO27" s="156" t="str">
        <f t="shared" si="30"/>
        <v/>
      </c>
      <c r="AP27" s="144"/>
      <c r="AQ27" s="174" t="str">
        <f t="shared" si="36"/>
        <v/>
      </c>
      <c r="AR27" s="213" t="str">
        <f t="shared" si="31"/>
        <v/>
      </c>
      <c r="AS27" s="213" t="str">
        <f t="shared" si="32"/>
        <v/>
      </c>
      <c r="AT27" s="213" t="str">
        <f t="shared" si="33"/>
        <v/>
      </c>
      <c r="AU27" s="165"/>
      <c r="AV27" s="174" t="str">
        <f t="shared" si="34"/>
        <v/>
      </c>
      <c r="AW27" s="175">
        <f t="shared" si="15"/>
        <v>0</v>
      </c>
      <c r="AX27" s="165"/>
      <c r="AY27" s="60" t="str">
        <f t="shared" si="35"/>
        <v/>
      </c>
      <c r="AZ27" s="61">
        <f t="shared" si="16"/>
        <v>0</v>
      </c>
    </row>
    <row r="28" spans="1:52" ht="15" customHeight="1" x14ac:dyDescent="0.25">
      <c r="A28">
        <v>11</v>
      </c>
      <c r="B28" s="17"/>
      <c r="C28" s="163"/>
      <c r="D28" s="144"/>
      <c r="E28" s="144"/>
      <c r="F28" s="165"/>
      <c r="G28" s="179"/>
      <c r="H28" s="178"/>
      <c r="I28" s="178"/>
      <c r="J28" s="178"/>
      <c r="K28" s="178"/>
      <c r="L28" s="180"/>
      <c r="M28" s="168">
        <f t="shared" si="17"/>
        <v>0</v>
      </c>
      <c r="N28" s="169" t="str">
        <f t="shared" si="18"/>
        <v/>
      </c>
      <c r="O28" s="169" t="str">
        <f t="shared" si="0"/>
        <v/>
      </c>
      <c r="P28" s="169" t="str">
        <f t="shared" si="1"/>
        <v/>
      </c>
      <c r="Q28" s="169">
        <f t="shared" si="19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20"/>
        <v/>
      </c>
      <c r="V28" s="108" t="str">
        <f t="shared" si="5"/>
        <v/>
      </c>
      <c r="W28" s="108" t="str">
        <f t="shared" si="6"/>
        <v/>
      </c>
      <c r="X28" s="108">
        <f t="shared" si="7"/>
        <v>0</v>
      </c>
      <c r="Y28" s="170" t="b">
        <f t="shared" si="8"/>
        <v>0</v>
      </c>
      <c r="Z28" s="170" t="b">
        <f t="shared" si="9"/>
        <v>0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1"/>
        <v>0</v>
      </c>
      <c r="AE28" s="170" t="b">
        <f t="shared" si="22"/>
        <v>0</v>
      </c>
      <c r="AF28" s="170" t="b">
        <f t="shared" si="23"/>
        <v>0</v>
      </c>
      <c r="AG28" s="170" t="b">
        <f t="shared" si="24"/>
        <v>0</v>
      </c>
      <c r="AH28" s="170" t="b">
        <f t="shared" si="25"/>
        <v>0</v>
      </c>
      <c r="AI28" s="176" t="str">
        <f t="shared" si="13"/>
        <v/>
      </c>
      <c r="AJ28" s="177" t="str">
        <f t="shared" si="14"/>
        <v/>
      </c>
      <c r="AK28" s="173" t="str">
        <f t="shared" si="26"/>
        <v/>
      </c>
      <c r="AL28" s="174" t="str">
        <f t="shared" si="27"/>
        <v/>
      </c>
      <c r="AM28" s="175">
        <f t="shared" si="28"/>
        <v>0</v>
      </c>
      <c r="AN28" s="155" t="str">
        <f t="shared" si="29"/>
        <v/>
      </c>
      <c r="AO28" s="156" t="str">
        <f t="shared" si="30"/>
        <v/>
      </c>
      <c r="AP28" s="144"/>
      <c r="AQ28" s="174" t="str">
        <f t="shared" si="36"/>
        <v/>
      </c>
      <c r="AR28" s="213" t="str">
        <f t="shared" si="31"/>
        <v/>
      </c>
      <c r="AS28" s="213" t="str">
        <f t="shared" si="32"/>
        <v/>
      </c>
      <c r="AT28" s="213" t="str">
        <f t="shared" si="33"/>
        <v/>
      </c>
      <c r="AU28" s="165"/>
      <c r="AV28" s="174" t="str">
        <f t="shared" si="34"/>
        <v/>
      </c>
      <c r="AW28" s="175">
        <f t="shared" si="15"/>
        <v>0</v>
      </c>
      <c r="AX28" s="165"/>
      <c r="AY28" s="60" t="str">
        <f t="shared" si="35"/>
        <v/>
      </c>
      <c r="AZ28" s="61">
        <f t="shared" si="16"/>
        <v>0</v>
      </c>
    </row>
    <row r="29" spans="1:52" ht="15" customHeight="1" x14ac:dyDescent="0.25">
      <c r="A29">
        <v>12</v>
      </c>
      <c r="B29" s="17"/>
      <c r="C29" s="163"/>
      <c r="D29" s="144"/>
      <c r="E29" s="144"/>
      <c r="F29" s="165"/>
      <c r="G29" s="179"/>
      <c r="H29" s="178"/>
      <c r="I29" s="178"/>
      <c r="J29" s="178"/>
      <c r="K29" s="178"/>
      <c r="L29" s="180"/>
      <c r="M29" s="168">
        <f t="shared" si="17"/>
        <v>0</v>
      </c>
      <c r="N29" s="169" t="str">
        <f t="shared" si="18"/>
        <v/>
      </c>
      <c r="O29" s="169" t="str">
        <f t="shared" si="0"/>
        <v/>
      </c>
      <c r="P29" s="169" t="str">
        <f t="shared" si="1"/>
        <v/>
      </c>
      <c r="Q29" s="169">
        <f t="shared" si="19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20"/>
        <v/>
      </c>
      <c r="V29" s="108" t="str">
        <f t="shared" si="5"/>
        <v/>
      </c>
      <c r="W29" s="108" t="str">
        <f t="shared" si="6"/>
        <v/>
      </c>
      <c r="X29" s="108">
        <f t="shared" si="7"/>
        <v>0</v>
      </c>
      <c r="Y29" s="170" t="b">
        <f t="shared" si="8"/>
        <v>0</v>
      </c>
      <c r="Z29" s="170" t="b">
        <f t="shared" si="9"/>
        <v>0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1"/>
        <v>0</v>
      </c>
      <c r="AE29" s="170" t="b">
        <f t="shared" si="22"/>
        <v>0</v>
      </c>
      <c r="AF29" s="170" t="b">
        <f t="shared" si="23"/>
        <v>0</v>
      </c>
      <c r="AG29" s="170" t="b">
        <f t="shared" si="24"/>
        <v>0</v>
      </c>
      <c r="AH29" s="170" t="b">
        <f t="shared" si="25"/>
        <v>0</v>
      </c>
      <c r="AI29" s="176" t="str">
        <f t="shared" si="13"/>
        <v/>
      </c>
      <c r="AJ29" s="177" t="str">
        <f t="shared" si="14"/>
        <v/>
      </c>
      <c r="AK29" s="173" t="str">
        <f t="shared" si="26"/>
        <v/>
      </c>
      <c r="AL29" s="174" t="str">
        <f t="shared" si="27"/>
        <v/>
      </c>
      <c r="AM29" s="175">
        <f t="shared" si="28"/>
        <v>0</v>
      </c>
      <c r="AN29" s="155" t="str">
        <f t="shared" si="29"/>
        <v/>
      </c>
      <c r="AO29" s="156" t="str">
        <f t="shared" si="30"/>
        <v/>
      </c>
      <c r="AP29" s="144"/>
      <c r="AQ29" s="174" t="str">
        <f t="shared" si="36"/>
        <v/>
      </c>
      <c r="AR29" s="213" t="str">
        <f t="shared" si="31"/>
        <v/>
      </c>
      <c r="AS29" s="213" t="str">
        <f t="shared" si="32"/>
        <v/>
      </c>
      <c r="AT29" s="213" t="str">
        <f t="shared" si="33"/>
        <v/>
      </c>
      <c r="AU29" s="165"/>
      <c r="AV29" s="174" t="str">
        <f t="shared" si="34"/>
        <v/>
      </c>
      <c r="AW29" s="175">
        <f t="shared" si="15"/>
        <v>0</v>
      </c>
      <c r="AX29" s="165"/>
      <c r="AY29" s="60" t="str">
        <f t="shared" si="35"/>
        <v/>
      </c>
      <c r="AZ29" s="61">
        <f t="shared" si="16"/>
        <v>0</v>
      </c>
    </row>
    <row r="30" spans="1:52" ht="15" customHeight="1" x14ac:dyDescent="0.25">
      <c r="A30">
        <v>13</v>
      </c>
      <c r="B30" s="17"/>
      <c r="C30" s="209"/>
      <c r="D30" s="144"/>
      <c r="E30" s="144"/>
      <c r="F30" s="165"/>
      <c r="G30" s="179"/>
      <c r="H30" s="178"/>
      <c r="I30" s="178"/>
      <c r="J30" s="178"/>
      <c r="K30" s="178"/>
      <c r="L30" s="180"/>
      <c r="M30" s="168">
        <f t="shared" si="17"/>
        <v>0</v>
      </c>
      <c r="N30" s="169" t="str">
        <f t="shared" si="18"/>
        <v/>
      </c>
      <c r="O30" s="169" t="str">
        <f t="shared" si="0"/>
        <v/>
      </c>
      <c r="P30" s="169" t="str">
        <f t="shared" si="1"/>
        <v/>
      </c>
      <c r="Q30" s="169">
        <f t="shared" si="19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20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1"/>
        <v>0</v>
      </c>
      <c r="AE30" s="170" t="b">
        <f t="shared" si="22"/>
        <v>0</v>
      </c>
      <c r="AF30" s="170" t="b">
        <f t="shared" si="23"/>
        <v>0</v>
      </c>
      <c r="AG30" s="170" t="b">
        <f t="shared" si="24"/>
        <v>0</v>
      </c>
      <c r="AH30" s="170" t="b">
        <f t="shared" si="25"/>
        <v>0</v>
      </c>
      <c r="AI30" s="176" t="str">
        <f t="shared" si="13"/>
        <v/>
      </c>
      <c r="AJ30" s="177" t="str">
        <f t="shared" si="14"/>
        <v/>
      </c>
      <c r="AK30" s="173" t="str">
        <f t="shared" si="26"/>
        <v/>
      </c>
      <c r="AL30" s="174" t="str">
        <f t="shared" si="27"/>
        <v/>
      </c>
      <c r="AM30" s="175">
        <f t="shared" si="28"/>
        <v>0</v>
      </c>
      <c r="AN30" s="155" t="str">
        <f t="shared" si="29"/>
        <v/>
      </c>
      <c r="AO30" s="156" t="str">
        <f t="shared" si="30"/>
        <v/>
      </c>
      <c r="AP30" s="144"/>
      <c r="AQ30" s="174" t="str">
        <f t="shared" si="36"/>
        <v/>
      </c>
      <c r="AR30" s="213" t="str">
        <f t="shared" si="31"/>
        <v/>
      </c>
      <c r="AS30" s="213" t="str">
        <f t="shared" si="32"/>
        <v/>
      </c>
      <c r="AT30" s="213" t="str">
        <f t="shared" si="33"/>
        <v/>
      </c>
      <c r="AU30" s="165"/>
      <c r="AV30" s="174" t="str">
        <f t="shared" si="34"/>
        <v/>
      </c>
      <c r="AW30" s="175">
        <f t="shared" si="15"/>
        <v>0</v>
      </c>
      <c r="AX30" s="165"/>
      <c r="AY30" s="60" t="str">
        <f t="shared" si="35"/>
        <v/>
      </c>
      <c r="AZ30" s="61">
        <f t="shared" si="16"/>
        <v>0</v>
      </c>
    </row>
    <row r="31" spans="1:52" ht="15" customHeight="1" x14ac:dyDescent="0.25">
      <c r="A31">
        <v>14</v>
      </c>
      <c r="B31" s="17"/>
      <c r="C31" s="209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7"/>
        <v>0</v>
      </c>
      <c r="N31" s="169" t="str">
        <f t="shared" si="18"/>
        <v/>
      </c>
      <c r="O31" s="169" t="str">
        <f t="shared" si="0"/>
        <v/>
      </c>
      <c r="P31" s="169" t="str">
        <f t="shared" si="1"/>
        <v/>
      </c>
      <c r="Q31" s="169">
        <f t="shared" si="19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20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1"/>
        <v>0</v>
      </c>
      <c r="AE31" s="170" t="b">
        <f t="shared" si="22"/>
        <v>0</v>
      </c>
      <c r="AF31" s="170" t="b">
        <f t="shared" si="23"/>
        <v>0</v>
      </c>
      <c r="AG31" s="170" t="b">
        <f t="shared" si="24"/>
        <v>0</v>
      </c>
      <c r="AH31" s="170" t="b">
        <f t="shared" si="25"/>
        <v>0</v>
      </c>
      <c r="AI31" s="176" t="str">
        <f t="shared" si="13"/>
        <v/>
      </c>
      <c r="AJ31" s="177" t="str">
        <f t="shared" si="14"/>
        <v/>
      </c>
      <c r="AK31" s="173" t="str">
        <f t="shared" si="26"/>
        <v/>
      </c>
      <c r="AL31" s="174" t="str">
        <f t="shared" si="27"/>
        <v/>
      </c>
      <c r="AM31" s="175">
        <f t="shared" si="28"/>
        <v>0</v>
      </c>
      <c r="AN31" s="155" t="str">
        <f t="shared" si="29"/>
        <v/>
      </c>
      <c r="AO31" s="156" t="str">
        <f t="shared" si="30"/>
        <v/>
      </c>
      <c r="AP31" s="144"/>
      <c r="AQ31" s="174" t="str">
        <f t="shared" si="36"/>
        <v/>
      </c>
      <c r="AR31" s="213" t="str">
        <f t="shared" si="31"/>
        <v/>
      </c>
      <c r="AS31" s="213" t="str">
        <f t="shared" si="32"/>
        <v/>
      </c>
      <c r="AT31" s="213" t="str">
        <f t="shared" si="33"/>
        <v/>
      </c>
      <c r="AU31" s="165"/>
      <c r="AV31" s="174" t="str">
        <f t="shared" si="34"/>
        <v/>
      </c>
      <c r="AW31" s="175">
        <f t="shared" si="15"/>
        <v>0</v>
      </c>
      <c r="AX31" s="165"/>
      <c r="AY31" s="60" t="str">
        <f t="shared" si="35"/>
        <v/>
      </c>
      <c r="AZ31" s="61">
        <f t="shared" si="16"/>
        <v>0</v>
      </c>
    </row>
    <row r="32" spans="1:52" ht="15" customHeight="1" x14ac:dyDescent="0.25">
      <c r="A32">
        <v>15</v>
      </c>
      <c r="B32" s="17"/>
      <c r="C32" s="209"/>
      <c r="D32" s="144"/>
      <c r="E32" s="144"/>
      <c r="F32" s="165"/>
      <c r="G32" s="179"/>
      <c r="H32" s="178"/>
      <c r="I32" s="178"/>
      <c r="J32" s="178"/>
      <c r="K32" s="178"/>
      <c r="L32" s="180"/>
      <c r="M32" s="168">
        <f t="shared" si="17"/>
        <v>0</v>
      </c>
      <c r="N32" s="169" t="str">
        <f t="shared" si="18"/>
        <v/>
      </c>
      <c r="O32" s="169" t="str">
        <f t="shared" si="0"/>
        <v/>
      </c>
      <c r="P32" s="169" t="str">
        <f t="shared" si="1"/>
        <v/>
      </c>
      <c r="Q32" s="169">
        <f t="shared" si="19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20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1"/>
        <v>0</v>
      </c>
      <c r="AE32" s="170" t="b">
        <f t="shared" si="22"/>
        <v>0</v>
      </c>
      <c r="AF32" s="170" t="b">
        <f t="shared" si="23"/>
        <v>0</v>
      </c>
      <c r="AG32" s="170" t="b">
        <f t="shared" si="24"/>
        <v>0</v>
      </c>
      <c r="AH32" s="170" t="b">
        <f t="shared" si="25"/>
        <v>0</v>
      </c>
      <c r="AI32" s="176" t="str">
        <f t="shared" si="13"/>
        <v/>
      </c>
      <c r="AJ32" s="177" t="str">
        <f t="shared" si="14"/>
        <v/>
      </c>
      <c r="AK32" s="173" t="str">
        <f t="shared" si="26"/>
        <v/>
      </c>
      <c r="AL32" s="174" t="str">
        <f t="shared" si="27"/>
        <v/>
      </c>
      <c r="AM32" s="175">
        <f t="shared" si="28"/>
        <v>0</v>
      </c>
      <c r="AN32" s="155" t="str">
        <f t="shared" si="29"/>
        <v/>
      </c>
      <c r="AO32" s="156" t="str">
        <f t="shared" si="30"/>
        <v/>
      </c>
      <c r="AP32" s="144"/>
      <c r="AQ32" s="174" t="str">
        <f t="shared" si="36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4"/>
        <v/>
      </c>
      <c r="AW32" s="175">
        <f t="shared" si="15"/>
        <v>0</v>
      </c>
      <c r="AX32" s="165"/>
      <c r="AY32" s="60" t="str">
        <f t="shared" si="35"/>
        <v/>
      </c>
      <c r="AZ32" s="61">
        <f t="shared" si="16"/>
        <v>0</v>
      </c>
    </row>
    <row r="33" spans="1:52" ht="15" customHeight="1" x14ac:dyDescent="0.25">
      <c r="A33">
        <v>16</v>
      </c>
      <c r="B33" s="17"/>
      <c r="C33" s="209"/>
      <c r="D33" s="144"/>
      <c r="E33" s="144"/>
      <c r="F33" s="165"/>
      <c r="G33" s="179"/>
      <c r="H33" s="178"/>
      <c r="I33" s="178"/>
      <c r="J33" s="178"/>
      <c r="K33" s="178"/>
      <c r="L33" s="215"/>
      <c r="M33" s="168">
        <f t="shared" si="17"/>
        <v>0</v>
      </c>
      <c r="N33" s="169" t="str">
        <f t="shared" si="18"/>
        <v/>
      </c>
      <c r="O33" s="169" t="str">
        <f t="shared" si="0"/>
        <v/>
      </c>
      <c r="P33" s="169" t="str">
        <f t="shared" si="1"/>
        <v/>
      </c>
      <c r="Q33" s="169">
        <f t="shared" si="19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20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1"/>
        <v>0</v>
      </c>
      <c r="AE33" s="170" t="b">
        <f t="shared" si="22"/>
        <v>0</v>
      </c>
      <c r="AF33" s="170" t="b">
        <f t="shared" si="23"/>
        <v>0</v>
      </c>
      <c r="AG33" s="170" t="b">
        <f t="shared" si="24"/>
        <v>0</v>
      </c>
      <c r="AH33" s="170" t="b">
        <f t="shared" si="25"/>
        <v>0</v>
      </c>
      <c r="AI33" s="176" t="str">
        <f t="shared" si="13"/>
        <v/>
      </c>
      <c r="AJ33" s="177" t="str">
        <f t="shared" si="14"/>
        <v/>
      </c>
      <c r="AK33" s="173" t="str">
        <f t="shared" si="26"/>
        <v/>
      </c>
      <c r="AL33" s="174" t="str">
        <f t="shared" si="27"/>
        <v/>
      </c>
      <c r="AM33" s="175">
        <f t="shared" si="28"/>
        <v>0</v>
      </c>
      <c r="AN33" s="155" t="str">
        <f t="shared" si="29"/>
        <v/>
      </c>
      <c r="AO33" s="156" t="str">
        <f t="shared" si="30"/>
        <v/>
      </c>
      <c r="AP33" s="144"/>
      <c r="AQ33" s="174" t="str">
        <f t="shared" si="36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4"/>
        <v/>
      </c>
      <c r="AW33" s="175">
        <f t="shared" si="15"/>
        <v>0</v>
      </c>
      <c r="AX33" s="165"/>
      <c r="AY33" s="60" t="str">
        <f t="shared" si="35"/>
        <v/>
      </c>
      <c r="AZ33" s="61">
        <f t="shared" si="16"/>
        <v>0</v>
      </c>
    </row>
    <row r="34" spans="1:52" ht="15" customHeight="1" x14ac:dyDescent="0.25">
      <c r="A34">
        <v>17</v>
      </c>
      <c r="B34" s="17"/>
      <c r="C34" s="209"/>
      <c r="D34" s="144"/>
      <c r="E34" s="144"/>
      <c r="F34" s="165"/>
      <c r="G34" s="179"/>
      <c r="H34" s="178"/>
      <c r="I34" s="178"/>
      <c r="J34" s="178"/>
      <c r="K34" s="178"/>
      <c r="L34" s="215"/>
      <c r="M34" s="168">
        <f t="shared" si="17"/>
        <v>0</v>
      </c>
      <c r="N34" s="169" t="str">
        <f t="shared" si="18"/>
        <v/>
      </c>
      <c r="O34" s="169" t="str">
        <f t="shared" si="0"/>
        <v/>
      </c>
      <c r="P34" s="169" t="str">
        <f t="shared" si="1"/>
        <v/>
      </c>
      <c r="Q34" s="169">
        <f t="shared" si="19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20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1"/>
        <v>0</v>
      </c>
      <c r="AE34" s="170" t="b">
        <f t="shared" si="22"/>
        <v>0</v>
      </c>
      <c r="AF34" s="170" t="b">
        <f t="shared" si="23"/>
        <v>0</v>
      </c>
      <c r="AG34" s="170" t="b">
        <f t="shared" si="24"/>
        <v>0</v>
      </c>
      <c r="AH34" s="170" t="b">
        <f t="shared" si="25"/>
        <v>0</v>
      </c>
      <c r="AI34" s="176" t="str">
        <f t="shared" si="13"/>
        <v/>
      </c>
      <c r="AJ34" s="177" t="str">
        <f t="shared" si="14"/>
        <v/>
      </c>
      <c r="AK34" s="173" t="str">
        <f t="shared" si="26"/>
        <v/>
      </c>
      <c r="AL34" s="174" t="str">
        <f t="shared" si="27"/>
        <v/>
      </c>
      <c r="AM34" s="175">
        <f t="shared" si="28"/>
        <v>0</v>
      </c>
      <c r="AN34" s="155" t="str">
        <f t="shared" si="29"/>
        <v/>
      </c>
      <c r="AO34" s="156" t="str">
        <f t="shared" si="30"/>
        <v/>
      </c>
      <c r="AP34" s="144"/>
      <c r="AQ34" s="174" t="str">
        <f t="shared" si="36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4"/>
        <v/>
      </c>
      <c r="AW34" s="175">
        <f t="shared" si="15"/>
        <v>0</v>
      </c>
      <c r="AX34" s="165"/>
      <c r="AY34" s="60" t="str">
        <f t="shared" si="35"/>
        <v/>
      </c>
      <c r="AZ34" s="61">
        <f t="shared" si="16"/>
        <v>0</v>
      </c>
    </row>
    <row r="35" spans="1:52" ht="15" customHeight="1" x14ac:dyDescent="0.25">
      <c r="A35">
        <v>18</v>
      </c>
      <c r="B35" s="17"/>
      <c r="C35" s="209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7"/>
        <v>0</v>
      </c>
      <c r="N35" s="169" t="str">
        <f t="shared" si="18"/>
        <v/>
      </c>
      <c r="O35" s="169" t="str">
        <f t="shared" si="0"/>
        <v/>
      </c>
      <c r="P35" s="169" t="str">
        <f t="shared" si="1"/>
        <v/>
      </c>
      <c r="Q35" s="169">
        <f t="shared" si="19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20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1"/>
        <v>0</v>
      </c>
      <c r="AE35" s="170" t="b">
        <f t="shared" si="22"/>
        <v>0</v>
      </c>
      <c r="AF35" s="170" t="b">
        <f t="shared" si="23"/>
        <v>0</v>
      </c>
      <c r="AG35" s="170" t="b">
        <f t="shared" si="24"/>
        <v>0</v>
      </c>
      <c r="AH35" s="170" t="b">
        <f t="shared" si="25"/>
        <v>0</v>
      </c>
      <c r="AI35" s="176" t="str">
        <f t="shared" si="13"/>
        <v/>
      </c>
      <c r="AJ35" s="177" t="str">
        <f t="shared" si="14"/>
        <v/>
      </c>
      <c r="AK35" s="173" t="str">
        <f t="shared" si="26"/>
        <v/>
      </c>
      <c r="AL35" s="174" t="str">
        <f t="shared" si="27"/>
        <v/>
      </c>
      <c r="AM35" s="175">
        <f t="shared" si="28"/>
        <v>0</v>
      </c>
      <c r="AN35" s="155" t="str">
        <f t="shared" si="29"/>
        <v/>
      </c>
      <c r="AO35" s="156" t="str">
        <f t="shared" si="30"/>
        <v/>
      </c>
      <c r="AP35" s="144"/>
      <c r="AQ35" s="174" t="str">
        <f t="shared" si="36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4"/>
        <v/>
      </c>
      <c r="AW35" s="175">
        <f t="shared" si="15"/>
        <v>0</v>
      </c>
      <c r="AX35" s="165"/>
      <c r="AY35" s="60" t="str">
        <f t="shared" si="35"/>
        <v/>
      </c>
      <c r="AZ35" s="61">
        <f t="shared" si="16"/>
        <v>0</v>
      </c>
    </row>
    <row r="36" spans="1:52" ht="15" customHeight="1" x14ac:dyDescent="0.25">
      <c r="A36">
        <v>19</v>
      </c>
      <c r="B36" s="17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7"/>
        <v>0</v>
      </c>
      <c r="N36" s="169" t="str">
        <f t="shared" si="18"/>
        <v/>
      </c>
      <c r="O36" s="169" t="str">
        <f t="shared" si="0"/>
        <v/>
      </c>
      <c r="P36" s="169" t="str">
        <f t="shared" si="1"/>
        <v/>
      </c>
      <c r="Q36" s="169">
        <f t="shared" si="19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20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1"/>
        <v>0</v>
      </c>
      <c r="AE36" s="170" t="b">
        <f t="shared" si="22"/>
        <v>0</v>
      </c>
      <c r="AF36" s="170" t="b">
        <f t="shared" si="23"/>
        <v>0</v>
      </c>
      <c r="AG36" s="170" t="b">
        <f t="shared" si="24"/>
        <v>0</v>
      </c>
      <c r="AH36" s="170" t="b">
        <f t="shared" si="25"/>
        <v>0</v>
      </c>
      <c r="AI36" s="176" t="str">
        <f t="shared" si="13"/>
        <v/>
      </c>
      <c r="AJ36" s="177" t="str">
        <f t="shared" si="14"/>
        <v/>
      </c>
      <c r="AK36" s="173" t="str">
        <f t="shared" si="26"/>
        <v/>
      </c>
      <c r="AL36" s="174" t="str">
        <f t="shared" si="27"/>
        <v/>
      </c>
      <c r="AM36" s="175">
        <f t="shared" si="28"/>
        <v>0</v>
      </c>
      <c r="AN36" s="155" t="str">
        <f t="shared" si="29"/>
        <v/>
      </c>
      <c r="AO36" s="156" t="str">
        <f t="shared" si="30"/>
        <v/>
      </c>
      <c r="AP36" s="144"/>
      <c r="AQ36" s="174" t="str">
        <f t="shared" si="36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4"/>
        <v/>
      </c>
      <c r="AW36" s="175">
        <f t="shared" si="15"/>
        <v>0</v>
      </c>
      <c r="AX36" s="165"/>
      <c r="AY36" s="60" t="str">
        <f t="shared" si="35"/>
        <v/>
      </c>
      <c r="AZ36" s="61">
        <f t="shared" si="16"/>
        <v>0</v>
      </c>
    </row>
    <row r="37" spans="1:52" ht="15" customHeight="1" x14ac:dyDescent="0.25">
      <c r="A37">
        <v>20</v>
      </c>
      <c r="B37" s="17"/>
      <c r="C37" s="209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7"/>
        <v>0</v>
      </c>
      <c r="N37" s="169" t="str">
        <f t="shared" si="18"/>
        <v/>
      </c>
      <c r="O37" s="169" t="str">
        <f t="shared" si="0"/>
        <v/>
      </c>
      <c r="P37" s="169" t="str">
        <f t="shared" si="1"/>
        <v/>
      </c>
      <c r="Q37" s="169">
        <f t="shared" si="19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20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1"/>
        <v>0</v>
      </c>
      <c r="AE37" s="170" t="b">
        <f t="shared" si="22"/>
        <v>0</v>
      </c>
      <c r="AF37" s="170" t="b">
        <f t="shared" si="23"/>
        <v>0</v>
      </c>
      <c r="AG37" s="170" t="b">
        <f t="shared" si="24"/>
        <v>0</v>
      </c>
      <c r="AH37" s="170" t="b">
        <f t="shared" si="25"/>
        <v>0</v>
      </c>
      <c r="AI37" s="176" t="str">
        <f t="shared" si="13"/>
        <v/>
      </c>
      <c r="AJ37" s="177" t="str">
        <f t="shared" si="14"/>
        <v/>
      </c>
      <c r="AK37" s="173" t="str">
        <f t="shared" si="26"/>
        <v/>
      </c>
      <c r="AL37" s="174" t="str">
        <f t="shared" si="27"/>
        <v/>
      </c>
      <c r="AM37" s="175">
        <f t="shared" si="28"/>
        <v>0</v>
      </c>
      <c r="AN37" s="155" t="str">
        <f t="shared" si="29"/>
        <v/>
      </c>
      <c r="AO37" s="156" t="str">
        <f t="shared" si="30"/>
        <v/>
      </c>
      <c r="AP37" s="144"/>
      <c r="AQ37" s="174" t="str">
        <f t="shared" si="36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4"/>
        <v/>
      </c>
      <c r="AW37" s="175">
        <f t="shared" si="15"/>
        <v>0</v>
      </c>
      <c r="AX37" s="165"/>
      <c r="AY37" s="60" t="str">
        <f t="shared" si="35"/>
        <v/>
      </c>
      <c r="AZ37" s="61">
        <f t="shared" si="16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7"/>
        <v>0</v>
      </c>
      <c r="N38" s="169" t="str">
        <f t="shared" si="18"/>
        <v/>
      </c>
      <c r="O38" s="169" t="str">
        <f t="shared" si="0"/>
        <v/>
      </c>
      <c r="P38" s="169" t="str">
        <f t="shared" si="1"/>
        <v/>
      </c>
      <c r="Q38" s="169">
        <f t="shared" si="19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20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1"/>
        <v>0</v>
      </c>
      <c r="AE38" s="170" t="b">
        <f t="shared" si="22"/>
        <v>0</v>
      </c>
      <c r="AF38" s="170" t="b">
        <f t="shared" si="23"/>
        <v>0</v>
      </c>
      <c r="AG38" s="170" t="b">
        <f t="shared" si="24"/>
        <v>0</v>
      </c>
      <c r="AH38" s="170" t="b">
        <f t="shared" si="25"/>
        <v>0</v>
      </c>
      <c r="AI38" s="176" t="str">
        <f t="shared" si="13"/>
        <v/>
      </c>
      <c r="AJ38" s="177" t="str">
        <f t="shared" si="14"/>
        <v/>
      </c>
      <c r="AK38" s="173" t="str">
        <f t="shared" si="26"/>
        <v/>
      </c>
      <c r="AL38" s="174" t="str">
        <f t="shared" si="27"/>
        <v/>
      </c>
      <c r="AM38" s="175">
        <f t="shared" si="28"/>
        <v>0</v>
      </c>
      <c r="AN38" s="155" t="str">
        <f t="shared" si="29"/>
        <v/>
      </c>
      <c r="AO38" s="156" t="str">
        <f t="shared" si="30"/>
        <v/>
      </c>
      <c r="AP38" s="144"/>
      <c r="AQ38" s="174" t="str">
        <f t="shared" si="36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4"/>
        <v/>
      </c>
      <c r="AW38" s="175">
        <f t="shared" si="15"/>
        <v>0</v>
      </c>
      <c r="AX38" s="165"/>
      <c r="AY38" s="60" t="str">
        <f t="shared" si="35"/>
        <v/>
      </c>
      <c r="AZ38" s="61">
        <f t="shared" si="16"/>
        <v>0</v>
      </c>
    </row>
    <row r="39" spans="1:52" ht="15" customHeight="1" x14ac:dyDescent="0.25">
      <c r="A39">
        <v>22</v>
      </c>
      <c r="B39" s="17"/>
      <c r="C39" s="209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7"/>
        <v>0</v>
      </c>
      <c r="N39" s="169" t="str">
        <f t="shared" si="18"/>
        <v/>
      </c>
      <c r="O39" s="169" t="str">
        <f t="shared" si="0"/>
        <v/>
      </c>
      <c r="P39" s="169" t="str">
        <f t="shared" si="1"/>
        <v/>
      </c>
      <c r="Q39" s="169">
        <f t="shared" si="19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20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1"/>
        <v>0</v>
      </c>
      <c r="AE39" s="170" t="b">
        <f t="shared" si="22"/>
        <v>0</v>
      </c>
      <c r="AF39" s="170" t="b">
        <f t="shared" si="23"/>
        <v>0</v>
      </c>
      <c r="AG39" s="170" t="b">
        <f t="shared" si="24"/>
        <v>0</v>
      </c>
      <c r="AH39" s="170" t="b">
        <f t="shared" si="25"/>
        <v>0</v>
      </c>
      <c r="AI39" s="176" t="str">
        <f t="shared" si="13"/>
        <v/>
      </c>
      <c r="AJ39" s="177" t="str">
        <f t="shared" si="14"/>
        <v/>
      </c>
      <c r="AK39" s="173" t="str">
        <f t="shared" si="26"/>
        <v/>
      </c>
      <c r="AL39" s="174" t="str">
        <f t="shared" si="27"/>
        <v/>
      </c>
      <c r="AM39" s="175">
        <f t="shared" si="28"/>
        <v>0</v>
      </c>
      <c r="AN39" s="155" t="str">
        <f t="shared" si="29"/>
        <v/>
      </c>
      <c r="AO39" s="156" t="str">
        <f t="shared" si="30"/>
        <v/>
      </c>
      <c r="AP39" s="144"/>
      <c r="AQ39" s="174" t="str">
        <f t="shared" si="36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4"/>
        <v/>
      </c>
      <c r="AW39" s="175">
        <f t="shared" si="15"/>
        <v>0</v>
      </c>
      <c r="AX39" s="165"/>
      <c r="AY39" s="60" t="str">
        <f t="shared" si="35"/>
        <v/>
      </c>
      <c r="AZ39" s="61">
        <f t="shared" si="16"/>
        <v>0</v>
      </c>
    </row>
    <row r="40" spans="1:52" ht="15" customHeight="1" x14ac:dyDescent="0.25">
      <c r="A40">
        <v>23</v>
      </c>
      <c r="B40" s="17"/>
      <c r="C40" s="163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7"/>
        <v>0</v>
      </c>
      <c r="N40" s="169" t="str">
        <f t="shared" si="18"/>
        <v/>
      </c>
      <c r="O40" s="169" t="str">
        <f t="shared" si="0"/>
        <v/>
      </c>
      <c r="P40" s="169" t="str">
        <f t="shared" si="1"/>
        <v/>
      </c>
      <c r="Q40" s="169">
        <f t="shared" si="19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20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1"/>
        <v>0</v>
      </c>
      <c r="AE40" s="170" t="b">
        <f t="shared" si="22"/>
        <v>0</v>
      </c>
      <c r="AF40" s="170" t="b">
        <f t="shared" si="23"/>
        <v>0</v>
      </c>
      <c r="AG40" s="170" t="b">
        <f t="shared" si="24"/>
        <v>0</v>
      </c>
      <c r="AH40" s="170" t="b">
        <f t="shared" si="25"/>
        <v>0</v>
      </c>
      <c r="AI40" s="176" t="str">
        <f t="shared" si="13"/>
        <v/>
      </c>
      <c r="AJ40" s="177" t="str">
        <f t="shared" si="14"/>
        <v/>
      </c>
      <c r="AK40" s="173" t="str">
        <f t="shared" si="26"/>
        <v/>
      </c>
      <c r="AL40" s="174" t="str">
        <f t="shared" si="27"/>
        <v/>
      </c>
      <c r="AM40" s="175">
        <f t="shared" si="28"/>
        <v>0</v>
      </c>
      <c r="AN40" s="155" t="str">
        <f t="shared" si="29"/>
        <v/>
      </c>
      <c r="AO40" s="156" t="str">
        <f t="shared" si="30"/>
        <v/>
      </c>
      <c r="AP40" s="144"/>
      <c r="AQ40" s="174" t="str">
        <f t="shared" si="36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4"/>
        <v/>
      </c>
      <c r="AW40" s="175">
        <f t="shared" si="15"/>
        <v>0</v>
      </c>
      <c r="AX40" s="165"/>
      <c r="AY40" s="60" t="str">
        <f t="shared" si="35"/>
        <v/>
      </c>
      <c r="AZ40" s="61">
        <f t="shared" si="16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7"/>
        <v>0</v>
      </c>
      <c r="N41" s="169" t="str">
        <f t="shared" si="18"/>
        <v/>
      </c>
      <c r="O41" s="169" t="str">
        <f t="shared" si="0"/>
        <v/>
      </c>
      <c r="P41" s="169" t="str">
        <f t="shared" si="1"/>
        <v/>
      </c>
      <c r="Q41" s="169">
        <f t="shared" si="19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20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1"/>
        <v>0</v>
      </c>
      <c r="AE41" s="170" t="b">
        <f t="shared" si="22"/>
        <v>0</v>
      </c>
      <c r="AF41" s="170" t="b">
        <f t="shared" si="23"/>
        <v>0</v>
      </c>
      <c r="AG41" s="170" t="b">
        <f t="shared" si="24"/>
        <v>0</v>
      </c>
      <c r="AH41" s="170" t="b">
        <f t="shared" si="25"/>
        <v>0</v>
      </c>
      <c r="AI41" s="176" t="str">
        <f t="shared" si="13"/>
        <v/>
      </c>
      <c r="AJ41" s="177" t="str">
        <f t="shared" si="14"/>
        <v/>
      </c>
      <c r="AK41" s="173" t="str">
        <f t="shared" si="26"/>
        <v/>
      </c>
      <c r="AL41" s="174" t="str">
        <f t="shared" si="27"/>
        <v/>
      </c>
      <c r="AM41" s="175">
        <f t="shared" si="28"/>
        <v>0</v>
      </c>
      <c r="AN41" s="155" t="str">
        <f t="shared" si="29"/>
        <v/>
      </c>
      <c r="AO41" s="156" t="str">
        <f t="shared" si="30"/>
        <v/>
      </c>
      <c r="AP41" s="144"/>
      <c r="AQ41" s="174" t="str">
        <f t="shared" si="36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4"/>
        <v/>
      </c>
      <c r="AW41" s="175">
        <f t="shared" si="15"/>
        <v>0</v>
      </c>
      <c r="AX41" s="165"/>
      <c r="AY41" s="60" t="str">
        <f t="shared" si="35"/>
        <v/>
      </c>
      <c r="AZ41" s="61">
        <f t="shared" si="16"/>
        <v>0</v>
      </c>
    </row>
    <row r="42" spans="1:52" ht="15" customHeight="1" x14ac:dyDescent="0.25">
      <c r="A42">
        <v>25</v>
      </c>
      <c r="B42" s="17"/>
      <c r="C42" s="163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7"/>
        <v>0</v>
      </c>
      <c r="N42" s="169" t="str">
        <f t="shared" si="18"/>
        <v/>
      </c>
      <c r="O42" s="169" t="str">
        <f t="shared" si="0"/>
        <v/>
      </c>
      <c r="P42" s="169" t="str">
        <f t="shared" si="1"/>
        <v/>
      </c>
      <c r="Q42" s="169">
        <f t="shared" si="19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20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1"/>
        <v>0</v>
      </c>
      <c r="AE42" s="170" t="b">
        <f t="shared" si="22"/>
        <v>0</v>
      </c>
      <c r="AF42" s="170" t="b">
        <f t="shared" si="23"/>
        <v>0</v>
      </c>
      <c r="AG42" s="170" t="b">
        <f t="shared" si="24"/>
        <v>0</v>
      </c>
      <c r="AH42" s="170" t="b">
        <f t="shared" si="25"/>
        <v>0</v>
      </c>
      <c r="AI42" s="176" t="str">
        <f t="shared" si="13"/>
        <v/>
      </c>
      <c r="AJ42" s="177" t="str">
        <f t="shared" si="14"/>
        <v/>
      </c>
      <c r="AK42" s="173" t="str">
        <f t="shared" si="26"/>
        <v/>
      </c>
      <c r="AL42" s="174" t="str">
        <f t="shared" si="27"/>
        <v/>
      </c>
      <c r="AM42" s="175">
        <f t="shared" si="28"/>
        <v>0</v>
      </c>
      <c r="AN42" s="155" t="str">
        <f t="shared" si="29"/>
        <v/>
      </c>
      <c r="AO42" s="156" t="str">
        <f t="shared" si="30"/>
        <v/>
      </c>
      <c r="AP42" s="144"/>
      <c r="AQ42" s="174" t="str">
        <f t="shared" si="36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4"/>
        <v/>
      </c>
      <c r="AW42" s="175">
        <f t="shared" si="15"/>
        <v>0</v>
      </c>
      <c r="AX42" s="165"/>
      <c r="AY42" s="60" t="str">
        <f t="shared" si="35"/>
        <v/>
      </c>
      <c r="AZ42" s="61">
        <f t="shared" si="16"/>
        <v>0</v>
      </c>
    </row>
    <row r="43" spans="1:52" ht="15" customHeight="1" x14ac:dyDescent="0.25">
      <c r="A43">
        <v>26</v>
      </c>
      <c r="B43" s="17"/>
      <c r="C43" s="163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7"/>
        <v>0</v>
      </c>
      <c r="N43" s="169" t="str">
        <f t="shared" si="18"/>
        <v/>
      </c>
      <c r="O43" s="169" t="str">
        <f t="shared" si="0"/>
        <v/>
      </c>
      <c r="P43" s="169" t="str">
        <f t="shared" si="1"/>
        <v/>
      </c>
      <c r="Q43" s="169">
        <f t="shared" si="19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20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1"/>
        <v>0</v>
      </c>
      <c r="AE43" s="170" t="b">
        <f t="shared" si="22"/>
        <v>0</v>
      </c>
      <c r="AF43" s="170" t="b">
        <f t="shared" si="23"/>
        <v>0</v>
      </c>
      <c r="AG43" s="170" t="b">
        <f t="shared" si="24"/>
        <v>0</v>
      </c>
      <c r="AH43" s="170" t="b">
        <f t="shared" si="25"/>
        <v>0</v>
      </c>
      <c r="AI43" s="176" t="str">
        <f t="shared" si="13"/>
        <v/>
      </c>
      <c r="AJ43" s="177" t="str">
        <f t="shared" si="14"/>
        <v/>
      </c>
      <c r="AK43" s="173" t="str">
        <f t="shared" si="26"/>
        <v/>
      </c>
      <c r="AL43" s="174" t="str">
        <f t="shared" si="27"/>
        <v/>
      </c>
      <c r="AM43" s="175">
        <f t="shared" si="28"/>
        <v>0</v>
      </c>
      <c r="AN43" s="155" t="str">
        <f t="shared" si="29"/>
        <v/>
      </c>
      <c r="AO43" s="156" t="str">
        <f t="shared" si="30"/>
        <v/>
      </c>
      <c r="AP43" s="144"/>
      <c r="AQ43" s="174" t="str">
        <f t="shared" si="36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4"/>
        <v/>
      </c>
      <c r="AW43" s="175">
        <f t="shared" si="15"/>
        <v>0</v>
      </c>
      <c r="AX43" s="165"/>
      <c r="AY43" s="60" t="str">
        <f t="shared" si="35"/>
        <v/>
      </c>
      <c r="AZ43" s="61">
        <f t="shared" si="16"/>
        <v>0</v>
      </c>
    </row>
    <row r="44" spans="1:52" ht="15" customHeight="1" x14ac:dyDescent="0.25">
      <c r="A44">
        <v>27</v>
      </c>
      <c r="B44" s="17"/>
      <c r="C44" s="209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7"/>
        <v>0</v>
      </c>
      <c r="N44" s="169" t="str">
        <f t="shared" si="18"/>
        <v/>
      </c>
      <c r="O44" s="169" t="str">
        <f t="shared" si="0"/>
        <v/>
      </c>
      <c r="P44" s="169" t="str">
        <f t="shared" si="1"/>
        <v/>
      </c>
      <c r="Q44" s="169">
        <f t="shared" si="19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20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1"/>
        <v>0</v>
      </c>
      <c r="AE44" s="170" t="b">
        <f t="shared" si="22"/>
        <v>0</v>
      </c>
      <c r="AF44" s="170" t="b">
        <f t="shared" si="23"/>
        <v>0</v>
      </c>
      <c r="AG44" s="170" t="b">
        <f t="shared" si="24"/>
        <v>0</v>
      </c>
      <c r="AH44" s="170" t="b">
        <f t="shared" si="25"/>
        <v>0</v>
      </c>
      <c r="AI44" s="176" t="str">
        <f t="shared" si="13"/>
        <v/>
      </c>
      <c r="AJ44" s="177" t="str">
        <f t="shared" si="14"/>
        <v/>
      </c>
      <c r="AK44" s="173" t="str">
        <f t="shared" si="26"/>
        <v/>
      </c>
      <c r="AL44" s="174" t="str">
        <f t="shared" si="27"/>
        <v/>
      </c>
      <c r="AM44" s="175">
        <f t="shared" si="28"/>
        <v>0</v>
      </c>
      <c r="AN44" s="155" t="str">
        <f t="shared" si="29"/>
        <v/>
      </c>
      <c r="AO44" s="156" t="str">
        <f t="shared" si="30"/>
        <v/>
      </c>
      <c r="AP44" s="144"/>
      <c r="AQ44" s="174" t="str">
        <f t="shared" si="36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4"/>
        <v/>
      </c>
      <c r="AW44" s="175">
        <f t="shared" si="15"/>
        <v>0</v>
      </c>
      <c r="AX44" s="165"/>
      <c r="AY44" s="60" t="str">
        <f t="shared" si="35"/>
        <v/>
      </c>
      <c r="AZ44" s="61">
        <f t="shared" si="16"/>
        <v>0</v>
      </c>
    </row>
    <row r="45" spans="1:52" ht="15" customHeight="1" x14ac:dyDescent="0.25">
      <c r="A45">
        <v>28</v>
      </c>
      <c r="B45" s="17"/>
      <c r="C45" s="209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7"/>
        <v>0</v>
      </c>
      <c r="N45" s="169" t="str">
        <f t="shared" si="18"/>
        <v/>
      </c>
      <c r="O45" s="169" t="str">
        <f t="shared" si="0"/>
        <v/>
      </c>
      <c r="P45" s="169" t="str">
        <f t="shared" si="1"/>
        <v/>
      </c>
      <c r="Q45" s="169">
        <f t="shared" si="19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20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1"/>
        <v>0</v>
      </c>
      <c r="AE45" s="170" t="b">
        <f t="shared" si="22"/>
        <v>0</v>
      </c>
      <c r="AF45" s="170" t="b">
        <f t="shared" si="23"/>
        <v>0</v>
      </c>
      <c r="AG45" s="170" t="b">
        <f t="shared" si="24"/>
        <v>0</v>
      </c>
      <c r="AH45" s="170" t="b">
        <f t="shared" si="25"/>
        <v>0</v>
      </c>
      <c r="AI45" s="176" t="str">
        <f t="shared" si="13"/>
        <v/>
      </c>
      <c r="AJ45" s="177" t="str">
        <f t="shared" si="14"/>
        <v/>
      </c>
      <c r="AK45" s="173" t="str">
        <f t="shared" si="26"/>
        <v/>
      </c>
      <c r="AL45" s="174" t="str">
        <f t="shared" si="27"/>
        <v/>
      </c>
      <c r="AM45" s="175">
        <f t="shared" si="28"/>
        <v>0</v>
      </c>
      <c r="AN45" s="155" t="str">
        <f t="shared" si="29"/>
        <v/>
      </c>
      <c r="AO45" s="156" t="str">
        <f t="shared" si="30"/>
        <v/>
      </c>
      <c r="AP45" s="144"/>
      <c r="AQ45" s="174" t="str">
        <f t="shared" si="36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4"/>
        <v/>
      </c>
      <c r="AW45" s="175">
        <f t="shared" si="15"/>
        <v>0</v>
      </c>
      <c r="AX45" s="165"/>
      <c r="AY45" s="60" t="str">
        <f t="shared" si="35"/>
        <v/>
      </c>
      <c r="AZ45" s="61">
        <f t="shared" si="16"/>
        <v>0</v>
      </c>
    </row>
    <row r="46" spans="1:52" ht="15" customHeight="1" x14ac:dyDescent="0.25">
      <c r="A46">
        <v>29</v>
      </c>
      <c r="B46" s="17"/>
      <c r="C46" s="163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7"/>
        <v>0</v>
      </c>
      <c r="N46" s="169" t="str">
        <f t="shared" si="18"/>
        <v/>
      </c>
      <c r="O46" s="169" t="str">
        <f t="shared" si="0"/>
        <v/>
      </c>
      <c r="P46" s="169" t="str">
        <f t="shared" si="1"/>
        <v/>
      </c>
      <c r="Q46" s="169">
        <f t="shared" si="19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20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1"/>
        <v>0</v>
      </c>
      <c r="AE46" s="170" t="b">
        <f t="shared" si="22"/>
        <v>0</v>
      </c>
      <c r="AF46" s="170" t="b">
        <f t="shared" si="23"/>
        <v>0</v>
      </c>
      <c r="AG46" s="170" t="b">
        <f t="shared" si="24"/>
        <v>0</v>
      </c>
      <c r="AH46" s="170" t="b">
        <f t="shared" si="25"/>
        <v>0</v>
      </c>
      <c r="AI46" s="176" t="str">
        <f t="shared" si="13"/>
        <v/>
      </c>
      <c r="AJ46" s="177" t="str">
        <f t="shared" si="14"/>
        <v/>
      </c>
      <c r="AK46" s="173" t="str">
        <f t="shared" si="26"/>
        <v/>
      </c>
      <c r="AL46" s="174" t="str">
        <f t="shared" si="27"/>
        <v/>
      </c>
      <c r="AM46" s="175">
        <f t="shared" si="28"/>
        <v>0</v>
      </c>
      <c r="AN46" s="155" t="str">
        <f t="shared" si="29"/>
        <v/>
      </c>
      <c r="AO46" s="156" t="str">
        <f t="shared" si="30"/>
        <v/>
      </c>
      <c r="AP46" s="144"/>
      <c r="AQ46" s="174" t="str">
        <f t="shared" si="36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4"/>
        <v/>
      </c>
      <c r="AW46" s="175">
        <f t="shared" si="15"/>
        <v>0</v>
      </c>
      <c r="AX46" s="165"/>
      <c r="AY46" s="60" t="str">
        <f t="shared" si="35"/>
        <v/>
      </c>
      <c r="AZ46" s="61">
        <f t="shared" si="16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7"/>
        <v>0</v>
      </c>
      <c r="N47" s="169" t="str">
        <f t="shared" si="18"/>
        <v/>
      </c>
      <c r="O47" s="169" t="str">
        <f t="shared" si="0"/>
        <v/>
      </c>
      <c r="P47" s="169" t="str">
        <f t="shared" si="1"/>
        <v/>
      </c>
      <c r="Q47" s="169">
        <f t="shared" si="19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20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1"/>
        <v>0</v>
      </c>
      <c r="AE47" s="170" t="b">
        <f t="shared" si="22"/>
        <v>0</v>
      </c>
      <c r="AF47" s="170" t="b">
        <f t="shared" si="23"/>
        <v>0</v>
      </c>
      <c r="AG47" s="170" t="b">
        <f t="shared" si="24"/>
        <v>0</v>
      </c>
      <c r="AH47" s="170" t="b">
        <f t="shared" si="25"/>
        <v>0</v>
      </c>
      <c r="AI47" s="176" t="str">
        <f t="shared" si="13"/>
        <v/>
      </c>
      <c r="AJ47" s="177" t="str">
        <f t="shared" si="14"/>
        <v/>
      </c>
      <c r="AK47" s="173" t="str">
        <f t="shared" si="26"/>
        <v/>
      </c>
      <c r="AL47" s="174" t="str">
        <f t="shared" si="27"/>
        <v/>
      </c>
      <c r="AM47" s="175">
        <f t="shared" si="28"/>
        <v>0</v>
      </c>
      <c r="AN47" s="155" t="str">
        <f t="shared" si="29"/>
        <v/>
      </c>
      <c r="AO47" s="156" t="str">
        <f t="shared" si="30"/>
        <v/>
      </c>
      <c r="AP47" s="144"/>
      <c r="AQ47" s="174" t="str">
        <f t="shared" si="36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4"/>
        <v/>
      </c>
      <c r="AW47" s="175">
        <f t="shared" si="15"/>
        <v>0</v>
      </c>
      <c r="AX47" s="165"/>
      <c r="AY47" s="60" t="str">
        <f t="shared" si="35"/>
        <v/>
      </c>
      <c r="AZ47" s="61">
        <f t="shared" si="16"/>
        <v>0</v>
      </c>
    </row>
    <row r="48" spans="1:52" ht="15" customHeight="1" x14ac:dyDescent="0.25">
      <c r="A48">
        <v>31</v>
      </c>
      <c r="B48" s="17"/>
      <c r="C48" s="209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7"/>
        <v>0</v>
      </c>
      <c r="N48" s="169" t="str">
        <f t="shared" si="18"/>
        <v/>
      </c>
      <c r="O48" s="169" t="str">
        <f t="shared" si="0"/>
        <v/>
      </c>
      <c r="P48" s="169" t="str">
        <f t="shared" si="1"/>
        <v/>
      </c>
      <c r="Q48" s="169">
        <f t="shared" si="19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20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1"/>
        <v>0</v>
      </c>
      <c r="AE48" s="170" t="b">
        <f t="shared" si="22"/>
        <v>0</v>
      </c>
      <c r="AF48" s="170" t="b">
        <f t="shared" si="23"/>
        <v>0</v>
      </c>
      <c r="AG48" s="170" t="b">
        <f t="shared" si="24"/>
        <v>0</v>
      </c>
      <c r="AH48" s="170" t="b">
        <f t="shared" si="25"/>
        <v>0</v>
      </c>
      <c r="AI48" s="176" t="str">
        <f t="shared" si="13"/>
        <v/>
      </c>
      <c r="AJ48" s="177" t="str">
        <f t="shared" si="14"/>
        <v/>
      </c>
      <c r="AK48" s="173" t="str">
        <f t="shared" si="26"/>
        <v/>
      </c>
      <c r="AL48" s="174" t="str">
        <f t="shared" si="27"/>
        <v/>
      </c>
      <c r="AM48" s="175">
        <f t="shared" si="28"/>
        <v>0</v>
      </c>
      <c r="AN48" s="155" t="str">
        <f t="shared" si="29"/>
        <v/>
      </c>
      <c r="AO48" s="156" t="str">
        <f t="shared" si="30"/>
        <v/>
      </c>
      <c r="AP48" s="144"/>
      <c r="AQ48" s="174" t="str">
        <f t="shared" si="36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4"/>
        <v/>
      </c>
      <c r="AW48" s="175">
        <f t="shared" si="15"/>
        <v>0</v>
      </c>
      <c r="AX48" s="165"/>
      <c r="AY48" s="60" t="str">
        <f t="shared" si="35"/>
        <v/>
      </c>
      <c r="AZ48" s="61">
        <f t="shared" si="16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7"/>
        <v>0</v>
      </c>
      <c r="N49" s="169" t="str">
        <f t="shared" si="18"/>
        <v/>
      </c>
      <c r="O49" s="169" t="str">
        <f t="shared" si="0"/>
        <v/>
      </c>
      <c r="P49" s="169" t="str">
        <f t="shared" si="1"/>
        <v/>
      </c>
      <c r="Q49" s="169">
        <f t="shared" si="19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20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1"/>
        <v>0</v>
      </c>
      <c r="AE49" s="170" t="b">
        <f t="shared" si="22"/>
        <v>0</v>
      </c>
      <c r="AF49" s="170" t="b">
        <f t="shared" si="23"/>
        <v>0</v>
      </c>
      <c r="AG49" s="170" t="b">
        <f t="shared" si="24"/>
        <v>0</v>
      </c>
      <c r="AH49" s="170" t="b">
        <f t="shared" si="25"/>
        <v>0</v>
      </c>
      <c r="AI49" s="176" t="str">
        <f t="shared" si="13"/>
        <v/>
      </c>
      <c r="AJ49" s="177" t="str">
        <f t="shared" si="14"/>
        <v/>
      </c>
      <c r="AK49" s="173" t="str">
        <f t="shared" si="26"/>
        <v/>
      </c>
      <c r="AL49" s="174" t="str">
        <f t="shared" si="27"/>
        <v/>
      </c>
      <c r="AM49" s="175">
        <f t="shared" si="28"/>
        <v>0</v>
      </c>
      <c r="AN49" s="155" t="str">
        <f t="shared" si="29"/>
        <v/>
      </c>
      <c r="AO49" s="156" t="str">
        <f t="shared" si="30"/>
        <v/>
      </c>
      <c r="AP49" s="144"/>
      <c r="AQ49" s="174" t="str">
        <f t="shared" si="36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4"/>
        <v/>
      </c>
      <c r="AW49" s="175">
        <f t="shared" si="15"/>
        <v>0</v>
      </c>
      <c r="AX49" s="165"/>
      <c r="AY49" s="60" t="str">
        <f t="shared" si="35"/>
        <v/>
      </c>
      <c r="AZ49" s="61">
        <f t="shared" si="16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7"/>
        <v>0</v>
      </c>
      <c r="N50" s="169" t="str">
        <f t="shared" si="18"/>
        <v/>
      </c>
      <c r="O50" s="169" t="str">
        <f t="shared" si="0"/>
        <v/>
      </c>
      <c r="P50" s="169" t="str">
        <f t="shared" si="1"/>
        <v/>
      </c>
      <c r="Q50" s="169">
        <f t="shared" si="19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20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1"/>
        <v>0</v>
      </c>
      <c r="AE50" s="170" t="b">
        <f t="shared" si="22"/>
        <v>0</v>
      </c>
      <c r="AF50" s="170" t="b">
        <f t="shared" si="23"/>
        <v>0</v>
      </c>
      <c r="AG50" s="170" t="b">
        <f t="shared" si="24"/>
        <v>0</v>
      </c>
      <c r="AH50" s="170" t="b">
        <f t="shared" si="25"/>
        <v>0</v>
      </c>
      <c r="AI50" s="176" t="str">
        <f t="shared" si="13"/>
        <v/>
      </c>
      <c r="AJ50" s="177" t="str">
        <f t="shared" si="14"/>
        <v/>
      </c>
      <c r="AK50" s="173" t="str">
        <f t="shared" si="26"/>
        <v/>
      </c>
      <c r="AL50" s="174" t="str">
        <f t="shared" si="27"/>
        <v/>
      </c>
      <c r="AM50" s="175">
        <f t="shared" si="28"/>
        <v>0</v>
      </c>
      <c r="AN50" s="155" t="str">
        <f t="shared" si="29"/>
        <v/>
      </c>
      <c r="AO50" s="156" t="str">
        <f t="shared" si="30"/>
        <v/>
      </c>
      <c r="AP50" s="144"/>
      <c r="AQ50" s="174" t="str">
        <f t="shared" si="36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4"/>
        <v/>
      </c>
      <c r="AW50" s="175">
        <f t="shared" si="15"/>
        <v>0</v>
      </c>
      <c r="AX50" s="165"/>
      <c r="AY50" s="60" t="str">
        <f t="shared" si="35"/>
        <v/>
      </c>
      <c r="AZ50" s="61">
        <f t="shared" si="16"/>
        <v>0</v>
      </c>
    </row>
    <row r="51" spans="1:52" ht="15" customHeight="1" x14ac:dyDescent="0.25">
      <c r="A51">
        <v>34</v>
      </c>
      <c r="B51" s="17"/>
      <c r="C51" s="163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7"/>
        <v>0</v>
      </c>
      <c r="N51" s="169" t="str">
        <f t="shared" si="18"/>
        <v/>
      </c>
      <c r="O51" s="169" t="str">
        <f t="shared" si="0"/>
        <v/>
      </c>
      <c r="P51" s="169" t="str">
        <f t="shared" si="1"/>
        <v/>
      </c>
      <c r="Q51" s="169">
        <f t="shared" si="19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20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1"/>
        <v>0</v>
      </c>
      <c r="AE51" s="170" t="b">
        <f t="shared" si="22"/>
        <v>0</v>
      </c>
      <c r="AF51" s="170" t="b">
        <f t="shared" si="23"/>
        <v>0</v>
      </c>
      <c r="AG51" s="170" t="b">
        <f t="shared" si="24"/>
        <v>0</v>
      </c>
      <c r="AH51" s="170" t="b">
        <f t="shared" si="25"/>
        <v>0</v>
      </c>
      <c r="AI51" s="176" t="str">
        <f t="shared" si="13"/>
        <v/>
      </c>
      <c r="AJ51" s="177" t="str">
        <f t="shared" si="14"/>
        <v/>
      </c>
      <c r="AK51" s="173" t="str">
        <f t="shared" si="26"/>
        <v/>
      </c>
      <c r="AL51" s="174" t="str">
        <f t="shared" si="27"/>
        <v/>
      </c>
      <c r="AM51" s="175">
        <f t="shared" si="28"/>
        <v>0</v>
      </c>
      <c r="AN51" s="155" t="str">
        <f t="shared" si="29"/>
        <v/>
      </c>
      <c r="AO51" s="156" t="str">
        <f t="shared" si="30"/>
        <v/>
      </c>
      <c r="AP51" s="144"/>
      <c r="AQ51" s="174" t="str">
        <f t="shared" si="36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4"/>
        <v/>
      </c>
      <c r="AW51" s="175">
        <f t="shared" si="15"/>
        <v>0</v>
      </c>
      <c r="AX51" s="165"/>
      <c r="AY51" s="60" t="str">
        <f t="shared" si="35"/>
        <v/>
      </c>
      <c r="AZ51" s="61">
        <f t="shared" si="16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7"/>
        <v>0</v>
      </c>
      <c r="N52" s="169" t="str">
        <f t="shared" si="18"/>
        <v/>
      </c>
      <c r="O52" s="169" t="str">
        <f t="shared" si="0"/>
        <v/>
      </c>
      <c r="P52" s="169" t="str">
        <f t="shared" si="1"/>
        <v/>
      </c>
      <c r="Q52" s="169">
        <f t="shared" si="19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20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1"/>
        <v>0</v>
      </c>
      <c r="AE52" s="170" t="b">
        <f t="shared" si="22"/>
        <v>0</v>
      </c>
      <c r="AF52" s="170" t="b">
        <f t="shared" si="23"/>
        <v>0</v>
      </c>
      <c r="AG52" s="170" t="b">
        <f t="shared" si="24"/>
        <v>0</v>
      </c>
      <c r="AH52" s="170" t="b">
        <f t="shared" si="25"/>
        <v>0</v>
      </c>
      <c r="AI52" s="176" t="str">
        <f t="shared" si="13"/>
        <v/>
      </c>
      <c r="AJ52" s="177" t="str">
        <f t="shared" si="14"/>
        <v/>
      </c>
      <c r="AK52" s="173" t="str">
        <f t="shared" si="26"/>
        <v/>
      </c>
      <c r="AL52" s="174" t="str">
        <f t="shared" si="27"/>
        <v/>
      </c>
      <c r="AM52" s="175">
        <f t="shared" si="28"/>
        <v>0</v>
      </c>
      <c r="AN52" s="155" t="str">
        <f t="shared" si="29"/>
        <v/>
      </c>
      <c r="AO52" s="156" t="str">
        <f t="shared" si="30"/>
        <v/>
      </c>
      <c r="AP52" s="144"/>
      <c r="AQ52" s="174" t="str">
        <f t="shared" si="36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4"/>
        <v/>
      </c>
      <c r="AW52" s="175">
        <f t="shared" si="15"/>
        <v>0</v>
      </c>
      <c r="AX52" s="165"/>
      <c r="AY52" s="60" t="str">
        <f t="shared" si="35"/>
        <v/>
      </c>
      <c r="AZ52" s="61">
        <f t="shared" si="16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7"/>
        <v>0</v>
      </c>
      <c r="N53" s="169" t="str">
        <f t="shared" si="18"/>
        <v/>
      </c>
      <c r="O53" s="169" t="str">
        <f t="shared" si="0"/>
        <v/>
      </c>
      <c r="P53" s="169" t="str">
        <f t="shared" si="1"/>
        <v/>
      </c>
      <c r="Q53" s="169">
        <f t="shared" si="19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20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1"/>
        <v>0</v>
      </c>
      <c r="AE53" s="170" t="b">
        <f t="shared" si="22"/>
        <v>0</v>
      </c>
      <c r="AF53" s="170" t="b">
        <f t="shared" si="23"/>
        <v>0</v>
      </c>
      <c r="AG53" s="170" t="b">
        <f t="shared" si="24"/>
        <v>0</v>
      </c>
      <c r="AH53" s="170" t="b">
        <f t="shared" si="25"/>
        <v>0</v>
      </c>
      <c r="AI53" s="184" t="str">
        <f t="shared" si="13"/>
        <v/>
      </c>
      <c r="AJ53" s="185" t="str">
        <f t="shared" si="14"/>
        <v/>
      </c>
      <c r="AK53" s="173" t="str">
        <f t="shared" si="26"/>
        <v/>
      </c>
      <c r="AL53" s="174" t="str">
        <f t="shared" si="27"/>
        <v/>
      </c>
      <c r="AM53" s="175">
        <f t="shared" si="28"/>
        <v>0</v>
      </c>
      <c r="AN53" s="155" t="str">
        <f t="shared" si="29"/>
        <v/>
      </c>
      <c r="AO53" s="156" t="str">
        <f t="shared" si="30"/>
        <v/>
      </c>
      <c r="AP53" s="144"/>
      <c r="AQ53" s="174" t="str">
        <f t="shared" si="36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4"/>
        <v/>
      </c>
      <c r="AW53" s="175">
        <f t="shared" si="15"/>
        <v>0</v>
      </c>
      <c r="AX53" s="165"/>
      <c r="AY53" s="60" t="str">
        <f t="shared" si="35"/>
        <v/>
      </c>
      <c r="AZ53" s="61">
        <f t="shared" si="16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5" t="s">
        <v>47</v>
      </c>
      <c r="D54" s="225"/>
      <c r="E54" s="225"/>
      <c r="F54" s="225"/>
      <c r="G54" s="186" t="str">
        <f t="shared" ref="G54:L54" si="37">IF(R56=0,"",IF(R56&gt;0,R55))</f>
        <v/>
      </c>
      <c r="H54" s="187" t="str">
        <f t="shared" si="37"/>
        <v/>
      </c>
      <c r="I54" s="187" t="str">
        <f t="shared" si="37"/>
        <v/>
      </c>
      <c r="J54" s="187" t="str">
        <f t="shared" si="37"/>
        <v/>
      </c>
      <c r="K54" s="187" t="str">
        <f t="shared" si="37"/>
        <v/>
      </c>
      <c r="L54" s="187" t="str">
        <f t="shared" si="37"/>
        <v/>
      </c>
      <c r="M54" s="187"/>
      <c r="N54" s="187"/>
      <c r="O54" s="187"/>
      <c r="P54" s="187"/>
      <c r="Q54" s="187"/>
      <c r="R54" s="188">
        <f t="shared" ref="R54:W54" si="38">SUM(R18:R53)</f>
        <v>0</v>
      </c>
      <c r="S54" s="188">
        <f t="shared" si="38"/>
        <v>0</v>
      </c>
      <c r="T54" s="188">
        <f t="shared" si="38"/>
        <v>0</v>
      </c>
      <c r="U54" s="188">
        <f t="shared" si="38"/>
        <v>0</v>
      </c>
      <c r="V54" s="188">
        <f t="shared" si="38"/>
        <v>0</v>
      </c>
      <c r="W54" s="188">
        <f t="shared" si="38"/>
        <v>0</v>
      </c>
      <c r="X54" s="189">
        <f>SUM(AJ18:AJ53)</f>
        <v>0</v>
      </c>
      <c r="Y54" s="189">
        <f t="shared" ref="Y54:AH54" si="39">SUM(Y18:Y53)</f>
        <v>0</v>
      </c>
      <c r="Z54" s="189">
        <f t="shared" si="39"/>
        <v>0</v>
      </c>
      <c r="AA54" s="189">
        <f t="shared" si="39"/>
        <v>0</v>
      </c>
      <c r="AB54" s="189">
        <f t="shared" si="39"/>
        <v>0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 t="str">
        <f>IF(X57=0,"",IF(X57&gt;0,$X$55))</f>
        <v/>
      </c>
      <c r="AK54" s="191" t="str">
        <f>IF(Y57=0,"",IF(Y57&gt;0,$X$55))</f>
        <v/>
      </c>
      <c r="AL54" s="192"/>
      <c r="AM54" s="192"/>
      <c r="AN54" s="193" t="str">
        <f>IF(B54=0,"",IF(B54&gt;0,AN55/B54))</f>
        <v/>
      </c>
      <c r="AO54" s="193" t="str">
        <f>IF(B54=0,"",IF(B54&gt;0,AO55/B54))</f>
        <v/>
      </c>
      <c r="AP54" s="194" t="str">
        <f>IF(B54=0,"",IF(B54&gt;0,AP56/B54))</f>
        <v/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 t="e">
        <f t="shared" ref="R55:W55" si="40">R54/R56</f>
        <v>#DIV/0!</v>
      </c>
      <c r="S55" s="198" t="e">
        <f t="shared" si="40"/>
        <v>#DIV/0!</v>
      </c>
      <c r="T55" s="198" t="e">
        <f t="shared" si="40"/>
        <v>#DIV/0!</v>
      </c>
      <c r="U55" s="198" t="e">
        <f t="shared" si="40"/>
        <v>#DIV/0!</v>
      </c>
      <c r="V55" s="198" t="e">
        <f t="shared" si="40"/>
        <v>#DIV/0!</v>
      </c>
      <c r="W55" s="198" t="e">
        <f t="shared" si="40"/>
        <v>#DIV/0!</v>
      </c>
      <c r="X55" s="198" t="e">
        <f>X54/X57</f>
        <v>#DIV/0!</v>
      </c>
      <c r="Y55" s="170">
        <f>Y54/10</f>
        <v>0</v>
      </c>
      <c r="Z55" s="170">
        <f t="shared" ref="Z55:AH55" si="41">Z54/10</f>
        <v>0</v>
      </c>
      <c r="AA55" s="170">
        <f t="shared" si="41"/>
        <v>0</v>
      </c>
      <c r="AB55" s="170">
        <f t="shared" si="41"/>
        <v>0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 t="e">
        <f>IF($C$2&lt;6,"",IF($C$2&gt;=6,(AR58+AR59)/AR57))</f>
        <v>#DIV/0!</v>
      </c>
      <c r="AS55" s="133" t="e">
        <f>IF($C$2&lt;6,"",IF($C$2&gt;=6,(AS58+AS59)/AS57))</f>
        <v>#DIV/0!</v>
      </c>
      <c r="AT55" s="133" t="e">
        <f>IF($C$2&lt;6,"",IF($C$2&gt;=6,(AT58+AT59)/AT57))</f>
        <v>#DIV/0!</v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3" t="e">
        <f>IF($C$2&lt;6,"",IF($C$2&gt;=6,(AR59/AR57)))</f>
        <v>#DIV/0!</v>
      </c>
      <c r="AS56" s="133" t="e">
        <f>IF($C$2&lt;6,"",IF($C$2&gt;=6,(AS59/AS57)))</f>
        <v>#DIV/0!</v>
      </c>
      <c r="AT56" s="133" t="e">
        <f>IF($C$2&lt;6,"",IF($C$2&gt;=6,(AT59/AT57)))</f>
        <v>#DIV/0!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7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0</v>
      </c>
      <c r="AS58" s="107">
        <f t="shared" ref="AS58:AT58" si="44">COUNTIF(AS18:AS53,"1F")</f>
        <v>0</v>
      </c>
      <c r="AT58" s="107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0</v>
      </c>
      <c r="AS59" s="107">
        <f t="shared" ref="AS59" si="45">COUNTIF(AS18:AS53,"2F")</f>
        <v>0</v>
      </c>
      <c r="AT59" s="107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1:B53">
    <cfRule type="cellIs" dxfId="182" priority="225" stopIfTrue="1" operator="equal">
      <formula>""</formula>
    </cfRule>
  </conditionalFormatting>
  <conditionalFormatting sqref="C18:C53">
    <cfRule type="cellIs" dxfId="181" priority="119" stopIfTrue="1" operator="equal">
      <formula>""</formula>
    </cfRule>
  </conditionalFormatting>
  <conditionalFormatting sqref="D7:D8 C9">
    <cfRule type="cellIs" dxfId="180" priority="194" stopIfTrue="1" operator="equal">
      <formula>"nee"</formula>
    </cfRule>
    <cfRule type="cellIs" dxfId="179" priority="193" stopIfTrue="1" operator="equal">
      <formula>"ja"</formula>
    </cfRule>
  </conditionalFormatting>
  <conditionalFormatting sqref="D18:D53">
    <cfRule type="cellIs" dxfId="178" priority="212" stopIfTrue="1" operator="equal">
      <formula>""</formula>
    </cfRule>
  </conditionalFormatting>
  <conditionalFormatting sqref="D18:E53">
    <cfRule type="cellIs" dxfId="177" priority="210" stopIfTrue="1" operator="equal">
      <formula>"x"</formula>
    </cfRule>
  </conditionalFormatting>
  <conditionalFormatting sqref="E18:E53">
    <cfRule type="cellIs" dxfId="176" priority="211" stopIfTrue="1" operator="equal">
      <formula>""</formula>
    </cfRule>
  </conditionalFormatting>
  <conditionalFormatting sqref="F11:F13">
    <cfRule type="expression" dxfId="175" priority="121" stopIfTrue="1">
      <formula>$K$3="ja"</formula>
    </cfRule>
    <cfRule type="expression" dxfId="174" priority="120" stopIfTrue="1">
      <formula>$I$3="ja"</formula>
    </cfRule>
  </conditionalFormatting>
  <conditionalFormatting sqref="F18:F53">
    <cfRule type="cellIs" dxfId="173" priority="118" stopIfTrue="1" operator="greaterThan">
      <formula>""</formula>
    </cfRule>
    <cfRule type="cellIs" dxfId="172" priority="117" stopIfTrue="1" operator="equal">
      <formula>""</formula>
    </cfRule>
  </conditionalFormatting>
  <conditionalFormatting sqref="G11:G13">
    <cfRule type="expression" dxfId="171" priority="202" stopIfTrue="1">
      <formula>$K$2="ja"</formula>
    </cfRule>
    <cfRule type="expression" dxfId="170" priority="201" stopIfTrue="1">
      <formula>$I$2="ja"</formula>
    </cfRule>
    <cfRule type="expression" dxfId="169" priority="175">
      <formula>$J$2="ja"</formula>
    </cfRule>
  </conditionalFormatting>
  <conditionalFormatting sqref="G18:L53">
    <cfRule type="cellIs" dxfId="168" priority="186" stopIfTrue="1" operator="notEqual">
      <formula>$C18</formula>
    </cfRule>
    <cfRule type="cellIs" dxfId="167" priority="185" stopIfTrue="1" operator="lessThanOrEqual">
      <formula>$C18</formula>
    </cfRule>
    <cfRule type="cellIs" dxfId="166" priority="184" stopIfTrue="1" operator="equal">
      <formula>0</formula>
    </cfRule>
  </conditionalFormatting>
  <conditionalFormatting sqref="H11:H13">
    <cfRule type="expression" dxfId="165" priority="203" stopIfTrue="1">
      <formula>$I$3="ja"</formula>
    </cfRule>
  </conditionalFormatting>
  <conditionalFormatting sqref="H11:I13">
    <cfRule type="expression" dxfId="164" priority="170">
      <formula>$L$2="ja"</formula>
    </cfRule>
  </conditionalFormatting>
  <conditionalFormatting sqref="H11:J13">
    <cfRule type="expression" dxfId="163" priority="167">
      <formula>$K$3="ja"</formula>
    </cfRule>
  </conditionalFormatting>
  <conditionalFormatting sqref="I11:I13">
    <cfRule type="expression" dxfId="162" priority="176">
      <formula>$K$2="ja"</formula>
    </cfRule>
    <cfRule type="expression" dxfId="161" priority="174">
      <formula>$J$2="ja"</formula>
    </cfRule>
  </conditionalFormatting>
  <conditionalFormatting sqref="I11:Q13">
    <cfRule type="expression" dxfId="160" priority="65">
      <formula>$I$3="ja"</formula>
    </cfRule>
  </conditionalFormatting>
  <conditionalFormatting sqref="K11:Q13">
    <cfRule type="expression" dxfId="159" priority="64">
      <formula>$J$2="ja"</formula>
    </cfRule>
    <cfRule type="expression" dxfId="158" priority="66" stopIfTrue="1">
      <formula>$K$2="ja"</formula>
    </cfRule>
    <cfRule type="expression" dxfId="157" priority="67" stopIfTrue="1">
      <formula>$L$2="ja"</formula>
    </cfRule>
    <cfRule type="expression" dxfId="156" priority="68" stopIfTrue="1">
      <formula>$R$2="ja"</formula>
    </cfRule>
  </conditionalFormatting>
  <conditionalFormatting sqref="AI18:AI53">
    <cfRule type="cellIs" dxfId="155" priority="207" stopIfTrue="1" operator="notEqual">
      <formula>""</formula>
    </cfRule>
  </conditionalFormatting>
  <conditionalFormatting sqref="AJ18:AJ53">
    <cfRule type="cellIs" dxfId="154" priority="143" stopIfTrue="1" operator="lessThan">
      <formula>1</formula>
    </cfRule>
    <cfRule type="cellIs" dxfId="153" priority="142" stopIfTrue="1" operator="equal">
      <formula>1</formula>
    </cfRule>
  </conditionalFormatting>
  <conditionalFormatting sqref="AJ11:AK13">
    <cfRule type="cellIs" dxfId="152" priority="56" stopIfTrue="1" operator="equal">
      <formula>1</formula>
    </cfRule>
    <cfRule type="cellIs" dxfId="151" priority="57" stopIfTrue="1" operator="lessThan">
      <formula>1</formula>
    </cfRule>
  </conditionalFormatting>
  <conditionalFormatting sqref="AK18:AK53">
    <cfRule type="expression" dxfId="150" priority="54">
      <formula>$AL18&lt;$AQ18</formula>
    </cfRule>
    <cfRule type="expression" dxfId="149" priority="55">
      <formula>$AL18&gt;=$AQ18</formula>
    </cfRule>
    <cfRule type="expression" dxfId="148" priority="52">
      <formula>$F18=""</formula>
    </cfRule>
    <cfRule type="expression" dxfId="147" priority="53">
      <formula>$AL18=""</formula>
    </cfRule>
  </conditionalFormatting>
  <conditionalFormatting sqref="AL18:AM53">
    <cfRule type="expression" dxfId="146" priority="89" stopIfTrue="1">
      <formula>$K$3="ja"</formula>
    </cfRule>
  </conditionalFormatting>
  <conditionalFormatting sqref="AN18:AN53">
    <cfRule type="cellIs" dxfId="145" priority="156" stopIfTrue="1" operator="equal">
      <formula>1</formula>
    </cfRule>
    <cfRule type="cellIs" dxfId="144" priority="157" stopIfTrue="1" operator="equal">
      <formula>""</formula>
    </cfRule>
  </conditionalFormatting>
  <conditionalFormatting sqref="AO18:AO53">
    <cfRule type="cellIs" dxfId="143" priority="158" stopIfTrue="1" operator="equal">
      <formula>1</formula>
    </cfRule>
    <cfRule type="cellIs" dxfId="142" priority="159" stopIfTrue="1" operator="equal">
      <formula>""</formula>
    </cfRule>
  </conditionalFormatting>
  <conditionalFormatting sqref="AP18:AP53">
    <cfRule type="cellIs" dxfId="141" priority="135" stopIfTrue="1" operator="equal">
      <formula>"x"</formula>
    </cfRule>
    <cfRule type="cellIs" dxfId="140" priority="137" stopIfTrue="1" operator="equal">
      <formula>""</formula>
    </cfRule>
    <cfRule type="expression" dxfId="139" priority="136" stopIfTrue="1">
      <formula>$B18&gt;0</formula>
    </cfRule>
  </conditionalFormatting>
  <conditionalFormatting sqref="AQ18:AQ54">
    <cfRule type="expression" dxfId="138" priority="124" stopIfTrue="1">
      <formula>$K$3="ja"</formula>
    </cfRule>
  </conditionalFormatting>
  <conditionalFormatting sqref="AQ54:AS54">
    <cfRule type="expression" dxfId="137" priority="51" stopIfTrue="1">
      <formula>$I$3="ja"</formula>
    </cfRule>
  </conditionalFormatting>
  <conditionalFormatting sqref="AR11:AR13">
    <cfRule type="expression" dxfId="136" priority="46" stopIfTrue="1">
      <formula>$I$3="ja"</formula>
    </cfRule>
  </conditionalFormatting>
  <conditionalFormatting sqref="AR11:AS13">
    <cfRule type="expression" dxfId="135" priority="49">
      <formula>$K$3="ja"</formula>
    </cfRule>
    <cfRule type="expression" dxfId="134" priority="48">
      <formula>$L$2="ja"</formula>
    </cfRule>
  </conditionalFormatting>
  <conditionalFormatting sqref="AR18:AS54">
    <cfRule type="expression" dxfId="133" priority="50" stopIfTrue="1">
      <formula>$K$3="ja"</formula>
    </cfRule>
  </conditionalFormatting>
  <conditionalFormatting sqref="AR18:AT53">
    <cfRule type="cellIs" dxfId="132" priority="6" operator="equal">
      <formula>"1F"</formula>
    </cfRule>
    <cfRule type="cellIs" dxfId="131" priority="5" operator="equal">
      <formula>"&lt;1F"</formula>
    </cfRule>
    <cfRule type="cellIs" dxfId="130" priority="3" operator="equal">
      <formula>"2F"</formula>
    </cfRule>
  </conditionalFormatting>
  <conditionalFormatting sqref="AS11:AS13">
    <cfRule type="expression" dxfId="129" priority="47">
      <formula>$K$2="ja"</formula>
    </cfRule>
  </conditionalFormatting>
  <conditionalFormatting sqref="AS11:AT13">
    <cfRule type="expression" dxfId="128" priority="7">
      <formula>$J$2="ja"</formula>
    </cfRule>
  </conditionalFormatting>
  <conditionalFormatting sqref="AS11:AU13">
    <cfRule type="expression" dxfId="127" priority="8">
      <formula>$I$3="ja"</formula>
    </cfRule>
  </conditionalFormatting>
  <conditionalFormatting sqref="AT11:AT13">
    <cfRule type="expression" dxfId="126" priority="11" stopIfTrue="1">
      <formula>$R$2="ja"</formula>
    </cfRule>
    <cfRule type="expression" dxfId="125" priority="9" stopIfTrue="1">
      <formula>$K$2="ja"</formula>
    </cfRule>
    <cfRule type="expression" dxfId="124" priority="10" stopIfTrue="1">
      <formula>$L$2="ja"</formula>
    </cfRule>
  </conditionalFormatting>
  <conditionalFormatting sqref="AT18:AT53">
    <cfRule type="expression" dxfId="123" priority="12" stopIfTrue="1">
      <formula>$K$3="ja"</formula>
    </cfRule>
    <cfRule type="cellIs" dxfId="122" priority="4" operator="equal">
      <formula>"1S"</formula>
    </cfRule>
  </conditionalFormatting>
  <conditionalFormatting sqref="AT54">
    <cfRule type="expression" dxfId="121" priority="1" stopIfTrue="1">
      <formula>$K$3="ja"</formula>
    </cfRule>
  </conditionalFormatting>
  <conditionalFormatting sqref="AT54:AX54">
    <cfRule type="expression" dxfId="120" priority="2" stopIfTrue="1">
      <formula>$I$3="ja"</formula>
    </cfRule>
  </conditionalFormatting>
  <conditionalFormatting sqref="AU11:AU13 AX11:AX13">
    <cfRule type="expression" dxfId="119" priority="115" stopIfTrue="1">
      <formula>$K$3="ja"</formula>
    </cfRule>
  </conditionalFormatting>
  <conditionalFormatting sqref="AU18:AU53">
    <cfRule type="expression" dxfId="118" priority="111">
      <formula>$AV18&gt;=$AQ18</formula>
    </cfRule>
    <cfRule type="expression" dxfId="117" priority="110">
      <formula>$AV18&lt;$AQ18</formula>
    </cfRule>
    <cfRule type="expression" dxfId="116" priority="109">
      <formula>$AV18=""</formula>
    </cfRule>
  </conditionalFormatting>
  <conditionalFormatting sqref="AU54:AX54">
    <cfRule type="expression" dxfId="115" priority="114" stopIfTrue="1">
      <formula>$K$3="ja"</formula>
    </cfRule>
  </conditionalFormatting>
  <conditionalFormatting sqref="AV18:AW53">
    <cfRule type="expression" dxfId="114" priority="116" stopIfTrue="1">
      <formula>$K$3="ja"</formula>
    </cfRule>
  </conditionalFormatting>
  <conditionalFormatting sqref="AX18:AX53">
    <cfRule type="expression" dxfId="113" priority="107">
      <formula>$AY18&lt;$AV18</formula>
    </cfRule>
    <cfRule type="expression" dxfId="112" priority="106">
      <formula>$AY18=""</formula>
    </cfRule>
    <cfRule type="expression" dxfId="111" priority="108">
      <formula>$AY18&gt;=$AV18</formula>
    </cfRule>
  </conditionalFormatting>
  <conditionalFormatting sqref="AY18:AZ53">
    <cfRule type="expression" dxfId="110" priority="141" stopIfTrue="1">
      <formula>$K$3="ja"</formula>
    </cfRule>
  </conditionalFormatting>
  <conditionalFormatting sqref="AZ54">
    <cfRule type="expression" dxfId="109" priority="138" stopIfTrue="1">
      <formula>$I$3="ja"</formula>
    </cfRule>
    <cfRule type="expression" dxfId="108" priority="139" stopIfTrue="1">
      <formula>$K$3="ja"</formula>
    </cfRule>
  </conditionalFormatting>
  <dataValidations xWindow="576" yWindow="618" count="6">
    <dataValidation type="list" allowBlank="1" showInputMessage="1" showErrorMessage="1" sqref="D2" xr:uid="{6C9C2CC0-97B6-41C7-A4AC-9638954A382F}">
      <formula1>"--,A,B,C,D,E,F,G,H,I,J,"</formula1>
    </dataValidation>
    <dataValidation type="list" allowBlank="1" showInputMessage="1" showErrorMessage="1" sqref="C2" xr:uid="{3B80707D-A756-40F0-A309-6D6E2503CCA3}">
      <formula1>"3,4,5,6,7,8,"</formula1>
    </dataValidation>
    <dataValidation type="list" allowBlank="1" showInputMessage="1" showErrorMessage="1" sqref="D7" xr:uid="{32048269-E083-4DCE-8011-2CFF4140AD86}">
      <formula1>"ja,nee,"</formula1>
    </dataValidation>
    <dataValidation type="list" allowBlank="1" showInputMessage="1" showErrorMessage="1" sqref="F18" xr:uid="{CD2F65FB-E0A8-4CA3-B947-AB59F95A8449}">
      <formula1>"PRO,LWOO,BBL,BBL/Kader,Kader,kader/TL,TL,TL/Havo,Havo,Havo/Vwo,Vwo,"</formula1>
    </dataValidation>
    <dataValidation type="list" allowBlank="1" showInputMessage="1" showErrorMessage="1" promptTitle="Klik en kies" sqref="F19:F53" xr:uid="{C7AD36A6-33EC-4CAF-94FA-3E6C3FCE15FC}">
      <formula1>"PRO,LWOO,BBL,BBL/Kader,Kader,Kader/TL,TL,TL/Havo,Havo,Havo/Vwo,Vwo,"</formula1>
    </dataValidation>
    <dataValidation type="list" allowBlank="1" showInputMessage="1" showErrorMessage="1" sqref="AU18:AU53 AX18:AX53" xr:uid="{1327A250-3BB2-48DC-9067-50DCBCEE9868}">
      <formula1>"PRO,LWOO,BBL,BBL/Kader,Kader,Kader/TL,TL,TL/Havo,Havo,Havo/Vwo,Vwo,"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colBreaks count="1" manualBreakCount="1">
    <brk id="50" min="1" max="5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2855-08CE-4D1C-A4CF-DFDEB888E6D3}">
  <sheetPr codeName="Blad7">
    <tabColor rgb="FFCCCCFF"/>
  </sheetPr>
  <dimension ref="A1:AZ75"/>
  <sheetViews>
    <sheetView showGridLines="0" showRowColHeaders="0" showWhiteSpace="0" zoomScale="80" zoomScaleNormal="80" workbookViewId="0">
      <selection activeCell="B18" sqref="B18:L31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8</v>
      </c>
      <c r="D2" s="77"/>
      <c r="E2" s="13"/>
      <c r="F2" s="202"/>
      <c r="G2" s="202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str">
        <f>IF($C$2=8,"ja",IF($C$2="8A","ja",IF($C$2="8B","ja",IF($C$2="8C","ja"))))</f>
        <v>ja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str">
        <f>IF($C$2=8,"ja",IF($C$2="8A","ja",IF($C$2="8B","ja",IF($C$2="8C","ja"))))</f>
        <v>ja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7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79"/>
      <c r="C18" s="209"/>
      <c r="D18" s="164"/>
      <c r="E18" s="164"/>
      <c r="F18" s="165"/>
      <c r="G18" s="166"/>
      <c r="H18" s="216"/>
      <c r="I18" s="216"/>
      <c r="J18" s="162"/>
      <c r="K18" s="162"/>
      <c r="L18" s="215"/>
      <c r="M18" s="168">
        <f>COUNTA(H18,I18,L18)</f>
        <v>0</v>
      </c>
      <c r="N18" s="169" t="str">
        <f>IF(L18="E",1,IF(L18="D",2,IF(L18="C",3,IF(L18="B",4,IF(L18="A",5,IF(L18=5,1,IF(L18=4,2,IF(L18=3,3,IF(L18=2,4,IF(L18=1,5,IF(L18="","")))))))))))</f>
        <v/>
      </c>
      <c r="O18" s="169" t="str">
        <f t="shared" ref="O18:O53" si="0">IF(H18="E",1,IF(H18="D",2,IF(H18="C",3,IF(H18="B",4,IF(H18="A",5,IF(H18=5,1,IF(H18=4,2,IF(H18=3,3,IF(H18=2,4,IF(H18=1,5,IF(H18="","")))))))))))</f>
        <v/>
      </c>
      <c r="P18" s="169" t="str">
        <f t="shared" ref="P18:P53" si="1">IF(I18="E",1,IF(I18="D",2,IF(I18="C",3,IF(I18="B",4,IF(I18="A",5,IF(I18=5,1,IF(I18=4,2,IF(I18=3,3,IF(I18=2,4,IF(I18=1,5,IF(I18="","")))))))))))</f>
        <v/>
      </c>
      <c r="Q18" s="169">
        <f>IF(M18&lt;3,2,IF($C$2&lt;6,0,IF($C$2&gt;=6,SUM(N18:P18))))</f>
        <v>2</v>
      </c>
      <c r="R18" s="108" t="str">
        <f t="shared" ref="R18:R53" si="2">IF(C18="","",IF(G18="","",IF(G18=$C18,1,IF(G18&lt;$C18,1,IF(G18&gt;$C18,"",IF(G18="A+",1))))))</f>
        <v/>
      </c>
      <c r="S18" s="108" t="str">
        <f t="shared" ref="S18:S53" si="3">IF(C18="","",IF(H18="","",IF(H18=$C18,1,IF(H18&lt;$C18,1,IF(H18&gt;$C18,"",IF(H18="A+",1))))))</f>
        <v/>
      </c>
      <c r="T18" s="108" t="str">
        <f t="shared" ref="T18:T53" si="4">IF(C18="","",IF(I18="","",IF(I18=$C18,1,IF(I18&lt;$C18,1,IF(I18&gt;$C18,"",IF(I18="A+",1))))))</f>
        <v/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 t="str">
        <f t="shared" ref="W18:W53" si="6">IF(C18="","",IF(L18="","",IF(L18=$C18,1,IF(L18&lt;$C18,1,IF(L18&gt;$C18,"",IF(L18="A+",1))))))</f>
        <v/>
      </c>
      <c r="X18" s="108">
        <f t="shared" ref="X18:X53" si="7">SUM(R18:W18)</f>
        <v>0</v>
      </c>
      <c r="Y18" s="170" t="b">
        <f t="shared" ref="Y18:Y53" si="8">IF($C18="A",$AJ18)</f>
        <v>0</v>
      </c>
      <c r="Z18" s="170" t="b">
        <f t="shared" ref="Z18:Z53" si="9">IF($C18="B",$AJ18)</f>
        <v>0</v>
      </c>
      <c r="AA18" s="170" t="b">
        <f t="shared" ref="AA18:AA53" si="10">IF($C18="C",$AJ18)</f>
        <v>0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 t="str">
        <f t="shared" ref="AI18:AI53" si="13">IF(C18="","",IF(C18&gt;0,COUNTA(G18:L18)))</f>
        <v/>
      </c>
      <c r="AJ18" s="172" t="str">
        <f t="shared" ref="AJ18:AJ53" si="14">IF(AI18=0,"",IF(AI18="","",IF(AI18&gt;0,X18/AI18)))</f>
        <v/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4" t="str">
        <f>IF(AK18="","",IF(AK18="PRO",1,IF(AK18="LWOO",2,IF(AK18="BBL",3,IF(AK18="BBL/Kader",4,IF(AK18="Kader",5,IF(AK18="Kader/TL",6,IF(AK18="TL",7,IF(AK18="TL/Havo",8,IF(AK18="Havo",9,IF(AK18="Havo/VWO",10,IF(AK18="VWO",11))))))))))))</f>
        <v/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/>
      </c>
      <c r="AS18" s="213" t="str">
        <f>IF($C$2&lt;6,"",IF($M18&lt;3,"",IF(P18=1,"&lt;1F",IF(P18&gt;3,"2F",IF(P18&gt;1,"1F")))))</f>
        <v/>
      </c>
      <c r="AT18" s="213" t="str">
        <f>IF($C$2&lt;6,"",IF($M18&lt;3,"",IF(N18&lt;=2,"&lt;1F",IF(N18&gt;3,"1S",IF(N18&gt;2,"1F")))))</f>
        <v/>
      </c>
      <c r="AU18" s="165"/>
      <c r="AV18" s="174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175">
        <f t="shared" ref="AW18:AW53" si="15">IF(AV18="",0,IF(AV18&lt;AQ18,0,IF(AV18&gt;=AQ18,1)))</f>
        <v>0</v>
      </c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6">IF(AY18="",0,IF(AY18&lt;AV18,0,IF(AY18&gt;=AV18,1)))</f>
        <v>0</v>
      </c>
    </row>
    <row r="19" spans="1:52" ht="15" customHeight="1" x14ac:dyDescent="0.25">
      <c r="A19">
        <v>2</v>
      </c>
      <c r="B19" s="79"/>
      <c r="C19" s="209"/>
      <c r="D19" s="143"/>
      <c r="E19" s="143"/>
      <c r="F19" s="165"/>
      <c r="G19" s="166"/>
      <c r="H19" s="216"/>
      <c r="I19" s="216"/>
      <c r="J19" s="162"/>
      <c r="K19" s="162"/>
      <c r="L19" s="215"/>
      <c r="M19" s="168">
        <f t="shared" ref="M19:M53" si="17">COUNTA(H19,I19,L19)</f>
        <v>0</v>
      </c>
      <c r="N19" s="169" t="str">
        <f t="shared" ref="N19:N53" si="18">IF(L19="E",1,IF(L19="D",2,IF(L19="C",3,IF(L19="B",4,IF(L19="A",5,IF(L19=5,1,IF(L19=4,2,IF(L19=3,3,IF(L19=2,4,IF(L19=1,5,IF(L19="","")))))))))))</f>
        <v/>
      </c>
      <c r="O19" s="169" t="str">
        <f t="shared" si="0"/>
        <v/>
      </c>
      <c r="P19" s="169" t="str">
        <f t="shared" si="1"/>
        <v/>
      </c>
      <c r="Q19" s="169">
        <f t="shared" ref="Q19:Q53" si="19">IF($C$2&lt;6,0,IF($C$2&gt;=6,SUM(N19:P19)))</f>
        <v>0</v>
      </c>
      <c r="R19" s="108" t="str">
        <f t="shared" si="2"/>
        <v/>
      </c>
      <c r="S19" s="108" t="str">
        <f t="shared" si="3"/>
        <v/>
      </c>
      <c r="T19" s="108" t="str">
        <f t="shared" si="4"/>
        <v/>
      </c>
      <c r="U19" s="108" t="str">
        <f t="shared" ref="U19:U53" si="20">IF(C19="","",IF(J19="","",IF(J19=$C19,1,IF(J19&lt;$C19,1,IF(J19&gt;$C19,"",IF(J19="A+",1))))))</f>
        <v/>
      </c>
      <c r="V19" s="108" t="str">
        <f t="shared" si="5"/>
        <v/>
      </c>
      <c r="W19" s="108" t="str">
        <f t="shared" si="6"/>
        <v/>
      </c>
      <c r="X19" s="108">
        <f t="shared" si="7"/>
        <v>0</v>
      </c>
      <c r="Y19" s="170" t="b">
        <f t="shared" si="8"/>
        <v>0</v>
      </c>
      <c r="Z19" s="170" t="b">
        <f t="shared" si="9"/>
        <v>0</v>
      </c>
      <c r="AA19" s="170" t="b">
        <f t="shared" si="10"/>
        <v>0</v>
      </c>
      <c r="AB19" s="170" t="b">
        <f t="shared" si="11"/>
        <v>0</v>
      </c>
      <c r="AC19" s="170" t="b">
        <f t="shared" si="12"/>
        <v>0</v>
      </c>
      <c r="AD19" s="170" t="b">
        <f t="shared" ref="AD19:AD53" si="21">IF($C19="1",$AJ19)</f>
        <v>0</v>
      </c>
      <c r="AE19" s="170" t="b">
        <f t="shared" ref="AE19:AE53" si="22">IF($C19=2,$AJ19)</f>
        <v>0</v>
      </c>
      <c r="AF19" s="170" t="b">
        <f t="shared" ref="AF19:AF53" si="23">IF($C19=3,$AJ19)</f>
        <v>0</v>
      </c>
      <c r="AG19" s="170" t="b">
        <f t="shared" ref="AG19:AG53" si="24">IF($C19=4,$AJ19)</f>
        <v>0</v>
      </c>
      <c r="AH19" s="170" t="b">
        <f t="shared" ref="AH19:AH53" si="25">IF($C19=5,$AJ19)</f>
        <v>0</v>
      </c>
      <c r="AI19" s="176" t="str">
        <f t="shared" si="13"/>
        <v/>
      </c>
      <c r="AJ19" s="177" t="str">
        <f t="shared" si="14"/>
        <v/>
      </c>
      <c r="AK19" s="173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4" t="str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/>
      </c>
      <c r="AM19" s="175">
        <f t="shared" ref="AM19:AM53" si="28">IF(AL19="",0,IF(AL19&lt;AQ19,0,IF(AL19&gt;=AQ19,1)))</f>
        <v>0</v>
      </c>
      <c r="AN19" s="155" t="str">
        <f t="shared" ref="AN19:AN53" si="29">IF(E19="","",IF(E19="x",1))</f>
        <v/>
      </c>
      <c r="AO19" s="156" t="str">
        <f t="shared" ref="AO19:AO53" si="30">IF(D19="","",IF(D19="X",1))</f>
        <v/>
      </c>
      <c r="AP19" s="144"/>
      <c r="AQ19" s="174" t="str">
        <f t="shared" ref="AQ19:AQ53" si="31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2">IF($C$2&lt;6,"",IF(M19&lt;3,"",IF(O19=1,"&lt;1F",IF(O19&gt;3,"2F",IF(O19&gt;1,"1F")))))</f>
        <v/>
      </c>
      <c r="AS19" s="213" t="str">
        <f t="shared" ref="AS19:AS53" si="33">IF($C$2&lt;6,"",IF($M19&lt;3,"",IF(P19=1,"&lt;1F",IF(P19&gt;3,"2F",IF(P19&gt;1,"1F")))))</f>
        <v/>
      </c>
      <c r="AT19" s="213" t="str">
        <f t="shared" ref="AT19:AT53" si="34">IF($C$2&lt;6,"",IF($M19&lt;3,"",IF(N19&lt;=2,"&lt;1F",IF(N19&gt;3,"1S",IF(N19&gt;2,"1F")))))</f>
        <v/>
      </c>
      <c r="AU19" s="165"/>
      <c r="AV19" s="174" t="str">
        <f t="shared" ref="AV19:AV53" si="35">IF(AU19="","",IF(AU19="PRO",1,IF(AU19="LWOO",2,IF(AU19="BBL",3,IF(AU19="BBL/Kader",4,IF(AU19="Kader",5,IF(AU19="Kader/TL",6,IF(AU19="TL",7,IF(AU19="TL/Havo",8,IF(AU19="Havo",9,IF(AU19="Havo/VWO",10,IF(AU19="VWO",11))))))))))))</f>
        <v/>
      </c>
      <c r="AW19" s="175">
        <f t="shared" si="15"/>
        <v>0</v>
      </c>
      <c r="AX19" s="165"/>
      <c r="AY19" s="60" t="str">
        <f t="shared" ref="AY19:AY53" si="36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6"/>
        <v>0</v>
      </c>
    </row>
    <row r="20" spans="1:52" ht="15" customHeight="1" x14ac:dyDescent="0.25">
      <c r="A20">
        <v>3</v>
      </c>
      <c r="B20" s="17"/>
      <c r="C20" s="209"/>
      <c r="D20" s="143"/>
      <c r="E20" s="144"/>
      <c r="F20" s="165"/>
      <c r="G20" s="166"/>
      <c r="H20" s="216"/>
      <c r="I20" s="216"/>
      <c r="J20" s="178"/>
      <c r="K20" s="162"/>
      <c r="L20" s="215"/>
      <c r="M20" s="168">
        <f t="shared" si="17"/>
        <v>0</v>
      </c>
      <c r="N20" s="169" t="str">
        <f t="shared" si="18"/>
        <v/>
      </c>
      <c r="O20" s="169" t="str">
        <f t="shared" si="0"/>
        <v/>
      </c>
      <c r="P20" s="169" t="str">
        <f t="shared" si="1"/>
        <v/>
      </c>
      <c r="Q20" s="169">
        <f t="shared" si="19"/>
        <v>0</v>
      </c>
      <c r="R20" s="108" t="str">
        <f t="shared" si="2"/>
        <v/>
      </c>
      <c r="S20" s="108" t="str">
        <f t="shared" si="3"/>
        <v/>
      </c>
      <c r="T20" s="108" t="str">
        <f t="shared" si="4"/>
        <v/>
      </c>
      <c r="U20" s="108" t="str">
        <f t="shared" si="20"/>
        <v/>
      </c>
      <c r="V20" s="108" t="str">
        <f t="shared" si="5"/>
        <v/>
      </c>
      <c r="W20" s="108" t="str">
        <f t="shared" si="6"/>
        <v/>
      </c>
      <c r="X20" s="108">
        <f t="shared" si="7"/>
        <v>0</v>
      </c>
      <c r="Y20" s="170" t="b">
        <f t="shared" si="8"/>
        <v>0</v>
      </c>
      <c r="Z20" s="170" t="b">
        <f t="shared" si="9"/>
        <v>0</v>
      </c>
      <c r="AA20" s="170" t="b">
        <f t="shared" si="10"/>
        <v>0</v>
      </c>
      <c r="AB20" s="170" t="b">
        <f t="shared" si="11"/>
        <v>0</v>
      </c>
      <c r="AC20" s="170" t="b">
        <f t="shared" si="12"/>
        <v>0</v>
      </c>
      <c r="AD20" s="170" t="b">
        <f t="shared" si="21"/>
        <v>0</v>
      </c>
      <c r="AE20" s="170" t="b">
        <f t="shared" si="22"/>
        <v>0</v>
      </c>
      <c r="AF20" s="170" t="b">
        <f t="shared" si="23"/>
        <v>0</v>
      </c>
      <c r="AG20" s="170" t="b">
        <f t="shared" si="24"/>
        <v>0</v>
      </c>
      <c r="AH20" s="170" t="b">
        <f t="shared" si="25"/>
        <v>0</v>
      </c>
      <c r="AI20" s="176" t="str">
        <f t="shared" si="13"/>
        <v/>
      </c>
      <c r="AJ20" s="177" t="str">
        <f t="shared" si="14"/>
        <v/>
      </c>
      <c r="AK20" s="173" t="str">
        <f t="shared" si="26"/>
        <v/>
      </c>
      <c r="AL20" s="174" t="str">
        <f t="shared" si="27"/>
        <v/>
      </c>
      <c r="AM20" s="175">
        <f t="shared" si="28"/>
        <v>0</v>
      </c>
      <c r="AN20" s="155" t="str">
        <f t="shared" si="29"/>
        <v/>
      </c>
      <c r="AO20" s="156" t="str">
        <f t="shared" si="30"/>
        <v/>
      </c>
      <c r="AP20" s="144"/>
      <c r="AQ20" s="174" t="str">
        <f t="shared" si="31"/>
        <v/>
      </c>
      <c r="AR20" s="213" t="str">
        <f t="shared" si="32"/>
        <v/>
      </c>
      <c r="AS20" s="213" t="str">
        <f t="shared" si="33"/>
        <v/>
      </c>
      <c r="AT20" s="213" t="str">
        <f t="shared" si="34"/>
        <v/>
      </c>
      <c r="AU20" s="165"/>
      <c r="AV20" s="174" t="str">
        <f t="shared" si="35"/>
        <v/>
      </c>
      <c r="AW20" s="175">
        <f t="shared" si="15"/>
        <v>0</v>
      </c>
      <c r="AX20" s="165"/>
      <c r="AY20" s="60" t="str">
        <f t="shared" si="36"/>
        <v/>
      </c>
      <c r="AZ20" s="61">
        <f t="shared" si="16"/>
        <v>0</v>
      </c>
    </row>
    <row r="21" spans="1:52" ht="15" customHeight="1" x14ac:dyDescent="0.25">
      <c r="A21">
        <v>4</v>
      </c>
      <c r="B21" s="17"/>
      <c r="C21" s="209"/>
      <c r="D21" s="144"/>
      <c r="E21" s="144"/>
      <c r="F21" s="165"/>
      <c r="G21" s="166"/>
      <c r="H21" s="216"/>
      <c r="I21" s="216"/>
      <c r="J21" s="178"/>
      <c r="K21" s="162"/>
      <c r="L21" s="215"/>
      <c r="M21" s="168">
        <f t="shared" si="17"/>
        <v>0</v>
      </c>
      <c r="N21" s="169" t="str">
        <f t="shared" si="18"/>
        <v/>
      </c>
      <c r="O21" s="169" t="str">
        <f t="shared" si="0"/>
        <v/>
      </c>
      <c r="P21" s="169" t="str">
        <f t="shared" si="1"/>
        <v/>
      </c>
      <c r="Q21" s="169">
        <f t="shared" si="19"/>
        <v>0</v>
      </c>
      <c r="R21" s="108" t="str">
        <f t="shared" si="2"/>
        <v/>
      </c>
      <c r="S21" s="108" t="str">
        <f t="shared" si="3"/>
        <v/>
      </c>
      <c r="T21" s="108" t="str">
        <f t="shared" si="4"/>
        <v/>
      </c>
      <c r="U21" s="108" t="str">
        <f t="shared" si="20"/>
        <v/>
      </c>
      <c r="V21" s="108" t="str">
        <f t="shared" si="5"/>
        <v/>
      </c>
      <c r="W21" s="108" t="str">
        <f t="shared" si="6"/>
        <v/>
      </c>
      <c r="X21" s="108">
        <f t="shared" si="7"/>
        <v>0</v>
      </c>
      <c r="Y21" s="170" t="b">
        <f t="shared" si="8"/>
        <v>0</v>
      </c>
      <c r="Z21" s="170" t="b">
        <f t="shared" si="9"/>
        <v>0</v>
      </c>
      <c r="AA21" s="170" t="b">
        <f t="shared" si="10"/>
        <v>0</v>
      </c>
      <c r="AB21" s="170" t="b">
        <f t="shared" si="11"/>
        <v>0</v>
      </c>
      <c r="AC21" s="170" t="b">
        <f t="shared" si="12"/>
        <v>0</v>
      </c>
      <c r="AD21" s="170" t="b">
        <f t="shared" si="21"/>
        <v>0</v>
      </c>
      <c r="AE21" s="170" t="b">
        <f t="shared" si="22"/>
        <v>0</v>
      </c>
      <c r="AF21" s="170" t="b">
        <f t="shared" si="23"/>
        <v>0</v>
      </c>
      <c r="AG21" s="170" t="b">
        <f t="shared" si="24"/>
        <v>0</v>
      </c>
      <c r="AH21" s="170" t="b">
        <f t="shared" si="25"/>
        <v>0</v>
      </c>
      <c r="AI21" s="176" t="str">
        <f t="shared" si="13"/>
        <v/>
      </c>
      <c r="AJ21" s="177" t="str">
        <f t="shared" si="14"/>
        <v/>
      </c>
      <c r="AK21" s="173" t="str">
        <f t="shared" si="26"/>
        <v/>
      </c>
      <c r="AL21" s="174" t="str">
        <f t="shared" si="27"/>
        <v/>
      </c>
      <c r="AM21" s="175">
        <f t="shared" si="28"/>
        <v>0</v>
      </c>
      <c r="AN21" s="155" t="str">
        <f t="shared" si="29"/>
        <v/>
      </c>
      <c r="AO21" s="156" t="str">
        <f t="shared" si="30"/>
        <v/>
      </c>
      <c r="AP21" s="144"/>
      <c r="AQ21" s="174" t="str">
        <f t="shared" si="31"/>
        <v/>
      </c>
      <c r="AR21" s="213" t="str">
        <f t="shared" si="32"/>
        <v/>
      </c>
      <c r="AS21" s="213" t="str">
        <f t="shared" si="33"/>
        <v/>
      </c>
      <c r="AT21" s="213" t="str">
        <f t="shared" si="34"/>
        <v/>
      </c>
      <c r="AU21" s="165"/>
      <c r="AV21" s="174" t="str">
        <f t="shared" si="35"/>
        <v/>
      </c>
      <c r="AW21" s="175">
        <f t="shared" si="15"/>
        <v>0</v>
      </c>
      <c r="AX21" s="165"/>
      <c r="AY21" s="60" t="str">
        <f t="shared" si="36"/>
        <v/>
      </c>
      <c r="AZ21" s="61">
        <f t="shared" si="16"/>
        <v>0</v>
      </c>
    </row>
    <row r="22" spans="1:52" ht="15" customHeight="1" x14ac:dyDescent="0.25">
      <c r="A22">
        <v>5</v>
      </c>
      <c r="B22" s="17"/>
      <c r="C22" s="209"/>
      <c r="D22" s="144"/>
      <c r="E22" s="144"/>
      <c r="F22" s="165"/>
      <c r="G22" s="166"/>
      <c r="H22" s="216"/>
      <c r="I22" s="216"/>
      <c r="J22" s="178"/>
      <c r="K22" s="162"/>
      <c r="L22" s="215"/>
      <c r="M22" s="168">
        <f t="shared" si="17"/>
        <v>0</v>
      </c>
      <c r="N22" s="169" t="str">
        <f t="shared" si="18"/>
        <v/>
      </c>
      <c r="O22" s="169" t="str">
        <f t="shared" si="0"/>
        <v/>
      </c>
      <c r="P22" s="169" t="str">
        <f t="shared" si="1"/>
        <v/>
      </c>
      <c r="Q22" s="169">
        <f t="shared" si="19"/>
        <v>0</v>
      </c>
      <c r="R22" s="108" t="str">
        <f t="shared" si="2"/>
        <v/>
      </c>
      <c r="S22" s="108" t="str">
        <f t="shared" si="3"/>
        <v/>
      </c>
      <c r="T22" s="108" t="str">
        <f t="shared" si="4"/>
        <v/>
      </c>
      <c r="U22" s="108" t="str">
        <f t="shared" si="20"/>
        <v/>
      </c>
      <c r="V22" s="108" t="str">
        <f t="shared" si="5"/>
        <v/>
      </c>
      <c r="W22" s="108" t="str">
        <f t="shared" si="6"/>
        <v/>
      </c>
      <c r="X22" s="108">
        <f t="shared" si="7"/>
        <v>0</v>
      </c>
      <c r="Y22" s="170" t="b">
        <f t="shared" si="8"/>
        <v>0</v>
      </c>
      <c r="Z22" s="170" t="b">
        <f t="shared" si="9"/>
        <v>0</v>
      </c>
      <c r="AA22" s="170" t="b">
        <f t="shared" si="10"/>
        <v>0</v>
      </c>
      <c r="AB22" s="170" t="b">
        <f t="shared" si="11"/>
        <v>0</v>
      </c>
      <c r="AC22" s="170" t="b">
        <f t="shared" si="12"/>
        <v>0</v>
      </c>
      <c r="AD22" s="170" t="b">
        <f t="shared" si="21"/>
        <v>0</v>
      </c>
      <c r="AE22" s="170" t="b">
        <f t="shared" si="22"/>
        <v>0</v>
      </c>
      <c r="AF22" s="170" t="b">
        <f t="shared" si="23"/>
        <v>0</v>
      </c>
      <c r="AG22" s="170" t="b">
        <f t="shared" si="24"/>
        <v>0</v>
      </c>
      <c r="AH22" s="170" t="b">
        <f t="shared" si="25"/>
        <v>0</v>
      </c>
      <c r="AI22" s="176" t="str">
        <f t="shared" si="13"/>
        <v/>
      </c>
      <c r="AJ22" s="177" t="str">
        <f t="shared" si="14"/>
        <v/>
      </c>
      <c r="AK22" s="173" t="str">
        <f t="shared" si="26"/>
        <v/>
      </c>
      <c r="AL22" s="174" t="str">
        <f t="shared" si="27"/>
        <v/>
      </c>
      <c r="AM22" s="175">
        <f t="shared" si="28"/>
        <v>0</v>
      </c>
      <c r="AN22" s="155" t="str">
        <f t="shared" si="29"/>
        <v/>
      </c>
      <c r="AO22" s="156" t="str">
        <f t="shared" si="30"/>
        <v/>
      </c>
      <c r="AP22" s="144"/>
      <c r="AQ22" s="174" t="str">
        <f t="shared" si="31"/>
        <v/>
      </c>
      <c r="AR22" s="213" t="str">
        <f t="shared" si="32"/>
        <v/>
      </c>
      <c r="AS22" s="213" t="str">
        <f t="shared" si="33"/>
        <v/>
      </c>
      <c r="AT22" s="213" t="str">
        <f t="shared" si="34"/>
        <v/>
      </c>
      <c r="AU22" s="165"/>
      <c r="AV22" s="174" t="str">
        <f t="shared" si="35"/>
        <v/>
      </c>
      <c r="AW22" s="175">
        <f t="shared" si="15"/>
        <v>0</v>
      </c>
      <c r="AX22" s="165"/>
      <c r="AY22" s="60" t="str">
        <f t="shared" si="36"/>
        <v/>
      </c>
      <c r="AZ22" s="61">
        <f t="shared" si="16"/>
        <v>0</v>
      </c>
    </row>
    <row r="23" spans="1:52" ht="15" customHeight="1" x14ac:dyDescent="0.25">
      <c r="A23">
        <v>6</v>
      </c>
      <c r="B23" s="17"/>
      <c r="C23" s="209"/>
      <c r="D23" s="144"/>
      <c r="E23" s="144"/>
      <c r="F23" s="165"/>
      <c r="G23" s="166"/>
      <c r="H23" s="216"/>
      <c r="I23" s="216"/>
      <c r="J23" s="162"/>
      <c r="K23" s="162"/>
      <c r="L23" s="215"/>
      <c r="M23" s="168">
        <f t="shared" si="17"/>
        <v>0</v>
      </c>
      <c r="N23" s="169" t="str">
        <f t="shared" si="18"/>
        <v/>
      </c>
      <c r="O23" s="169" t="str">
        <f t="shared" si="0"/>
        <v/>
      </c>
      <c r="P23" s="169" t="str">
        <f t="shared" si="1"/>
        <v/>
      </c>
      <c r="Q23" s="169">
        <f t="shared" si="19"/>
        <v>0</v>
      </c>
      <c r="R23" s="108" t="str">
        <f t="shared" si="2"/>
        <v/>
      </c>
      <c r="S23" s="108" t="str">
        <f t="shared" si="3"/>
        <v/>
      </c>
      <c r="T23" s="108" t="str">
        <f t="shared" si="4"/>
        <v/>
      </c>
      <c r="U23" s="108" t="str">
        <f t="shared" si="20"/>
        <v/>
      </c>
      <c r="V23" s="108" t="str">
        <f t="shared" si="5"/>
        <v/>
      </c>
      <c r="W23" s="108" t="str">
        <f t="shared" si="6"/>
        <v/>
      </c>
      <c r="X23" s="108">
        <f t="shared" si="7"/>
        <v>0</v>
      </c>
      <c r="Y23" s="170" t="b">
        <f t="shared" si="8"/>
        <v>0</v>
      </c>
      <c r="Z23" s="170" t="b">
        <f t="shared" si="9"/>
        <v>0</v>
      </c>
      <c r="AA23" s="170" t="b">
        <f t="shared" si="10"/>
        <v>0</v>
      </c>
      <c r="AB23" s="170" t="b">
        <f t="shared" si="11"/>
        <v>0</v>
      </c>
      <c r="AC23" s="170" t="b">
        <f t="shared" si="12"/>
        <v>0</v>
      </c>
      <c r="AD23" s="170" t="b">
        <f t="shared" si="21"/>
        <v>0</v>
      </c>
      <c r="AE23" s="170" t="b">
        <f t="shared" si="22"/>
        <v>0</v>
      </c>
      <c r="AF23" s="170" t="b">
        <f t="shared" si="23"/>
        <v>0</v>
      </c>
      <c r="AG23" s="170" t="b">
        <f t="shared" si="24"/>
        <v>0</v>
      </c>
      <c r="AH23" s="170" t="b">
        <f t="shared" si="25"/>
        <v>0</v>
      </c>
      <c r="AI23" s="176" t="str">
        <f t="shared" si="13"/>
        <v/>
      </c>
      <c r="AJ23" s="177" t="str">
        <f t="shared" si="14"/>
        <v/>
      </c>
      <c r="AK23" s="173" t="str">
        <f t="shared" si="26"/>
        <v/>
      </c>
      <c r="AL23" s="174" t="str">
        <f>IF(AK23="","",IF(AK23="PRO",1,IF(AK23="PRO/BBL",2,IF(AK23="BBL",3,IF(AK23="BBL/Kader",4,IF(AK23="Kader",5,IF(AK23="Kader/TL",6,IF(AK23="TL",7,IF(AK23="TL/Havo",8,IF(AK23="Havo",9,IF(AK23="Havo/VWO",10,IF(AK23="VWO",11))))))))))))</f>
        <v/>
      </c>
      <c r="AM23" s="175">
        <f t="shared" si="28"/>
        <v>0</v>
      </c>
      <c r="AN23" s="155" t="str">
        <f t="shared" si="29"/>
        <v/>
      </c>
      <c r="AO23" s="156" t="str">
        <f t="shared" si="30"/>
        <v/>
      </c>
      <c r="AP23" s="144"/>
      <c r="AQ23" s="174" t="str">
        <f t="shared" si="31"/>
        <v/>
      </c>
      <c r="AR23" s="213" t="str">
        <f t="shared" si="32"/>
        <v/>
      </c>
      <c r="AS23" s="213" t="str">
        <f t="shared" si="33"/>
        <v/>
      </c>
      <c r="AT23" s="213" t="str">
        <f t="shared" si="34"/>
        <v/>
      </c>
      <c r="AU23" s="165"/>
      <c r="AV23" s="174" t="str">
        <f t="shared" si="35"/>
        <v/>
      </c>
      <c r="AW23" s="175">
        <f t="shared" si="15"/>
        <v>0</v>
      </c>
      <c r="AX23" s="165"/>
      <c r="AY23" s="60" t="str">
        <f t="shared" si="36"/>
        <v/>
      </c>
      <c r="AZ23" s="61">
        <f t="shared" si="16"/>
        <v>0</v>
      </c>
    </row>
    <row r="24" spans="1:52" ht="15" customHeight="1" x14ac:dyDescent="0.25">
      <c r="A24">
        <v>7</v>
      </c>
      <c r="B24" s="17"/>
      <c r="C24" s="209"/>
      <c r="D24" s="143"/>
      <c r="E24" s="143"/>
      <c r="F24" s="165"/>
      <c r="G24" s="166"/>
      <c r="H24" s="216"/>
      <c r="I24" s="216"/>
      <c r="J24" s="178"/>
      <c r="K24" s="162"/>
      <c r="L24" s="215"/>
      <c r="M24" s="168">
        <f t="shared" si="17"/>
        <v>0</v>
      </c>
      <c r="N24" s="169" t="str">
        <f t="shared" si="18"/>
        <v/>
      </c>
      <c r="O24" s="169" t="str">
        <f t="shared" si="0"/>
        <v/>
      </c>
      <c r="P24" s="169" t="str">
        <f t="shared" si="1"/>
        <v/>
      </c>
      <c r="Q24" s="169">
        <f t="shared" si="19"/>
        <v>0</v>
      </c>
      <c r="R24" s="108" t="str">
        <f t="shared" si="2"/>
        <v/>
      </c>
      <c r="S24" s="108" t="str">
        <f t="shared" si="3"/>
        <v/>
      </c>
      <c r="T24" s="108" t="str">
        <f t="shared" si="4"/>
        <v/>
      </c>
      <c r="U24" s="108" t="str">
        <f t="shared" si="20"/>
        <v/>
      </c>
      <c r="V24" s="108" t="str">
        <f t="shared" si="5"/>
        <v/>
      </c>
      <c r="W24" s="108" t="str">
        <f t="shared" si="6"/>
        <v/>
      </c>
      <c r="X24" s="108">
        <f t="shared" si="7"/>
        <v>0</v>
      </c>
      <c r="Y24" s="170" t="b">
        <f t="shared" si="8"/>
        <v>0</v>
      </c>
      <c r="Z24" s="170" t="b">
        <f t="shared" si="9"/>
        <v>0</v>
      </c>
      <c r="AA24" s="170" t="b">
        <f t="shared" si="10"/>
        <v>0</v>
      </c>
      <c r="AB24" s="170" t="b">
        <f t="shared" si="11"/>
        <v>0</v>
      </c>
      <c r="AC24" s="170" t="b">
        <f t="shared" si="12"/>
        <v>0</v>
      </c>
      <c r="AD24" s="170" t="b">
        <f t="shared" si="21"/>
        <v>0</v>
      </c>
      <c r="AE24" s="170" t="b">
        <f t="shared" si="22"/>
        <v>0</v>
      </c>
      <c r="AF24" s="170" t="b">
        <f t="shared" si="23"/>
        <v>0</v>
      </c>
      <c r="AG24" s="170" t="b">
        <f t="shared" si="24"/>
        <v>0</v>
      </c>
      <c r="AH24" s="170" t="b">
        <f t="shared" si="25"/>
        <v>0</v>
      </c>
      <c r="AI24" s="176" t="str">
        <f t="shared" si="13"/>
        <v/>
      </c>
      <c r="AJ24" s="177" t="str">
        <f t="shared" si="14"/>
        <v/>
      </c>
      <c r="AK24" s="173" t="str">
        <f t="shared" si="26"/>
        <v/>
      </c>
      <c r="AL24" s="174" t="str">
        <f t="shared" si="27"/>
        <v/>
      </c>
      <c r="AM24" s="175">
        <f t="shared" si="28"/>
        <v>0</v>
      </c>
      <c r="AN24" s="155" t="str">
        <f t="shared" si="29"/>
        <v/>
      </c>
      <c r="AO24" s="156" t="str">
        <f t="shared" si="30"/>
        <v/>
      </c>
      <c r="AP24" s="144"/>
      <c r="AQ24" s="174" t="str">
        <f t="shared" si="31"/>
        <v/>
      </c>
      <c r="AR24" s="213" t="str">
        <f t="shared" si="32"/>
        <v/>
      </c>
      <c r="AS24" s="213" t="str">
        <f t="shared" si="33"/>
        <v/>
      </c>
      <c r="AT24" s="213" t="str">
        <f t="shared" si="34"/>
        <v/>
      </c>
      <c r="AU24" s="165"/>
      <c r="AV24" s="174" t="str">
        <f t="shared" si="35"/>
        <v/>
      </c>
      <c r="AW24" s="175">
        <f t="shared" si="15"/>
        <v>0</v>
      </c>
      <c r="AX24" s="165"/>
      <c r="AY24" s="60" t="str">
        <f t="shared" si="36"/>
        <v/>
      </c>
      <c r="AZ24" s="61">
        <f t="shared" si="16"/>
        <v>0</v>
      </c>
    </row>
    <row r="25" spans="1:52" ht="15" customHeight="1" x14ac:dyDescent="0.25">
      <c r="A25">
        <v>8</v>
      </c>
      <c r="B25" s="17"/>
      <c r="C25" s="209"/>
      <c r="D25" s="144"/>
      <c r="E25" s="144"/>
      <c r="F25" s="165"/>
      <c r="G25" s="179"/>
      <c r="H25" s="216"/>
      <c r="I25" s="216"/>
      <c r="J25" s="178"/>
      <c r="K25" s="178"/>
      <c r="L25" s="215"/>
      <c r="M25" s="168">
        <f t="shared" si="17"/>
        <v>0</v>
      </c>
      <c r="N25" s="169" t="str">
        <f t="shared" si="18"/>
        <v/>
      </c>
      <c r="O25" s="169" t="str">
        <f t="shared" si="0"/>
        <v/>
      </c>
      <c r="P25" s="169" t="str">
        <f t="shared" si="1"/>
        <v/>
      </c>
      <c r="Q25" s="169">
        <f t="shared" si="19"/>
        <v>0</v>
      </c>
      <c r="R25" s="108" t="str">
        <f t="shared" si="2"/>
        <v/>
      </c>
      <c r="S25" s="108" t="str">
        <f t="shared" si="3"/>
        <v/>
      </c>
      <c r="T25" s="108" t="str">
        <f t="shared" si="4"/>
        <v/>
      </c>
      <c r="U25" s="108" t="str">
        <f t="shared" si="20"/>
        <v/>
      </c>
      <c r="V25" s="108" t="str">
        <f t="shared" si="5"/>
        <v/>
      </c>
      <c r="W25" s="108" t="str">
        <f t="shared" si="6"/>
        <v/>
      </c>
      <c r="X25" s="108">
        <f t="shared" si="7"/>
        <v>0</v>
      </c>
      <c r="Y25" s="170" t="b">
        <f t="shared" si="8"/>
        <v>0</v>
      </c>
      <c r="Z25" s="170" t="b">
        <f t="shared" si="9"/>
        <v>0</v>
      </c>
      <c r="AA25" s="170" t="b">
        <f t="shared" si="10"/>
        <v>0</v>
      </c>
      <c r="AB25" s="170" t="b">
        <f t="shared" si="11"/>
        <v>0</v>
      </c>
      <c r="AC25" s="170" t="b">
        <f t="shared" si="12"/>
        <v>0</v>
      </c>
      <c r="AD25" s="170" t="b">
        <f t="shared" si="21"/>
        <v>0</v>
      </c>
      <c r="AE25" s="170" t="b">
        <f t="shared" si="22"/>
        <v>0</v>
      </c>
      <c r="AF25" s="170" t="b">
        <f t="shared" si="23"/>
        <v>0</v>
      </c>
      <c r="AG25" s="170" t="b">
        <f t="shared" si="24"/>
        <v>0</v>
      </c>
      <c r="AH25" s="170" t="b">
        <f t="shared" si="25"/>
        <v>0</v>
      </c>
      <c r="AI25" s="176" t="str">
        <f t="shared" si="13"/>
        <v/>
      </c>
      <c r="AJ25" s="177" t="str">
        <f t="shared" si="14"/>
        <v/>
      </c>
      <c r="AK25" s="173" t="str">
        <f t="shared" si="26"/>
        <v/>
      </c>
      <c r="AL25" s="174" t="str">
        <f t="shared" si="27"/>
        <v/>
      </c>
      <c r="AM25" s="175">
        <f t="shared" si="28"/>
        <v>0</v>
      </c>
      <c r="AN25" s="155" t="str">
        <f t="shared" si="29"/>
        <v/>
      </c>
      <c r="AO25" s="156" t="str">
        <f t="shared" si="30"/>
        <v/>
      </c>
      <c r="AP25" s="144"/>
      <c r="AQ25" s="174" t="str">
        <f t="shared" si="31"/>
        <v/>
      </c>
      <c r="AR25" s="213" t="str">
        <f t="shared" si="32"/>
        <v/>
      </c>
      <c r="AS25" s="213" t="str">
        <f t="shared" si="33"/>
        <v/>
      </c>
      <c r="AT25" s="213" t="str">
        <f t="shared" si="34"/>
        <v/>
      </c>
      <c r="AU25" s="165"/>
      <c r="AV25" s="174" t="str">
        <f t="shared" si="35"/>
        <v/>
      </c>
      <c r="AW25" s="175">
        <f t="shared" si="15"/>
        <v>0</v>
      </c>
      <c r="AX25" s="165"/>
      <c r="AY25" s="60" t="str">
        <f t="shared" si="36"/>
        <v/>
      </c>
      <c r="AZ25" s="61">
        <f t="shared" si="16"/>
        <v>0</v>
      </c>
    </row>
    <row r="26" spans="1:52" ht="15" customHeight="1" x14ac:dyDescent="0.25">
      <c r="A26">
        <v>9</v>
      </c>
      <c r="B26" s="17"/>
      <c r="C26" s="209"/>
      <c r="D26" s="144"/>
      <c r="E26" s="144"/>
      <c r="F26" s="165"/>
      <c r="G26" s="179"/>
      <c r="H26" s="216"/>
      <c r="I26" s="216"/>
      <c r="J26" s="178"/>
      <c r="K26" s="178"/>
      <c r="L26" s="215"/>
      <c r="M26" s="168">
        <f t="shared" si="17"/>
        <v>0</v>
      </c>
      <c r="N26" s="169" t="str">
        <f t="shared" si="18"/>
        <v/>
      </c>
      <c r="O26" s="169" t="str">
        <f t="shared" si="0"/>
        <v/>
      </c>
      <c r="P26" s="169" t="str">
        <f t="shared" si="1"/>
        <v/>
      </c>
      <c r="Q26" s="169">
        <f t="shared" si="19"/>
        <v>0</v>
      </c>
      <c r="R26" s="108" t="str">
        <f t="shared" si="2"/>
        <v/>
      </c>
      <c r="S26" s="108" t="str">
        <f t="shared" si="3"/>
        <v/>
      </c>
      <c r="T26" s="108" t="str">
        <f t="shared" si="4"/>
        <v/>
      </c>
      <c r="U26" s="108" t="str">
        <f t="shared" si="20"/>
        <v/>
      </c>
      <c r="V26" s="108" t="str">
        <f t="shared" si="5"/>
        <v/>
      </c>
      <c r="W26" s="108" t="str">
        <f t="shared" si="6"/>
        <v/>
      </c>
      <c r="X26" s="108">
        <f t="shared" si="7"/>
        <v>0</v>
      </c>
      <c r="Y26" s="170" t="b">
        <f t="shared" si="8"/>
        <v>0</v>
      </c>
      <c r="Z26" s="170" t="b">
        <f t="shared" si="9"/>
        <v>0</v>
      </c>
      <c r="AA26" s="170" t="b">
        <f t="shared" si="10"/>
        <v>0</v>
      </c>
      <c r="AB26" s="170" t="b">
        <f t="shared" si="11"/>
        <v>0</v>
      </c>
      <c r="AC26" s="170" t="b">
        <f t="shared" si="12"/>
        <v>0</v>
      </c>
      <c r="AD26" s="170" t="b">
        <f t="shared" si="21"/>
        <v>0</v>
      </c>
      <c r="AE26" s="170" t="b">
        <f t="shared" si="22"/>
        <v>0</v>
      </c>
      <c r="AF26" s="170" t="b">
        <f t="shared" si="23"/>
        <v>0</v>
      </c>
      <c r="AG26" s="170" t="b">
        <f t="shared" si="24"/>
        <v>0</v>
      </c>
      <c r="AH26" s="170" t="b">
        <f t="shared" si="25"/>
        <v>0</v>
      </c>
      <c r="AI26" s="176" t="str">
        <f t="shared" si="13"/>
        <v/>
      </c>
      <c r="AJ26" s="177" t="str">
        <f t="shared" si="14"/>
        <v/>
      </c>
      <c r="AK26" s="173" t="str">
        <f t="shared" si="26"/>
        <v/>
      </c>
      <c r="AL26" s="174" t="str">
        <f t="shared" si="27"/>
        <v/>
      </c>
      <c r="AM26" s="175">
        <f t="shared" si="28"/>
        <v>0</v>
      </c>
      <c r="AN26" s="155" t="str">
        <f t="shared" si="29"/>
        <v/>
      </c>
      <c r="AO26" s="156" t="str">
        <f t="shared" si="30"/>
        <v/>
      </c>
      <c r="AP26" s="144"/>
      <c r="AQ26" s="174" t="str">
        <f t="shared" si="31"/>
        <v/>
      </c>
      <c r="AR26" s="213" t="str">
        <f t="shared" si="32"/>
        <v/>
      </c>
      <c r="AS26" s="213" t="str">
        <f t="shared" si="33"/>
        <v/>
      </c>
      <c r="AT26" s="213" t="str">
        <f t="shared" si="34"/>
        <v/>
      </c>
      <c r="AU26" s="165"/>
      <c r="AV26" s="174" t="str">
        <f t="shared" si="35"/>
        <v/>
      </c>
      <c r="AW26" s="175">
        <f t="shared" si="15"/>
        <v>0</v>
      </c>
      <c r="AX26" s="165"/>
      <c r="AY26" s="60" t="str">
        <f t="shared" si="36"/>
        <v/>
      </c>
      <c r="AZ26" s="61">
        <f t="shared" si="16"/>
        <v>0</v>
      </c>
    </row>
    <row r="27" spans="1:52" ht="15" customHeight="1" x14ac:dyDescent="0.25">
      <c r="A27">
        <v>10</v>
      </c>
      <c r="B27" s="17"/>
      <c r="C27" s="209"/>
      <c r="D27" s="144"/>
      <c r="E27" s="144"/>
      <c r="F27" s="165"/>
      <c r="G27" s="179"/>
      <c r="H27" s="216"/>
      <c r="I27" s="216"/>
      <c r="J27" s="178"/>
      <c r="K27" s="178"/>
      <c r="L27" s="215"/>
      <c r="M27" s="168">
        <f t="shared" si="17"/>
        <v>0</v>
      </c>
      <c r="N27" s="169" t="str">
        <f t="shared" si="18"/>
        <v/>
      </c>
      <c r="O27" s="169" t="str">
        <f t="shared" si="0"/>
        <v/>
      </c>
      <c r="P27" s="169" t="str">
        <f t="shared" si="1"/>
        <v/>
      </c>
      <c r="Q27" s="169">
        <f t="shared" si="19"/>
        <v>0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20"/>
        <v/>
      </c>
      <c r="V27" s="108" t="str">
        <f t="shared" si="5"/>
        <v/>
      </c>
      <c r="W27" s="108" t="str">
        <f t="shared" si="6"/>
        <v/>
      </c>
      <c r="X27" s="108">
        <f t="shared" si="7"/>
        <v>0</v>
      </c>
      <c r="Y27" s="170" t="b">
        <f t="shared" si="8"/>
        <v>0</v>
      </c>
      <c r="Z27" s="170" t="b">
        <f t="shared" si="9"/>
        <v>0</v>
      </c>
      <c r="AA27" s="170" t="b">
        <f t="shared" si="10"/>
        <v>0</v>
      </c>
      <c r="AB27" s="170" t="b">
        <f t="shared" si="11"/>
        <v>0</v>
      </c>
      <c r="AC27" s="170" t="b">
        <f t="shared" si="12"/>
        <v>0</v>
      </c>
      <c r="AD27" s="170" t="b">
        <f t="shared" si="21"/>
        <v>0</v>
      </c>
      <c r="AE27" s="170" t="b">
        <f t="shared" si="22"/>
        <v>0</v>
      </c>
      <c r="AF27" s="170" t="b">
        <f t="shared" si="23"/>
        <v>0</v>
      </c>
      <c r="AG27" s="170" t="b">
        <f t="shared" si="24"/>
        <v>0</v>
      </c>
      <c r="AH27" s="170" t="b">
        <f t="shared" si="25"/>
        <v>0</v>
      </c>
      <c r="AI27" s="176" t="str">
        <f t="shared" si="13"/>
        <v/>
      </c>
      <c r="AJ27" s="177" t="str">
        <f t="shared" si="14"/>
        <v/>
      </c>
      <c r="AK27" s="173" t="str">
        <f t="shared" si="26"/>
        <v/>
      </c>
      <c r="AL27" s="174" t="str">
        <f t="shared" si="27"/>
        <v/>
      </c>
      <c r="AM27" s="175">
        <f t="shared" si="28"/>
        <v>0</v>
      </c>
      <c r="AN27" s="155" t="str">
        <f t="shared" si="29"/>
        <v/>
      </c>
      <c r="AO27" s="156" t="str">
        <f t="shared" si="30"/>
        <v/>
      </c>
      <c r="AP27" s="144"/>
      <c r="AQ27" s="174" t="str">
        <f t="shared" si="31"/>
        <v/>
      </c>
      <c r="AR27" s="213" t="str">
        <f t="shared" si="32"/>
        <v/>
      </c>
      <c r="AS27" s="213" t="str">
        <f t="shared" si="33"/>
        <v/>
      </c>
      <c r="AT27" s="213" t="str">
        <f t="shared" si="34"/>
        <v/>
      </c>
      <c r="AU27" s="165"/>
      <c r="AV27" s="174" t="str">
        <f t="shared" si="35"/>
        <v/>
      </c>
      <c r="AW27" s="175">
        <f t="shared" si="15"/>
        <v>0</v>
      </c>
      <c r="AX27" s="165"/>
      <c r="AY27" s="60" t="str">
        <f t="shared" si="36"/>
        <v/>
      </c>
      <c r="AZ27" s="61">
        <f t="shared" si="16"/>
        <v>0</v>
      </c>
    </row>
    <row r="28" spans="1:52" ht="15" customHeight="1" x14ac:dyDescent="0.25">
      <c r="A28">
        <v>11</v>
      </c>
      <c r="B28" s="17"/>
      <c r="C28" s="209"/>
      <c r="D28" s="144"/>
      <c r="E28" s="144"/>
      <c r="F28" s="165"/>
      <c r="G28" s="179"/>
      <c r="H28" s="216"/>
      <c r="I28" s="216"/>
      <c r="J28" s="178"/>
      <c r="K28" s="178"/>
      <c r="L28" s="215"/>
      <c r="M28" s="168">
        <f t="shared" si="17"/>
        <v>0</v>
      </c>
      <c r="N28" s="169" t="str">
        <f t="shared" si="18"/>
        <v/>
      </c>
      <c r="O28" s="169" t="str">
        <f t="shared" si="0"/>
        <v/>
      </c>
      <c r="P28" s="169" t="str">
        <f t="shared" si="1"/>
        <v/>
      </c>
      <c r="Q28" s="169">
        <f t="shared" si="19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20"/>
        <v/>
      </c>
      <c r="V28" s="108" t="str">
        <f t="shared" si="5"/>
        <v/>
      </c>
      <c r="W28" s="108" t="str">
        <f t="shared" si="6"/>
        <v/>
      </c>
      <c r="X28" s="108">
        <f t="shared" si="7"/>
        <v>0</v>
      </c>
      <c r="Y28" s="170" t="b">
        <f t="shared" si="8"/>
        <v>0</v>
      </c>
      <c r="Z28" s="170" t="b">
        <f t="shared" si="9"/>
        <v>0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1"/>
        <v>0</v>
      </c>
      <c r="AE28" s="170" t="b">
        <f t="shared" si="22"/>
        <v>0</v>
      </c>
      <c r="AF28" s="170" t="b">
        <f t="shared" si="23"/>
        <v>0</v>
      </c>
      <c r="AG28" s="170" t="b">
        <f t="shared" si="24"/>
        <v>0</v>
      </c>
      <c r="AH28" s="170" t="b">
        <f t="shared" si="25"/>
        <v>0</v>
      </c>
      <c r="AI28" s="176" t="str">
        <f t="shared" si="13"/>
        <v/>
      </c>
      <c r="AJ28" s="177" t="str">
        <f t="shared" si="14"/>
        <v/>
      </c>
      <c r="AK28" s="173" t="str">
        <f t="shared" si="26"/>
        <v/>
      </c>
      <c r="AL28" s="174" t="str">
        <f t="shared" si="27"/>
        <v/>
      </c>
      <c r="AM28" s="175">
        <f t="shared" si="28"/>
        <v>0</v>
      </c>
      <c r="AN28" s="155" t="str">
        <f t="shared" si="29"/>
        <v/>
      </c>
      <c r="AO28" s="156" t="str">
        <f t="shared" si="30"/>
        <v/>
      </c>
      <c r="AP28" s="144"/>
      <c r="AQ28" s="174" t="str">
        <f t="shared" si="31"/>
        <v/>
      </c>
      <c r="AR28" s="213" t="str">
        <f t="shared" si="32"/>
        <v/>
      </c>
      <c r="AS28" s="213" t="str">
        <f t="shared" si="33"/>
        <v/>
      </c>
      <c r="AT28" s="213" t="str">
        <f t="shared" si="34"/>
        <v/>
      </c>
      <c r="AU28" s="165"/>
      <c r="AV28" s="174" t="str">
        <f t="shared" si="35"/>
        <v/>
      </c>
      <c r="AW28" s="175">
        <f t="shared" si="15"/>
        <v>0</v>
      </c>
      <c r="AX28" s="165"/>
      <c r="AY28" s="60" t="str">
        <f t="shared" si="36"/>
        <v/>
      </c>
      <c r="AZ28" s="61">
        <f t="shared" si="16"/>
        <v>0</v>
      </c>
    </row>
    <row r="29" spans="1:52" ht="15" customHeight="1" x14ac:dyDescent="0.25">
      <c r="A29">
        <v>12</v>
      </c>
      <c r="B29" s="17"/>
      <c r="C29" s="163"/>
      <c r="D29" s="144"/>
      <c r="E29" s="144"/>
      <c r="F29" s="165"/>
      <c r="G29" s="179"/>
      <c r="H29" s="178"/>
      <c r="I29" s="178"/>
      <c r="J29" s="178"/>
      <c r="K29" s="178"/>
      <c r="L29" s="215"/>
      <c r="M29" s="168">
        <f t="shared" si="17"/>
        <v>0</v>
      </c>
      <c r="N29" s="169" t="str">
        <f t="shared" si="18"/>
        <v/>
      </c>
      <c r="O29" s="169" t="str">
        <f t="shared" si="0"/>
        <v/>
      </c>
      <c r="P29" s="169" t="str">
        <f t="shared" si="1"/>
        <v/>
      </c>
      <c r="Q29" s="169">
        <f t="shared" si="19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20"/>
        <v/>
      </c>
      <c r="V29" s="108" t="str">
        <f t="shared" si="5"/>
        <v/>
      </c>
      <c r="W29" s="108" t="str">
        <f t="shared" si="6"/>
        <v/>
      </c>
      <c r="X29" s="108">
        <f t="shared" si="7"/>
        <v>0</v>
      </c>
      <c r="Y29" s="170" t="b">
        <f t="shared" si="8"/>
        <v>0</v>
      </c>
      <c r="Z29" s="170" t="b">
        <f t="shared" si="9"/>
        <v>0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1"/>
        <v>0</v>
      </c>
      <c r="AE29" s="170" t="b">
        <f t="shared" si="22"/>
        <v>0</v>
      </c>
      <c r="AF29" s="170" t="b">
        <f t="shared" si="23"/>
        <v>0</v>
      </c>
      <c r="AG29" s="170" t="b">
        <f t="shared" si="24"/>
        <v>0</v>
      </c>
      <c r="AH29" s="170" t="b">
        <f t="shared" si="25"/>
        <v>0</v>
      </c>
      <c r="AI29" s="176" t="str">
        <f t="shared" si="13"/>
        <v/>
      </c>
      <c r="AJ29" s="177" t="str">
        <f t="shared" si="14"/>
        <v/>
      </c>
      <c r="AK29" s="173" t="str">
        <f t="shared" si="26"/>
        <v/>
      </c>
      <c r="AL29" s="174" t="str">
        <f t="shared" si="27"/>
        <v/>
      </c>
      <c r="AM29" s="175">
        <f t="shared" si="28"/>
        <v>0</v>
      </c>
      <c r="AN29" s="155" t="str">
        <f t="shared" si="29"/>
        <v/>
      </c>
      <c r="AO29" s="156" t="str">
        <f t="shared" si="30"/>
        <v/>
      </c>
      <c r="AP29" s="144"/>
      <c r="AQ29" s="174" t="str">
        <f t="shared" si="31"/>
        <v/>
      </c>
      <c r="AR29" s="213" t="str">
        <f t="shared" si="32"/>
        <v/>
      </c>
      <c r="AS29" s="213" t="str">
        <f t="shared" si="33"/>
        <v/>
      </c>
      <c r="AT29" s="213" t="str">
        <f t="shared" si="34"/>
        <v/>
      </c>
      <c r="AU29" s="165"/>
      <c r="AV29" s="174" t="str">
        <f t="shared" si="35"/>
        <v/>
      </c>
      <c r="AW29" s="175">
        <f t="shared" si="15"/>
        <v>0</v>
      </c>
      <c r="AX29" s="165"/>
      <c r="AY29" s="60" t="str">
        <f t="shared" si="36"/>
        <v/>
      </c>
      <c r="AZ29" s="61">
        <f t="shared" si="16"/>
        <v>0</v>
      </c>
    </row>
    <row r="30" spans="1:52" ht="15" customHeight="1" x14ac:dyDescent="0.25">
      <c r="A30">
        <v>13</v>
      </c>
      <c r="B30" s="17"/>
      <c r="C30" s="163"/>
      <c r="D30" s="144"/>
      <c r="E30" s="144"/>
      <c r="F30" s="165"/>
      <c r="G30" s="179"/>
      <c r="H30" s="178"/>
      <c r="I30" s="178"/>
      <c r="J30" s="178"/>
      <c r="K30" s="178"/>
      <c r="L30" s="180"/>
      <c r="M30" s="168">
        <f t="shared" si="17"/>
        <v>0</v>
      </c>
      <c r="N30" s="169" t="str">
        <f t="shared" si="18"/>
        <v/>
      </c>
      <c r="O30" s="169" t="str">
        <f t="shared" si="0"/>
        <v/>
      </c>
      <c r="P30" s="169" t="str">
        <f t="shared" si="1"/>
        <v/>
      </c>
      <c r="Q30" s="169">
        <f t="shared" si="19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20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1"/>
        <v>0</v>
      </c>
      <c r="AE30" s="170" t="b">
        <f t="shared" si="22"/>
        <v>0</v>
      </c>
      <c r="AF30" s="170" t="b">
        <f t="shared" si="23"/>
        <v>0</v>
      </c>
      <c r="AG30" s="170" t="b">
        <f t="shared" si="24"/>
        <v>0</v>
      </c>
      <c r="AH30" s="170" t="b">
        <f t="shared" si="25"/>
        <v>0</v>
      </c>
      <c r="AI30" s="176" t="str">
        <f t="shared" si="13"/>
        <v/>
      </c>
      <c r="AJ30" s="177" t="str">
        <f t="shared" si="14"/>
        <v/>
      </c>
      <c r="AK30" s="173" t="str">
        <f t="shared" si="26"/>
        <v/>
      </c>
      <c r="AL30" s="174" t="str">
        <f t="shared" si="27"/>
        <v/>
      </c>
      <c r="AM30" s="175">
        <f t="shared" si="28"/>
        <v>0</v>
      </c>
      <c r="AN30" s="155" t="str">
        <f t="shared" si="29"/>
        <v/>
      </c>
      <c r="AO30" s="156" t="str">
        <f t="shared" si="30"/>
        <v/>
      </c>
      <c r="AP30" s="144"/>
      <c r="AQ30" s="174" t="str">
        <f t="shared" si="31"/>
        <v/>
      </c>
      <c r="AR30" s="213" t="str">
        <f t="shared" si="32"/>
        <v/>
      </c>
      <c r="AS30" s="213" t="str">
        <f t="shared" si="33"/>
        <v/>
      </c>
      <c r="AT30" s="213" t="str">
        <f t="shared" si="34"/>
        <v/>
      </c>
      <c r="AU30" s="165"/>
      <c r="AV30" s="174" t="str">
        <f t="shared" si="35"/>
        <v/>
      </c>
      <c r="AW30" s="175">
        <f t="shared" si="15"/>
        <v>0</v>
      </c>
      <c r="AX30" s="165"/>
      <c r="AY30" s="60" t="str">
        <f t="shared" si="36"/>
        <v/>
      </c>
      <c r="AZ30" s="61">
        <f t="shared" si="16"/>
        <v>0</v>
      </c>
    </row>
    <row r="31" spans="1:52" ht="15" customHeight="1" x14ac:dyDescent="0.25">
      <c r="A31">
        <v>14</v>
      </c>
      <c r="B31" s="17"/>
      <c r="C31" s="209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7"/>
        <v>0</v>
      </c>
      <c r="N31" s="169" t="str">
        <f t="shared" si="18"/>
        <v/>
      </c>
      <c r="O31" s="169" t="str">
        <f t="shared" si="0"/>
        <v/>
      </c>
      <c r="P31" s="169" t="str">
        <f t="shared" si="1"/>
        <v/>
      </c>
      <c r="Q31" s="169">
        <f t="shared" si="19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20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1"/>
        <v>0</v>
      </c>
      <c r="AE31" s="170" t="b">
        <f t="shared" si="22"/>
        <v>0</v>
      </c>
      <c r="AF31" s="170" t="b">
        <f t="shared" si="23"/>
        <v>0</v>
      </c>
      <c r="AG31" s="170" t="b">
        <f t="shared" si="24"/>
        <v>0</v>
      </c>
      <c r="AH31" s="170" t="b">
        <f t="shared" si="25"/>
        <v>0</v>
      </c>
      <c r="AI31" s="176" t="str">
        <f t="shared" si="13"/>
        <v/>
      </c>
      <c r="AJ31" s="177" t="str">
        <f t="shared" si="14"/>
        <v/>
      </c>
      <c r="AK31" s="173" t="str">
        <f t="shared" si="26"/>
        <v/>
      </c>
      <c r="AL31" s="174" t="str">
        <f t="shared" si="27"/>
        <v/>
      </c>
      <c r="AM31" s="175">
        <f t="shared" si="28"/>
        <v>0</v>
      </c>
      <c r="AN31" s="155" t="str">
        <f t="shared" si="29"/>
        <v/>
      </c>
      <c r="AO31" s="156" t="str">
        <f t="shared" si="30"/>
        <v/>
      </c>
      <c r="AP31" s="144"/>
      <c r="AQ31" s="174" t="str">
        <f t="shared" si="31"/>
        <v/>
      </c>
      <c r="AR31" s="213" t="str">
        <f t="shared" si="32"/>
        <v/>
      </c>
      <c r="AS31" s="213" t="str">
        <f t="shared" si="33"/>
        <v/>
      </c>
      <c r="AT31" s="213" t="str">
        <f t="shared" si="34"/>
        <v/>
      </c>
      <c r="AU31" s="165"/>
      <c r="AV31" s="174" t="str">
        <f t="shared" si="35"/>
        <v/>
      </c>
      <c r="AW31" s="175">
        <f t="shared" si="15"/>
        <v>0</v>
      </c>
      <c r="AX31" s="165"/>
      <c r="AY31" s="60" t="str">
        <f t="shared" si="36"/>
        <v/>
      </c>
      <c r="AZ31" s="61">
        <f t="shared" si="16"/>
        <v>0</v>
      </c>
    </row>
    <row r="32" spans="1:52" ht="15" customHeight="1" x14ac:dyDescent="0.25">
      <c r="A32">
        <v>15</v>
      </c>
      <c r="B32" s="17"/>
      <c r="C32" s="209"/>
      <c r="D32" s="144"/>
      <c r="E32" s="144"/>
      <c r="F32" s="165"/>
      <c r="G32" s="179"/>
      <c r="H32" s="178"/>
      <c r="I32" s="178"/>
      <c r="J32" s="178"/>
      <c r="K32" s="178"/>
      <c r="L32" s="215"/>
      <c r="M32" s="168">
        <f t="shared" si="17"/>
        <v>0</v>
      </c>
      <c r="N32" s="169" t="str">
        <f t="shared" si="18"/>
        <v/>
      </c>
      <c r="O32" s="169" t="str">
        <f t="shared" si="0"/>
        <v/>
      </c>
      <c r="P32" s="169" t="str">
        <f t="shared" si="1"/>
        <v/>
      </c>
      <c r="Q32" s="169">
        <f t="shared" si="19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20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1"/>
        <v>0</v>
      </c>
      <c r="AE32" s="170" t="b">
        <f t="shared" si="22"/>
        <v>0</v>
      </c>
      <c r="AF32" s="170" t="b">
        <f t="shared" si="23"/>
        <v>0</v>
      </c>
      <c r="AG32" s="170" t="b">
        <f t="shared" si="24"/>
        <v>0</v>
      </c>
      <c r="AH32" s="170" t="b">
        <f t="shared" si="25"/>
        <v>0</v>
      </c>
      <c r="AI32" s="176" t="str">
        <f t="shared" si="13"/>
        <v/>
      </c>
      <c r="AJ32" s="177" t="str">
        <f t="shared" si="14"/>
        <v/>
      </c>
      <c r="AK32" s="173" t="str">
        <f t="shared" si="26"/>
        <v/>
      </c>
      <c r="AL32" s="174" t="str">
        <f t="shared" si="27"/>
        <v/>
      </c>
      <c r="AM32" s="175">
        <f t="shared" si="28"/>
        <v>0</v>
      </c>
      <c r="AN32" s="155" t="str">
        <f t="shared" si="29"/>
        <v/>
      </c>
      <c r="AO32" s="156" t="str">
        <f t="shared" si="30"/>
        <v/>
      </c>
      <c r="AP32" s="144"/>
      <c r="AQ32" s="174" t="str">
        <f t="shared" si="31"/>
        <v/>
      </c>
      <c r="AR32" s="213" t="str">
        <f t="shared" si="32"/>
        <v/>
      </c>
      <c r="AS32" s="213" t="str">
        <f t="shared" si="33"/>
        <v/>
      </c>
      <c r="AT32" s="213" t="str">
        <f t="shared" si="34"/>
        <v/>
      </c>
      <c r="AU32" s="165"/>
      <c r="AV32" s="174" t="str">
        <f t="shared" si="35"/>
        <v/>
      </c>
      <c r="AW32" s="175">
        <f t="shared" si="15"/>
        <v>0</v>
      </c>
      <c r="AX32" s="165"/>
      <c r="AY32" s="60" t="str">
        <f t="shared" si="36"/>
        <v/>
      </c>
      <c r="AZ32" s="61">
        <f t="shared" si="16"/>
        <v>0</v>
      </c>
    </row>
    <row r="33" spans="1:52" ht="15" customHeight="1" x14ac:dyDescent="0.25">
      <c r="A33">
        <v>16</v>
      </c>
      <c r="B33" s="17"/>
      <c r="C33" s="163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17"/>
        <v>0</v>
      </c>
      <c r="N33" s="169" t="str">
        <f t="shared" si="18"/>
        <v/>
      </c>
      <c r="O33" s="169" t="str">
        <f t="shared" si="0"/>
        <v/>
      </c>
      <c r="P33" s="169" t="str">
        <f t="shared" si="1"/>
        <v/>
      </c>
      <c r="Q33" s="169">
        <f t="shared" si="19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20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1"/>
        <v>0</v>
      </c>
      <c r="AE33" s="170" t="b">
        <f t="shared" si="22"/>
        <v>0</v>
      </c>
      <c r="AF33" s="170" t="b">
        <f t="shared" si="23"/>
        <v>0</v>
      </c>
      <c r="AG33" s="170" t="b">
        <f t="shared" si="24"/>
        <v>0</v>
      </c>
      <c r="AH33" s="170" t="b">
        <f t="shared" si="25"/>
        <v>0</v>
      </c>
      <c r="AI33" s="176" t="str">
        <f t="shared" si="13"/>
        <v/>
      </c>
      <c r="AJ33" s="177" t="str">
        <f t="shared" si="14"/>
        <v/>
      </c>
      <c r="AK33" s="173" t="str">
        <f t="shared" si="26"/>
        <v/>
      </c>
      <c r="AL33" s="174" t="str">
        <f t="shared" si="27"/>
        <v/>
      </c>
      <c r="AM33" s="175">
        <f t="shared" si="28"/>
        <v>0</v>
      </c>
      <c r="AN33" s="155" t="str">
        <f t="shared" si="29"/>
        <v/>
      </c>
      <c r="AO33" s="156" t="str">
        <f t="shared" si="30"/>
        <v/>
      </c>
      <c r="AP33" s="144"/>
      <c r="AQ33" s="174" t="str">
        <f t="shared" si="31"/>
        <v/>
      </c>
      <c r="AR33" s="213" t="str">
        <f t="shared" si="32"/>
        <v/>
      </c>
      <c r="AS33" s="213" t="str">
        <f t="shared" si="33"/>
        <v/>
      </c>
      <c r="AT33" s="213" t="str">
        <f t="shared" si="34"/>
        <v/>
      </c>
      <c r="AU33" s="165"/>
      <c r="AV33" s="174" t="str">
        <f t="shared" si="35"/>
        <v/>
      </c>
      <c r="AW33" s="175">
        <f t="shared" si="15"/>
        <v>0</v>
      </c>
      <c r="AX33" s="165"/>
      <c r="AY33" s="60" t="str">
        <f t="shared" si="36"/>
        <v/>
      </c>
      <c r="AZ33" s="61">
        <f t="shared" si="16"/>
        <v>0</v>
      </c>
    </row>
    <row r="34" spans="1:52" ht="15" customHeight="1" x14ac:dyDescent="0.25">
      <c r="A34">
        <v>17</v>
      </c>
      <c r="B34" s="17"/>
      <c r="C34" s="163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17"/>
        <v>0</v>
      </c>
      <c r="N34" s="169" t="str">
        <f t="shared" si="18"/>
        <v/>
      </c>
      <c r="O34" s="169" t="str">
        <f t="shared" si="0"/>
        <v/>
      </c>
      <c r="P34" s="169" t="str">
        <f t="shared" si="1"/>
        <v/>
      </c>
      <c r="Q34" s="169">
        <f t="shared" si="19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20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1"/>
        <v>0</v>
      </c>
      <c r="AE34" s="170" t="b">
        <f t="shared" si="22"/>
        <v>0</v>
      </c>
      <c r="AF34" s="170" t="b">
        <f t="shared" si="23"/>
        <v>0</v>
      </c>
      <c r="AG34" s="170" t="b">
        <f t="shared" si="24"/>
        <v>0</v>
      </c>
      <c r="AH34" s="170" t="b">
        <f t="shared" si="25"/>
        <v>0</v>
      </c>
      <c r="AI34" s="176" t="str">
        <f t="shared" si="13"/>
        <v/>
      </c>
      <c r="AJ34" s="177" t="str">
        <f t="shared" si="14"/>
        <v/>
      </c>
      <c r="AK34" s="173" t="str">
        <f t="shared" si="26"/>
        <v/>
      </c>
      <c r="AL34" s="174" t="str">
        <f t="shared" si="27"/>
        <v/>
      </c>
      <c r="AM34" s="175">
        <f t="shared" si="28"/>
        <v>0</v>
      </c>
      <c r="AN34" s="155" t="str">
        <f t="shared" si="29"/>
        <v/>
      </c>
      <c r="AO34" s="156" t="str">
        <f t="shared" si="30"/>
        <v/>
      </c>
      <c r="AP34" s="144"/>
      <c r="AQ34" s="174" t="str">
        <f t="shared" si="31"/>
        <v/>
      </c>
      <c r="AR34" s="213" t="str">
        <f t="shared" si="32"/>
        <v/>
      </c>
      <c r="AS34" s="213" t="str">
        <f t="shared" si="33"/>
        <v/>
      </c>
      <c r="AT34" s="213" t="str">
        <f t="shared" si="34"/>
        <v/>
      </c>
      <c r="AU34" s="165"/>
      <c r="AV34" s="174" t="str">
        <f t="shared" si="35"/>
        <v/>
      </c>
      <c r="AW34" s="175">
        <f t="shared" si="15"/>
        <v>0</v>
      </c>
      <c r="AX34" s="165"/>
      <c r="AY34" s="60" t="str">
        <f t="shared" si="36"/>
        <v/>
      </c>
      <c r="AZ34" s="61">
        <f t="shared" si="16"/>
        <v>0</v>
      </c>
    </row>
    <row r="35" spans="1:52" ht="15" customHeight="1" x14ac:dyDescent="0.25">
      <c r="A35">
        <v>18</v>
      </c>
      <c r="B35" s="17"/>
      <c r="C35" s="209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7"/>
        <v>0</v>
      </c>
      <c r="N35" s="169" t="str">
        <f t="shared" si="18"/>
        <v/>
      </c>
      <c r="O35" s="169" t="str">
        <f t="shared" si="0"/>
        <v/>
      </c>
      <c r="P35" s="169" t="str">
        <f t="shared" si="1"/>
        <v/>
      </c>
      <c r="Q35" s="169">
        <f t="shared" si="19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20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1"/>
        <v>0</v>
      </c>
      <c r="AE35" s="170" t="b">
        <f t="shared" si="22"/>
        <v>0</v>
      </c>
      <c r="AF35" s="170" t="b">
        <f t="shared" si="23"/>
        <v>0</v>
      </c>
      <c r="AG35" s="170" t="b">
        <f t="shared" si="24"/>
        <v>0</v>
      </c>
      <c r="AH35" s="170" t="b">
        <f t="shared" si="25"/>
        <v>0</v>
      </c>
      <c r="AI35" s="176" t="str">
        <f t="shared" si="13"/>
        <v/>
      </c>
      <c r="AJ35" s="177" t="str">
        <f t="shared" si="14"/>
        <v/>
      </c>
      <c r="AK35" s="173" t="str">
        <f t="shared" si="26"/>
        <v/>
      </c>
      <c r="AL35" s="174" t="str">
        <f t="shared" si="27"/>
        <v/>
      </c>
      <c r="AM35" s="175">
        <f t="shared" si="28"/>
        <v>0</v>
      </c>
      <c r="AN35" s="155" t="str">
        <f t="shared" si="29"/>
        <v/>
      </c>
      <c r="AO35" s="156" t="str">
        <f t="shared" si="30"/>
        <v/>
      </c>
      <c r="AP35" s="144"/>
      <c r="AQ35" s="174" t="str">
        <f t="shared" si="31"/>
        <v/>
      </c>
      <c r="AR35" s="213" t="str">
        <f t="shared" si="32"/>
        <v/>
      </c>
      <c r="AS35" s="213" t="str">
        <f t="shared" si="33"/>
        <v/>
      </c>
      <c r="AT35" s="213" t="str">
        <f t="shared" si="34"/>
        <v/>
      </c>
      <c r="AU35" s="165"/>
      <c r="AV35" s="174" t="str">
        <f t="shared" si="35"/>
        <v/>
      </c>
      <c r="AW35" s="175">
        <f t="shared" si="15"/>
        <v>0</v>
      </c>
      <c r="AX35" s="165"/>
      <c r="AY35" s="60" t="str">
        <f t="shared" si="36"/>
        <v/>
      </c>
      <c r="AZ35" s="61">
        <f t="shared" si="16"/>
        <v>0</v>
      </c>
    </row>
    <row r="36" spans="1:52" ht="15" customHeight="1" x14ac:dyDescent="0.25">
      <c r="A36">
        <v>19</v>
      </c>
      <c r="B36" s="17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7"/>
        <v>0</v>
      </c>
      <c r="N36" s="169" t="str">
        <f t="shared" si="18"/>
        <v/>
      </c>
      <c r="O36" s="169" t="str">
        <f t="shared" si="0"/>
        <v/>
      </c>
      <c r="P36" s="169" t="str">
        <f t="shared" si="1"/>
        <v/>
      </c>
      <c r="Q36" s="169">
        <f t="shared" si="19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20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1"/>
        <v>0</v>
      </c>
      <c r="AE36" s="170" t="b">
        <f t="shared" si="22"/>
        <v>0</v>
      </c>
      <c r="AF36" s="170" t="b">
        <f t="shared" si="23"/>
        <v>0</v>
      </c>
      <c r="AG36" s="170" t="b">
        <f t="shared" si="24"/>
        <v>0</v>
      </c>
      <c r="AH36" s="170" t="b">
        <f t="shared" si="25"/>
        <v>0</v>
      </c>
      <c r="AI36" s="176" t="str">
        <f t="shared" si="13"/>
        <v/>
      </c>
      <c r="AJ36" s="177" t="str">
        <f t="shared" si="14"/>
        <v/>
      </c>
      <c r="AK36" s="173" t="str">
        <f t="shared" si="26"/>
        <v/>
      </c>
      <c r="AL36" s="174" t="str">
        <f t="shared" si="27"/>
        <v/>
      </c>
      <c r="AM36" s="175">
        <f t="shared" si="28"/>
        <v>0</v>
      </c>
      <c r="AN36" s="155" t="str">
        <f t="shared" si="29"/>
        <v/>
      </c>
      <c r="AO36" s="156" t="str">
        <f t="shared" si="30"/>
        <v/>
      </c>
      <c r="AP36" s="144"/>
      <c r="AQ36" s="174" t="str">
        <f t="shared" si="31"/>
        <v/>
      </c>
      <c r="AR36" s="213" t="str">
        <f t="shared" si="32"/>
        <v/>
      </c>
      <c r="AS36" s="213" t="str">
        <f t="shared" si="33"/>
        <v/>
      </c>
      <c r="AT36" s="213" t="str">
        <f t="shared" si="34"/>
        <v/>
      </c>
      <c r="AU36" s="165"/>
      <c r="AV36" s="174" t="str">
        <f t="shared" si="35"/>
        <v/>
      </c>
      <c r="AW36" s="175">
        <f t="shared" si="15"/>
        <v>0</v>
      </c>
      <c r="AX36" s="165"/>
      <c r="AY36" s="60" t="str">
        <f t="shared" si="36"/>
        <v/>
      </c>
      <c r="AZ36" s="61">
        <f t="shared" si="16"/>
        <v>0</v>
      </c>
    </row>
    <row r="37" spans="1:52" ht="15" customHeight="1" x14ac:dyDescent="0.25">
      <c r="A37">
        <v>20</v>
      </c>
      <c r="B37" s="17"/>
      <c r="C37" s="163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7"/>
        <v>0</v>
      </c>
      <c r="N37" s="169" t="str">
        <f t="shared" si="18"/>
        <v/>
      </c>
      <c r="O37" s="169" t="str">
        <f t="shared" si="0"/>
        <v/>
      </c>
      <c r="P37" s="169" t="str">
        <f t="shared" si="1"/>
        <v/>
      </c>
      <c r="Q37" s="169">
        <f t="shared" si="19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20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1"/>
        <v>0</v>
      </c>
      <c r="AE37" s="170" t="b">
        <f t="shared" si="22"/>
        <v>0</v>
      </c>
      <c r="AF37" s="170" t="b">
        <f t="shared" si="23"/>
        <v>0</v>
      </c>
      <c r="AG37" s="170" t="b">
        <f t="shared" si="24"/>
        <v>0</v>
      </c>
      <c r="AH37" s="170" t="b">
        <f t="shared" si="25"/>
        <v>0</v>
      </c>
      <c r="AI37" s="176" t="str">
        <f t="shared" si="13"/>
        <v/>
      </c>
      <c r="AJ37" s="177" t="str">
        <f t="shared" si="14"/>
        <v/>
      </c>
      <c r="AK37" s="173" t="str">
        <f t="shared" si="26"/>
        <v/>
      </c>
      <c r="AL37" s="174" t="str">
        <f t="shared" si="27"/>
        <v/>
      </c>
      <c r="AM37" s="175">
        <f t="shared" si="28"/>
        <v>0</v>
      </c>
      <c r="AN37" s="155" t="str">
        <f t="shared" si="29"/>
        <v/>
      </c>
      <c r="AO37" s="156" t="str">
        <f t="shared" si="30"/>
        <v/>
      </c>
      <c r="AP37" s="144"/>
      <c r="AQ37" s="174" t="str">
        <f t="shared" si="31"/>
        <v/>
      </c>
      <c r="AR37" s="213" t="str">
        <f t="shared" si="32"/>
        <v/>
      </c>
      <c r="AS37" s="213" t="str">
        <f t="shared" si="33"/>
        <v/>
      </c>
      <c r="AT37" s="213" t="str">
        <f t="shared" si="34"/>
        <v/>
      </c>
      <c r="AU37" s="165"/>
      <c r="AV37" s="174" t="str">
        <f t="shared" si="35"/>
        <v/>
      </c>
      <c r="AW37" s="175">
        <f t="shared" si="15"/>
        <v>0</v>
      </c>
      <c r="AX37" s="165"/>
      <c r="AY37" s="60" t="str">
        <f t="shared" si="36"/>
        <v/>
      </c>
      <c r="AZ37" s="61">
        <f t="shared" si="16"/>
        <v>0</v>
      </c>
    </row>
    <row r="38" spans="1:52" ht="15" customHeight="1" x14ac:dyDescent="0.25">
      <c r="A38">
        <v>21</v>
      </c>
      <c r="B38" s="17"/>
      <c r="C38" s="209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7"/>
        <v>0</v>
      </c>
      <c r="N38" s="169" t="str">
        <f t="shared" si="18"/>
        <v/>
      </c>
      <c r="O38" s="169" t="str">
        <f t="shared" si="0"/>
        <v/>
      </c>
      <c r="P38" s="169" t="str">
        <f t="shared" si="1"/>
        <v/>
      </c>
      <c r="Q38" s="169">
        <f t="shared" si="19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20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1"/>
        <v>0</v>
      </c>
      <c r="AE38" s="170" t="b">
        <f t="shared" si="22"/>
        <v>0</v>
      </c>
      <c r="AF38" s="170" t="b">
        <f t="shared" si="23"/>
        <v>0</v>
      </c>
      <c r="AG38" s="170" t="b">
        <f t="shared" si="24"/>
        <v>0</v>
      </c>
      <c r="AH38" s="170" t="b">
        <f t="shared" si="25"/>
        <v>0</v>
      </c>
      <c r="AI38" s="176" t="str">
        <f t="shared" si="13"/>
        <v/>
      </c>
      <c r="AJ38" s="177" t="str">
        <f t="shared" si="14"/>
        <v/>
      </c>
      <c r="AK38" s="173" t="str">
        <f t="shared" si="26"/>
        <v/>
      </c>
      <c r="AL38" s="174" t="str">
        <f t="shared" si="27"/>
        <v/>
      </c>
      <c r="AM38" s="175">
        <f t="shared" si="28"/>
        <v>0</v>
      </c>
      <c r="AN38" s="155" t="str">
        <f t="shared" si="29"/>
        <v/>
      </c>
      <c r="AO38" s="156" t="str">
        <f t="shared" si="30"/>
        <v/>
      </c>
      <c r="AP38" s="144"/>
      <c r="AQ38" s="174" t="str">
        <f t="shared" si="31"/>
        <v/>
      </c>
      <c r="AR38" s="213" t="str">
        <f t="shared" si="32"/>
        <v/>
      </c>
      <c r="AS38" s="213" t="str">
        <f t="shared" si="33"/>
        <v/>
      </c>
      <c r="AT38" s="213" t="str">
        <f t="shared" si="34"/>
        <v/>
      </c>
      <c r="AU38" s="165"/>
      <c r="AV38" s="174" t="str">
        <f t="shared" si="35"/>
        <v/>
      </c>
      <c r="AW38" s="175">
        <f t="shared" si="15"/>
        <v>0</v>
      </c>
      <c r="AX38" s="165"/>
      <c r="AY38" s="60" t="str">
        <f t="shared" si="36"/>
        <v/>
      </c>
      <c r="AZ38" s="61">
        <f t="shared" si="16"/>
        <v>0</v>
      </c>
    </row>
    <row r="39" spans="1:52" ht="15" customHeight="1" x14ac:dyDescent="0.25">
      <c r="A39">
        <v>22</v>
      </c>
      <c r="B39" s="17"/>
      <c r="C39" s="163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7"/>
        <v>0</v>
      </c>
      <c r="N39" s="169" t="str">
        <f t="shared" si="18"/>
        <v/>
      </c>
      <c r="O39" s="169" t="str">
        <f t="shared" si="0"/>
        <v/>
      </c>
      <c r="P39" s="169" t="str">
        <f t="shared" si="1"/>
        <v/>
      </c>
      <c r="Q39" s="169">
        <f t="shared" si="19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20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1"/>
        <v>0</v>
      </c>
      <c r="AE39" s="170" t="b">
        <f t="shared" si="22"/>
        <v>0</v>
      </c>
      <c r="AF39" s="170" t="b">
        <f t="shared" si="23"/>
        <v>0</v>
      </c>
      <c r="AG39" s="170" t="b">
        <f t="shared" si="24"/>
        <v>0</v>
      </c>
      <c r="AH39" s="170" t="b">
        <f t="shared" si="25"/>
        <v>0</v>
      </c>
      <c r="AI39" s="176" t="str">
        <f t="shared" si="13"/>
        <v/>
      </c>
      <c r="AJ39" s="177" t="str">
        <f t="shared" si="14"/>
        <v/>
      </c>
      <c r="AK39" s="173" t="str">
        <f t="shared" si="26"/>
        <v/>
      </c>
      <c r="AL39" s="174" t="str">
        <f t="shared" si="27"/>
        <v/>
      </c>
      <c r="AM39" s="175">
        <f t="shared" si="28"/>
        <v>0</v>
      </c>
      <c r="AN39" s="155" t="str">
        <f t="shared" si="29"/>
        <v/>
      </c>
      <c r="AO39" s="156" t="str">
        <f t="shared" si="30"/>
        <v/>
      </c>
      <c r="AP39" s="144"/>
      <c r="AQ39" s="174" t="str">
        <f t="shared" si="31"/>
        <v/>
      </c>
      <c r="AR39" s="213" t="str">
        <f t="shared" si="32"/>
        <v/>
      </c>
      <c r="AS39" s="213" t="str">
        <f t="shared" si="33"/>
        <v/>
      </c>
      <c r="AT39" s="213" t="str">
        <f t="shared" si="34"/>
        <v/>
      </c>
      <c r="AU39" s="165"/>
      <c r="AV39" s="174" t="str">
        <f t="shared" si="35"/>
        <v/>
      </c>
      <c r="AW39" s="175">
        <f t="shared" si="15"/>
        <v>0</v>
      </c>
      <c r="AX39" s="165"/>
      <c r="AY39" s="60" t="str">
        <f t="shared" si="36"/>
        <v/>
      </c>
      <c r="AZ39" s="61">
        <f t="shared" si="16"/>
        <v>0</v>
      </c>
    </row>
    <row r="40" spans="1:52" ht="15" customHeight="1" x14ac:dyDescent="0.25">
      <c r="A40">
        <v>23</v>
      </c>
      <c r="B40" s="17"/>
      <c r="C40" s="209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7"/>
        <v>0</v>
      </c>
      <c r="N40" s="169" t="str">
        <f t="shared" si="18"/>
        <v/>
      </c>
      <c r="O40" s="169" t="str">
        <f t="shared" si="0"/>
        <v/>
      </c>
      <c r="P40" s="169" t="str">
        <f t="shared" si="1"/>
        <v/>
      </c>
      <c r="Q40" s="169">
        <f t="shared" si="19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20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1"/>
        <v>0</v>
      </c>
      <c r="AE40" s="170" t="b">
        <f t="shared" si="22"/>
        <v>0</v>
      </c>
      <c r="AF40" s="170" t="b">
        <f t="shared" si="23"/>
        <v>0</v>
      </c>
      <c r="AG40" s="170" t="b">
        <f t="shared" si="24"/>
        <v>0</v>
      </c>
      <c r="AH40" s="170" t="b">
        <f t="shared" si="25"/>
        <v>0</v>
      </c>
      <c r="AI40" s="176" t="str">
        <f t="shared" si="13"/>
        <v/>
      </c>
      <c r="AJ40" s="177" t="str">
        <f t="shared" si="14"/>
        <v/>
      </c>
      <c r="AK40" s="173" t="str">
        <f t="shared" si="26"/>
        <v/>
      </c>
      <c r="AL40" s="174" t="str">
        <f t="shared" si="27"/>
        <v/>
      </c>
      <c r="AM40" s="175">
        <f t="shared" si="28"/>
        <v>0</v>
      </c>
      <c r="AN40" s="155" t="str">
        <f t="shared" si="29"/>
        <v/>
      </c>
      <c r="AO40" s="156" t="str">
        <f t="shared" si="30"/>
        <v/>
      </c>
      <c r="AP40" s="144"/>
      <c r="AQ40" s="174" t="str">
        <f t="shared" si="31"/>
        <v/>
      </c>
      <c r="AR40" s="213" t="str">
        <f t="shared" si="32"/>
        <v/>
      </c>
      <c r="AS40" s="213" t="str">
        <f t="shared" si="33"/>
        <v/>
      </c>
      <c r="AT40" s="213" t="str">
        <f t="shared" si="34"/>
        <v/>
      </c>
      <c r="AU40" s="165"/>
      <c r="AV40" s="174" t="str">
        <f t="shared" si="35"/>
        <v/>
      </c>
      <c r="AW40" s="175">
        <f t="shared" si="15"/>
        <v>0</v>
      </c>
      <c r="AX40" s="165"/>
      <c r="AY40" s="60" t="str">
        <f t="shared" si="36"/>
        <v/>
      </c>
      <c r="AZ40" s="61">
        <f t="shared" si="16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7"/>
        <v>0</v>
      </c>
      <c r="N41" s="169" t="str">
        <f t="shared" si="18"/>
        <v/>
      </c>
      <c r="O41" s="169" t="str">
        <f t="shared" si="0"/>
        <v/>
      </c>
      <c r="P41" s="169" t="str">
        <f t="shared" si="1"/>
        <v/>
      </c>
      <c r="Q41" s="169">
        <f t="shared" si="19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20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1"/>
        <v>0</v>
      </c>
      <c r="AE41" s="170" t="b">
        <f t="shared" si="22"/>
        <v>0</v>
      </c>
      <c r="AF41" s="170" t="b">
        <f t="shared" si="23"/>
        <v>0</v>
      </c>
      <c r="AG41" s="170" t="b">
        <f t="shared" si="24"/>
        <v>0</v>
      </c>
      <c r="AH41" s="170" t="b">
        <f t="shared" si="25"/>
        <v>0</v>
      </c>
      <c r="AI41" s="176" t="str">
        <f t="shared" si="13"/>
        <v/>
      </c>
      <c r="AJ41" s="177" t="str">
        <f t="shared" si="14"/>
        <v/>
      </c>
      <c r="AK41" s="173" t="str">
        <f t="shared" si="26"/>
        <v/>
      </c>
      <c r="AL41" s="174" t="str">
        <f t="shared" si="27"/>
        <v/>
      </c>
      <c r="AM41" s="175">
        <f t="shared" si="28"/>
        <v>0</v>
      </c>
      <c r="AN41" s="155" t="str">
        <f t="shared" si="29"/>
        <v/>
      </c>
      <c r="AO41" s="156" t="str">
        <f t="shared" si="30"/>
        <v/>
      </c>
      <c r="AP41" s="144"/>
      <c r="AQ41" s="174" t="str">
        <f t="shared" si="31"/>
        <v/>
      </c>
      <c r="AR41" s="213" t="str">
        <f t="shared" si="32"/>
        <v/>
      </c>
      <c r="AS41" s="213" t="str">
        <f t="shared" si="33"/>
        <v/>
      </c>
      <c r="AT41" s="213" t="str">
        <f t="shared" si="34"/>
        <v/>
      </c>
      <c r="AU41" s="165"/>
      <c r="AV41" s="174" t="str">
        <f t="shared" si="35"/>
        <v/>
      </c>
      <c r="AW41" s="175">
        <f t="shared" si="15"/>
        <v>0</v>
      </c>
      <c r="AX41" s="165"/>
      <c r="AY41" s="60" t="str">
        <f t="shared" si="36"/>
        <v/>
      </c>
      <c r="AZ41" s="61">
        <f t="shared" si="16"/>
        <v>0</v>
      </c>
    </row>
    <row r="42" spans="1:52" ht="15" customHeight="1" x14ac:dyDescent="0.25">
      <c r="A42">
        <v>25</v>
      </c>
      <c r="B42" s="17"/>
      <c r="C42" s="209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7"/>
        <v>0</v>
      </c>
      <c r="N42" s="169" t="str">
        <f t="shared" si="18"/>
        <v/>
      </c>
      <c r="O42" s="169" t="str">
        <f t="shared" si="0"/>
        <v/>
      </c>
      <c r="P42" s="169" t="str">
        <f t="shared" si="1"/>
        <v/>
      </c>
      <c r="Q42" s="169">
        <f t="shared" si="19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20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1"/>
        <v>0</v>
      </c>
      <c r="AE42" s="170" t="b">
        <f t="shared" si="22"/>
        <v>0</v>
      </c>
      <c r="AF42" s="170" t="b">
        <f t="shared" si="23"/>
        <v>0</v>
      </c>
      <c r="AG42" s="170" t="b">
        <f t="shared" si="24"/>
        <v>0</v>
      </c>
      <c r="AH42" s="170" t="b">
        <f t="shared" si="25"/>
        <v>0</v>
      </c>
      <c r="AI42" s="176" t="str">
        <f t="shared" si="13"/>
        <v/>
      </c>
      <c r="AJ42" s="177" t="str">
        <f t="shared" si="14"/>
        <v/>
      </c>
      <c r="AK42" s="173" t="str">
        <f t="shared" si="26"/>
        <v/>
      </c>
      <c r="AL42" s="174" t="str">
        <f t="shared" si="27"/>
        <v/>
      </c>
      <c r="AM42" s="175">
        <f t="shared" si="28"/>
        <v>0</v>
      </c>
      <c r="AN42" s="155" t="str">
        <f t="shared" si="29"/>
        <v/>
      </c>
      <c r="AO42" s="156" t="str">
        <f t="shared" si="30"/>
        <v/>
      </c>
      <c r="AP42" s="144"/>
      <c r="AQ42" s="174" t="str">
        <f t="shared" si="31"/>
        <v/>
      </c>
      <c r="AR42" s="213" t="str">
        <f t="shared" si="32"/>
        <v/>
      </c>
      <c r="AS42" s="213" t="str">
        <f t="shared" si="33"/>
        <v/>
      </c>
      <c r="AT42" s="213" t="str">
        <f t="shared" si="34"/>
        <v/>
      </c>
      <c r="AU42" s="165"/>
      <c r="AV42" s="174" t="str">
        <f t="shared" si="35"/>
        <v/>
      </c>
      <c r="AW42" s="175">
        <f t="shared" si="15"/>
        <v>0</v>
      </c>
      <c r="AX42" s="165"/>
      <c r="AY42" s="60" t="str">
        <f t="shared" si="36"/>
        <v/>
      </c>
      <c r="AZ42" s="61">
        <f t="shared" si="16"/>
        <v>0</v>
      </c>
    </row>
    <row r="43" spans="1:52" ht="15" customHeight="1" x14ac:dyDescent="0.25">
      <c r="A43">
        <v>26</v>
      </c>
      <c r="B43" s="17"/>
      <c r="C43" s="163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7"/>
        <v>0</v>
      </c>
      <c r="N43" s="169" t="str">
        <f t="shared" si="18"/>
        <v/>
      </c>
      <c r="O43" s="169" t="str">
        <f t="shared" si="0"/>
        <v/>
      </c>
      <c r="P43" s="169" t="str">
        <f t="shared" si="1"/>
        <v/>
      </c>
      <c r="Q43" s="169">
        <f t="shared" si="19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20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1"/>
        <v>0</v>
      </c>
      <c r="AE43" s="170" t="b">
        <f t="shared" si="22"/>
        <v>0</v>
      </c>
      <c r="AF43" s="170" t="b">
        <f t="shared" si="23"/>
        <v>0</v>
      </c>
      <c r="AG43" s="170" t="b">
        <f t="shared" si="24"/>
        <v>0</v>
      </c>
      <c r="AH43" s="170" t="b">
        <f t="shared" si="25"/>
        <v>0</v>
      </c>
      <c r="AI43" s="176" t="str">
        <f t="shared" si="13"/>
        <v/>
      </c>
      <c r="AJ43" s="177" t="str">
        <f t="shared" si="14"/>
        <v/>
      </c>
      <c r="AK43" s="173" t="str">
        <f t="shared" si="26"/>
        <v/>
      </c>
      <c r="AL43" s="174" t="str">
        <f t="shared" si="27"/>
        <v/>
      </c>
      <c r="AM43" s="175">
        <f t="shared" si="28"/>
        <v>0</v>
      </c>
      <c r="AN43" s="155" t="str">
        <f t="shared" si="29"/>
        <v/>
      </c>
      <c r="AO43" s="156" t="str">
        <f t="shared" si="30"/>
        <v/>
      </c>
      <c r="AP43" s="144"/>
      <c r="AQ43" s="174" t="str">
        <f t="shared" si="31"/>
        <v/>
      </c>
      <c r="AR43" s="213" t="str">
        <f t="shared" si="32"/>
        <v/>
      </c>
      <c r="AS43" s="213" t="str">
        <f t="shared" si="33"/>
        <v/>
      </c>
      <c r="AT43" s="213" t="str">
        <f t="shared" si="34"/>
        <v/>
      </c>
      <c r="AU43" s="165"/>
      <c r="AV43" s="174" t="str">
        <f t="shared" si="35"/>
        <v/>
      </c>
      <c r="AW43" s="175">
        <f t="shared" si="15"/>
        <v>0</v>
      </c>
      <c r="AX43" s="165"/>
      <c r="AY43" s="60" t="str">
        <f t="shared" si="36"/>
        <v/>
      </c>
      <c r="AZ43" s="61">
        <f t="shared" si="16"/>
        <v>0</v>
      </c>
    </row>
    <row r="44" spans="1:52" ht="15" customHeight="1" x14ac:dyDescent="0.25">
      <c r="A44">
        <v>27</v>
      </c>
      <c r="B44" s="17"/>
      <c r="C44" s="163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7"/>
        <v>0</v>
      </c>
      <c r="N44" s="169" t="str">
        <f t="shared" si="18"/>
        <v/>
      </c>
      <c r="O44" s="169" t="str">
        <f t="shared" si="0"/>
        <v/>
      </c>
      <c r="P44" s="169" t="str">
        <f t="shared" si="1"/>
        <v/>
      </c>
      <c r="Q44" s="169">
        <f t="shared" si="19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20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1"/>
        <v>0</v>
      </c>
      <c r="AE44" s="170" t="b">
        <f t="shared" si="22"/>
        <v>0</v>
      </c>
      <c r="AF44" s="170" t="b">
        <f t="shared" si="23"/>
        <v>0</v>
      </c>
      <c r="AG44" s="170" t="b">
        <f t="shared" si="24"/>
        <v>0</v>
      </c>
      <c r="AH44" s="170" t="b">
        <f t="shared" si="25"/>
        <v>0</v>
      </c>
      <c r="AI44" s="176" t="str">
        <f t="shared" si="13"/>
        <v/>
      </c>
      <c r="AJ44" s="177" t="str">
        <f t="shared" si="14"/>
        <v/>
      </c>
      <c r="AK44" s="173" t="str">
        <f t="shared" si="26"/>
        <v/>
      </c>
      <c r="AL44" s="174" t="str">
        <f t="shared" si="27"/>
        <v/>
      </c>
      <c r="AM44" s="175">
        <f t="shared" si="28"/>
        <v>0</v>
      </c>
      <c r="AN44" s="155" t="str">
        <f t="shared" si="29"/>
        <v/>
      </c>
      <c r="AO44" s="156" t="str">
        <f t="shared" si="30"/>
        <v/>
      </c>
      <c r="AP44" s="144"/>
      <c r="AQ44" s="174" t="str">
        <f t="shared" si="31"/>
        <v/>
      </c>
      <c r="AR44" s="213" t="str">
        <f t="shared" si="32"/>
        <v/>
      </c>
      <c r="AS44" s="213" t="str">
        <f t="shared" si="33"/>
        <v/>
      </c>
      <c r="AT44" s="213" t="str">
        <f t="shared" si="34"/>
        <v/>
      </c>
      <c r="AU44" s="165"/>
      <c r="AV44" s="174" t="str">
        <f t="shared" si="35"/>
        <v/>
      </c>
      <c r="AW44" s="175">
        <f t="shared" si="15"/>
        <v>0</v>
      </c>
      <c r="AX44" s="165"/>
      <c r="AY44" s="60" t="str">
        <f t="shared" si="36"/>
        <v/>
      </c>
      <c r="AZ44" s="61">
        <f t="shared" si="16"/>
        <v>0</v>
      </c>
    </row>
    <row r="45" spans="1:52" ht="15" customHeight="1" x14ac:dyDescent="0.25">
      <c r="A45">
        <v>28</v>
      </c>
      <c r="B45" s="17"/>
      <c r="C45" s="163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7"/>
        <v>0</v>
      </c>
      <c r="N45" s="169" t="str">
        <f t="shared" si="18"/>
        <v/>
      </c>
      <c r="O45" s="169" t="str">
        <f t="shared" si="0"/>
        <v/>
      </c>
      <c r="P45" s="169" t="str">
        <f t="shared" si="1"/>
        <v/>
      </c>
      <c r="Q45" s="169">
        <f t="shared" si="19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20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1"/>
        <v>0</v>
      </c>
      <c r="AE45" s="170" t="b">
        <f t="shared" si="22"/>
        <v>0</v>
      </c>
      <c r="AF45" s="170" t="b">
        <f t="shared" si="23"/>
        <v>0</v>
      </c>
      <c r="AG45" s="170" t="b">
        <f t="shared" si="24"/>
        <v>0</v>
      </c>
      <c r="AH45" s="170" t="b">
        <f t="shared" si="25"/>
        <v>0</v>
      </c>
      <c r="AI45" s="176" t="str">
        <f t="shared" si="13"/>
        <v/>
      </c>
      <c r="AJ45" s="177" t="str">
        <f t="shared" si="14"/>
        <v/>
      </c>
      <c r="AK45" s="173" t="str">
        <f t="shared" si="26"/>
        <v/>
      </c>
      <c r="AL45" s="174" t="str">
        <f t="shared" si="27"/>
        <v/>
      </c>
      <c r="AM45" s="175">
        <f t="shared" si="28"/>
        <v>0</v>
      </c>
      <c r="AN45" s="155" t="str">
        <f t="shared" si="29"/>
        <v/>
      </c>
      <c r="AO45" s="156" t="str">
        <f t="shared" si="30"/>
        <v/>
      </c>
      <c r="AP45" s="144"/>
      <c r="AQ45" s="174" t="str">
        <f t="shared" si="31"/>
        <v/>
      </c>
      <c r="AR45" s="213" t="str">
        <f t="shared" si="32"/>
        <v/>
      </c>
      <c r="AS45" s="213" t="str">
        <f t="shared" si="33"/>
        <v/>
      </c>
      <c r="AT45" s="213" t="str">
        <f t="shared" si="34"/>
        <v/>
      </c>
      <c r="AU45" s="165"/>
      <c r="AV45" s="174" t="str">
        <f t="shared" si="35"/>
        <v/>
      </c>
      <c r="AW45" s="175">
        <f t="shared" si="15"/>
        <v>0</v>
      </c>
      <c r="AX45" s="165"/>
      <c r="AY45" s="60" t="str">
        <f t="shared" si="36"/>
        <v/>
      </c>
      <c r="AZ45" s="61">
        <f t="shared" si="16"/>
        <v>0</v>
      </c>
    </row>
    <row r="46" spans="1:52" ht="15" customHeight="1" x14ac:dyDescent="0.25">
      <c r="A46">
        <v>29</v>
      </c>
      <c r="B46" s="17"/>
      <c r="C46" s="209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7"/>
        <v>0</v>
      </c>
      <c r="N46" s="169" t="str">
        <f t="shared" si="18"/>
        <v/>
      </c>
      <c r="O46" s="169" t="str">
        <f t="shared" si="0"/>
        <v/>
      </c>
      <c r="P46" s="169" t="str">
        <f t="shared" si="1"/>
        <v/>
      </c>
      <c r="Q46" s="169">
        <f t="shared" si="19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20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1"/>
        <v>0</v>
      </c>
      <c r="AE46" s="170" t="b">
        <f t="shared" si="22"/>
        <v>0</v>
      </c>
      <c r="AF46" s="170" t="b">
        <f t="shared" si="23"/>
        <v>0</v>
      </c>
      <c r="AG46" s="170" t="b">
        <f t="shared" si="24"/>
        <v>0</v>
      </c>
      <c r="AH46" s="170" t="b">
        <f t="shared" si="25"/>
        <v>0</v>
      </c>
      <c r="AI46" s="176" t="str">
        <f t="shared" si="13"/>
        <v/>
      </c>
      <c r="AJ46" s="177" t="str">
        <f t="shared" si="14"/>
        <v/>
      </c>
      <c r="AK46" s="173" t="str">
        <f t="shared" si="26"/>
        <v/>
      </c>
      <c r="AL46" s="174" t="str">
        <f t="shared" si="27"/>
        <v/>
      </c>
      <c r="AM46" s="175">
        <f t="shared" si="28"/>
        <v>0</v>
      </c>
      <c r="AN46" s="155" t="str">
        <f t="shared" si="29"/>
        <v/>
      </c>
      <c r="AO46" s="156" t="str">
        <f t="shared" si="30"/>
        <v/>
      </c>
      <c r="AP46" s="144"/>
      <c r="AQ46" s="174" t="str">
        <f t="shared" si="31"/>
        <v/>
      </c>
      <c r="AR46" s="213" t="str">
        <f t="shared" si="32"/>
        <v/>
      </c>
      <c r="AS46" s="213" t="str">
        <f t="shared" si="33"/>
        <v/>
      </c>
      <c r="AT46" s="213" t="str">
        <f t="shared" si="34"/>
        <v/>
      </c>
      <c r="AU46" s="165"/>
      <c r="AV46" s="174" t="str">
        <f t="shared" si="35"/>
        <v/>
      </c>
      <c r="AW46" s="175">
        <f t="shared" si="15"/>
        <v>0</v>
      </c>
      <c r="AX46" s="165"/>
      <c r="AY46" s="60" t="str">
        <f t="shared" si="36"/>
        <v/>
      </c>
      <c r="AZ46" s="61">
        <f t="shared" si="16"/>
        <v>0</v>
      </c>
    </row>
    <row r="47" spans="1:52" ht="15" customHeight="1" x14ac:dyDescent="0.25">
      <c r="A47">
        <v>30</v>
      </c>
      <c r="B47" s="17"/>
      <c r="C47" s="209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7"/>
        <v>0</v>
      </c>
      <c r="N47" s="169" t="str">
        <f t="shared" si="18"/>
        <v/>
      </c>
      <c r="O47" s="169" t="str">
        <f t="shared" si="0"/>
        <v/>
      </c>
      <c r="P47" s="169" t="str">
        <f t="shared" si="1"/>
        <v/>
      </c>
      <c r="Q47" s="169">
        <f t="shared" si="19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20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1"/>
        <v>0</v>
      </c>
      <c r="AE47" s="170" t="b">
        <f t="shared" si="22"/>
        <v>0</v>
      </c>
      <c r="AF47" s="170" t="b">
        <f t="shared" si="23"/>
        <v>0</v>
      </c>
      <c r="AG47" s="170" t="b">
        <f t="shared" si="24"/>
        <v>0</v>
      </c>
      <c r="AH47" s="170" t="b">
        <f t="shared" si="25"/>
        <v>0</v>
      </c>
      <c r="AI47" s="176" t="str">
        <f t="shared" si="13"/>
        <v/>
      </c>
      <c r="AJ47" s="177" t="str">
        <f t="shared" si="14"/>
        <v/>
      </c>
      <c r="AK47" s="173" t="str">
        <f t="shared" si="26"/>
        <v/>
      </c>
      <c r="AL47" s="174" t="str">
        <f t="shared" si="27"/>
        <v/>
      </c>
      <c r="AM47" s="175">
        <f t="shared" si="28"/>
        <v>0</v>
      </c>
      <c r="AN47" s="155" t="str">
        <f t="shared" si="29"/>
        <v/>
      </c>
      <c r="AO47" s="156" t="str">
        <f t="shared" si="30"/>
        <v/>
      </c>
      <c r="AP47" s="144"/>
      <c r="AQ47" s="174" t="str">
        <f t="shared" si="31"/>
        <v/>
      </c>
      <c r="AR47" s="213" t="str">
        <f t="shared" si="32"/>
        <v/>
      </c>
      <c r="AS47" s="213" t="str">
        <f t="shared" si="33"/>
        <v/>
      </c>
      <c r="AT47" s="213" t="str">
        <f t="shared" si="34"/>
        <v/>
      </c>
      <c r="AU47" s="165"/>
      <c r="AV47" s="174" t="str">
        <f t="shared" si="35"/>
        <v/>
      </c>
      <c r="AW47" s="175">
        <f t="shared" si="15"/>
        <v>0</v>
      </c>
      <c r="AX47" s="165"/>
      <c r="AY47" s="60" t="str">
        <f t="shared" si="36"/>
        <v/>
      </c>
      <c r="AZ47" s="61">
        <f t="shared" si="16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7"/>
        <v>0</v>
      </c>
      <c r="N48" s="169" t="str">
        <f t="shared" si="18"/>
        <v/>
      </c>
      <c r="O48" s="169" t="str">
        <f t="shared" si="0"/>
        <v/>
      </c>
      <c r="P48" s="169" t="str">
        <f t="shared" si="1"/>
        <v/>
      </c>
      <c r="Q48" s="169">
        <f t="shared" si="19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20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1"/>
        <v>0</v>
      </c>
      <c r="AE48" s="170" t="b">
        <f t="shared" si="22"/>
        <v>0</v>
      </c>
      <c r="AF48" s="170" t="b">
        <f t="shared" si="23"/>
        <v>0</v>
      </c>
      <c r="AG48" s="170" t="b">
        <f t="shared" si="24"/>
        <v>0</v>
      </c>
      <c r="AH48" s="170" t="b">
        <f t="shared" si="25"/>
        <v>0</v>
      </c>
      <c r="AI48" s="176" t="str">
        <f t="shared" si="13"/>
        <v/>
      </c>
      <c r="AJ48" s="177" t="str">
        <f t="shared" si="14"/>
        <v/>
      </c>
      <c r="AK48" s="173" t="str">
        <f t="shared" si="26"/>
        <v/>
      </c>
      <c r="AL48" s="174" t="str">
        <f t="shared" si="27"/>
        <v/>
      </c>
      <c r="AM48" s="175">
        <f t="shared" si="28"/>
        <v>0</v>
      </c>
      <c r="AN48" s="155" t="str">
        <f t="shared" si="29"/>
        <v/>
      </c>
      <c r="AO48" s="156" t="str">
        <f t="shared" si="30"/>
        <v/>
      </c>
      <c r="AP48" s="144"/>
      <c r="AQ48" s="174" t="str">
        <f t="shared" si="31"/>
        <v/>
      </c>
      <c r="AR48" s="213" t="str">
        <f t="shared" si="32"/>
        <v/>
      </c>
      <c r="AS48" s="213" t="str">
        <f t="shared" si="33"/>
        <v/>
      </c>
      <c r="AT48" s="213" t="str">
        <f t="shared" si="34"/>
        <v/>
      </c>
      <c r="AU48" s="165"/>
      <c r="AV48" s="174" t="str">
        <f t="shared" si="35"/>
        <v/>
      </c>
      <c r="AW48" s="175">
        <f t="shared" si="15"/>
        <v>0</v>
      </c>
      <c r="AX48" s="165"/>
      <c r="AY48" s="60" t="str">
        <f t="shared" si="36"/>
        <v/>
      </c>
      <c r="AZ48" s="61">
        <f t="shared" si="16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7"/>
        <v>0</v>
      </c>
      <c r="N49" s="169" t="str">
        <f t="shared" si="18"/>
        <v/>
      </c>
      <c r="O49" s="169" t="str">
        <f t="shared" si="0"/>
        <v/>
      </c>
      <c r="P49" s="169" t="str">
        <f t="shared" si="1"/>
        <v/>
      </c>
      <c r="Q49" s="169">
        <f t="shared" si="19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20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1"/>
        <v>0</v>
      </c>
      <c r="AE49" s="170" t="b">
        <f t="shared" si="22"/>
        <v>0</v>
      </c>
      <c r="AF49" s="170" t="b">
        <f t="shared" si="23"/>
        <v>0</v>
      </c>
      <c r="AG49" s="170" t="b">
        <f t="shared" si="24"/>
        <v>0</v>
      </c>
      <c r="AH49" s="170" t="b">
        <f t="shared" si="25"/>
        <v>0</v>
      </c>
      <c r="AI49" s="176" t="str">
        <f t="shared" si="13"/>
        <v/>
      </c>
      <c r="AJ49" s="177" t="str">
        <f t="shared" si="14"/>
        <v/>
      </c>
      <c r="AK49" s="173" t="str">
        <f t="shared" si="26"/>
        <v/>
      </c>
      <c r="AL49" s="174" t="str">
        <f t="shared" si="27"/>
        <v/>
      </c>
      <c r="AM49" s="175">
        <f t="shared" si="28"/>
        <v>0</v>
      </c>
      <c r="AN49" s="155" t="str">
        <f t="shared" si="29"/>
        <v/>
      </c>
      <c r="AO49" s="156" t="str">
        <f t="shared" si="30"/>
        <v/>
      </c>
      <c r="AP49" s="144"/>
      <c r="AQ49" s="174" t="str">
        <f t="shared" si="31"/>
        <v/>
      </c>
      <c r="AR49" s="213" t="str">
        <f t="shared" si="32"/>
        <v/>
      </c>
      <c r="AS49" s="213" t="str">
        <f t="shared" si="33"/>
        <v/>
      </c>
      <c r="AT49" s="213" t="str">
        <f t="shared" si="34"/>
        <v/>
      </c>
      <c r="AU49" s="165"/>
      <c r="AV49" s="174" t="str">
        <f t="shared" si="35"/>
        <v/>
      </c>
      <c r="AW49" s="175">
        <f t="shared" si="15"/>
        <v>0</v>
      </c>
      <c r="AX49" s="165"/>
      <c r="AY49" s="60" t="str">
        <f t="shared" si="36"/>
        <v/>
      </c>
      <c r="AZ49" s="61">
        <f t="shared" si="16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7"/>
        <v>0</v>
      </c>
      <c r="N50" s="169" t="str">
        <f t="shared" si="18"/>
        <v/>
      </c>
      <c r="O50" s="169" t="str">
        <f t="shared" si="0"/>
        <v/>
      </c>
      <c r="P50" s="169" t="str">
        <f t="shared" si="1"/>
        <v/>
      </c>
      <c r="Q50" s="169">
        <f t="shared" si="19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20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1"/>
        <v>0</v>
      </c>
      <c r="AE50" s="170" t="b">
        <f t="shared" si="22"/>
        <v>0</v>
      </c>
      <c r="AF50" s="170" t="b">
        <f t="shared" si="23"/>
        <v>0</v>
      </c>
      <c r="AG50" s="170" t="b">
        <f t="shared" si="24"/>
        <v>0</v>
      </c>
      <c r="AH50" s="170" t="b">
        <f t="shared" si="25"/>
        <v>0</v>
      </c>
      <c r="AI50" s="176" t="str">
        <f t="shared" si="13"/>
        <v/>
      </c>
      <c r="AJ50" s="177" t="str">
        <f t="shared" si="14"/>
        <v/>
      </c>
      <c r="AK50" s="173" t="str">
        <f t="shared" si="26"/>
        <v/>
      </c>
      <c r="AL50" s="174" t="str">
        <f t="shared" si="27"/>
        <v/>
      </c>
      <c r="AM50" s="175">
        <f t="shared" si="28"/>
        <v>0</v>
      </c>
      <c r="AN50" s="155" t="str">
        <f t="shared" si="29"/>
        <v/>
      </c>
      <c r="AO50" s="156" t="str">
        <f t="shared" si="30"/>
        <v/>
      </c>
      <c r="AP50" s="144"/>
      <c r="AQ50" s="174" t="str">
        <f t="shared" si="31"/>
        <v/>
      </c>
      <c r="AR50" s="213" t="str">
        <f t="shared" si="32"/>
        <v/>
      </c>
      <c r="AS50" s="213" t="str">
        <f t="shared" si="33"/>
        <v/>
      </c>
      <c r="AT50" s="213" t="str">
        <f t="shared" si="34"/>
        <v/>
      </c>
      <c r="AU50" s="165"/>
      <c r="AV50" s="174" t="str">
        <f t="shared" si="35"/>
        <v/>
      </c>
      <c r="AW50" s="175">
        <f t="shared" si="15"/>
        <v>0</v>
      </c>
      <c r="AX50" s="165"/>
      <c r="AY50" s="60" t="str">
        <f t="shared" si="36"/>
        <v/>
      </c>
      <c r="AZ50" s="61">
        <f t="shared" si="16"/>
        <v>0</v>
      </c>
    </row>
    <row r="51" spans="1:52" ht="15" customHeight="1" x14ac:dyDescent="0.25">
      <c r="A51">
        <v>34</v>
      </c>
      <c r="B51" s="17"/>
      <c r="C51" s="209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7"/>
        <v>0</v>
      </c>
      <c r="N51" s="169" t="str">
        <f t="shared" si="18"/>
        <v/>
      </c>
      <c r="O51" s="169" t="str">
        <f t="shared" si="0"/>
        <v/>
      </c>
      <c r="P51" s="169" t="str">
        <f t="shared" si="1"/>
        <v/>
      </c>
      <c r="Q51" s="169">
        <f t="shared" si="19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20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1"/>
        <v>0</v>
      </c>
      <c r="AE51" s="170" t="b">
        <f t="shared" si="22"/>
        <v>0</v>
      </c>
      <c r="AF51" s="170" t="b">
        <f t="shared" si="23"/>
        <v>0</v>
      </c>
      <c r="AG51" s="170" t="b">
        <f t="shared" si="24"/>
        <v>0</v>
      </c>
      <c r="AH51" s="170" t="b">
        <f t="shared" si="25"/>
        <v>0</v>
      </c>
      <c r="AI51" s="176" t="str">
        <f t="shared" si="13"/>
        <v/>
      </c>
      <c r="AJ51" s="177" t="str">
        <f t="shared" si="14"/>
        <v/>
      </c>
      <c r="AK51" s="173" t="str">
        <f t="shared" si="26"/>
        <v/>
      </c>
      <c r="AL51" s="174" t="str">
        <f t="shared" si="27"/>
        <v/>
      </c>
      <c r="AM51" s="175">
        <f t="shared" si="28"/>
        <v>0</v>
      </c>
      <c r="AN51" s="155" t="str">
        <f t="shared" si="29"/>
        <v/>
      </c>
      <c r="AO51" s="156" t="str">
        <f t="shared" si="30"/>
        <v/>
      </c>
      <c r="AP51" s="144"/>
      <c r="AQ51" s="174" t="str">
        <f t="shared" si="31"/>
        <v/>
      </c>
      <c r="AR51" s="213" t="str">
        <f t="shared" si="32"/>
        <v/>
      </c>
      <c r="AS51" s="213" t="str">
        <f t="shared" si="33"/>
        <v/>
      </c>
      <c r="AT51" s="213" t="str">
        <f t="shared" si="34"/>
        <v/>
      </c>
      <c r="AU51" s="165"/>
      <c r="AV51" s="174" t="str">
        <f t="shared" si="35"/>
        <v/>
      </c>
      <c r="AW51" s="175">
        <f t="shared" si="15"/>
        <v>0</v>
      </c>
      <c r="AX51" s="165"/>
      <c r="AY51" s="60" t="str">
        <f t="shared" si="36"/>
        <v/>
      </c>
      <c r="AZ51" s="61">
        <f t="shared" si="16"/>
        <v>0</v>
      </c>
    </row>
    <row r="52" spans="1:52" ht="15" customHeight="1" x14ac:dyDescent="0.25">
      <c r="A52">
        <v>35</v>
      </c>
      <c r="B52" s="17"/>
      <c r="C52" s="209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7"/>
        <v>0</v>
      </c>
      <c r="N52" s="169" t="str">
        <f t="shared" si="18"/>
        <v/>
      </c>
      <c r="O52" s="169" t="str">
        <f t="shared" si="0"/>
        <v/>
      </c>
      <c r="P52" s="169" t="str">
        <f t="shared" si="1"/>
        <v/>
      </c>
      <c r="Q52" s="169">
        <f t="shared" si="19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20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1"/>
        <v>0</v>
      </c>
      <c r="AE52" s="170" t="b">
        <f t="shared" si="22"/>
        <v>0</v>
      </c>
      <c r="AF52" s="170" t="b">
        <f t="shared" si="23"/>
        <v>0</v>
      </c>
      <c r="AG52" s="170" t="b">
        <f t="shared" si="24"/>
        <v>0</v>
      </c>
      <c r="AH52" s="170" t="b">
        <f t="shared" si="25"/>
        <v>0</v>
      </c>
      <c r="AI52" s="176" t="str">
        <f t="shared" si="13"/>
        <v/>
      </c>
      <c r="AJ52" s="177" t="str">
        <f t="shared" si="14"/>
        <v/>
      </c>
      <c r="AK52" s="173" t="str">
        <f t="shared" si="26"/>
        <v/>
      </c>
      <c r="AL52" s="174" t="str">
        <f t="shared" si="27"/>
        <v/>
      </c>
      <c r="AM52" s="175">
        <f t="shared" si="28"/>
        <v>0</v>
      </c>
      <c r="AN52" s="155" t="str">
        <f t="shared" si="29"/>
        <v/>
      </c>
      <c r="AO52" s="156" t="str">
        <f t="shared" si="30"/>
        <v/>
      </c>
      <c r="AP52" s="144"/>
      <c r="AQ52" s="174" t="str">
        <f t="shared" si="31"/>
        <v/>
      </c>
      <c r="AR52" s="213" t="str">
        <f t="shared" si="32"/>
        <v/>
      </c>
      <c r="AS52" s="213" t="str">
        <f t="shared" si="33"/>
        <v/>
      </c>
      <c r="AT52" s="213" t="str">
        <f t="shared" si="34"/>
        <v/>
      </c>
      <c r="AU52" s="165"/>
      <c r="AV52" s="174" t="str">
        <f t="shared" si="35"/>
        <v/>
      </c>
      <c r="AW52" s="175">
        <f t="shared" si="15"/>
        <v>0</v>
      </c>
      <c r="AX52" s="165"/>
      <c r="AY52" s="60" t="str">
        <f t="shared" si="36"/>
        <v/>
      </c>
      <c r="AZ52" s="61">
        <f t="shared" si="16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7"/>
        <v>0</v>
      </c>
      <c r="N53" s="169" t="str">
        <f t="shared" si="18"/>
        <v/>
      </c>
      <c r="O53" s="169" t="str">
        <f t="shared" si="0"/>
        <v/>
      </c>
      <c r="P53" s="169" t="str">
        <f t="shared" si="1"/>
        <v/>
      </c>
      <c r="Q53" s="169">
        <f t="shared" si="19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20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1"/>
        <v>0</v>
      </c>
      <c r="AE53" s="170" t="b">
        <f t="shared" si="22"/>
        <v>0</v>
      </c>
      <c r="AF53" s="170" t="b">
        <f t="shared" si="23"/>
        <v>0</v>
      </c>
      <c r="AG53" s="170" t="b">
        <f t="shared" si="24"/>
        <v>0</v>
      </c>
      <c r="AH53" s="170" t="b">
        <f t="shared" si="25"/>
        <v>0</v>
      </c>
      <c r="AI53" s="184" t="str">
        <f t="shared" si="13"/>
        <v/>
      </c>
      <c r="AJ53" s="185" t="str">
        <f t="shared" si="14"/>
        <v/>
      </c>
      <c r="AK53" s="173" t="str">
        <f t="shared" si="26"/>
        <v/>
      </c>
      <c r="AL53" s="174" t="str">
        <f t="shared" si="27"/>
        <v/>
      </c>
      <c r="AM53" s="175">
        <f t="shared" si="28"/>
        <v>0</v>
      </c>
      <c r="AN53" s="155" t="str">
        <f t="shared" si="29"/>
        <v/>
      </c>
      <c r="AO53" s="156" t="str">
        <f t="shared" si="30"/>
        <v/>
      </c>
      <c r="AP53" s="144"/>
      <c r="AQ53" s="174" t="str">
        <f t="shared" si="31"/>
        <v/>
      </c>
      <c r="AR53" s="213" t="str">
        <f t="shared" si="32"/>
        <v/>
      </c>
      <c r="AS53" s="213" t="str">
        <f t="shared" si="33"/>
        <v/>
      </c>
      <c r="AT53" s="213" t="str">
        <f t="shared" si="34"/>
        <v/>
      </c>
      <c r="AU53" s="165"/>
      <c r="AV53" s="174" t="str">
        <f t="shared" si="35"/>
        <v/>
      </c>
      <c r="AW53" s="175">
        <f t="shared" si="15"/>
        <v>0</v>
      </c>
      <c r="AX53" s="165"/>
      <c r="AY53" s="60" t="str">
        <f t="shared" si="36"/>
        <v/>
      </c>
      <c r="AZ53" s="61">
        <f t="shared" si="16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5" t="s">
        <v>47</v>
      </c>
      <c r="D54" s="225"/>
      <c r="E54" s="225"/>
      <c r="F54" s="225"/>
      <c r="G54" s="186" t="str">
        <f t="shared" ref="G54:L54" si="37">IF(R56=0,"",IF(R56&gt;0,R55))</f>
        <v/>
      </c>
      <c r="H54" s="187" t="str">
        <f t="shared" si="37"/>
        <v/>
      </c>
      <c r="I54" s="187" t="str">
        <f t="shared" si="37"/>
        <v/>
      </c>
      <c r="J54" s="187" t="str">
        <f t="shared" si="37"/>
        <v/>
      </c>
      <c r="K54" s="187" t="str">
        <f t="shared" si="37"/>
        <v/>
      </c>
      <c r="L54" s="187" t="str">
        <f t="shared" si="37"/>
        <v/>
      </c>
      <c r="M54" s="187"/>
      <c r="N54" s="187"/>
      <c r="O54" s="187"/>
      <c r="P54" s="187"/>
      <c r="Q54" s="187"/>
      <c r="R54" s="188">
        <f t="shared" ref="R54:W54" si="38">SUM(R18:R53)</f>
        <v>0</v>
      </c>
      <c r="S54" s="188">
        <f t="shared" si="38"/>
        <v>0</v>
      </c>
      <c r="T54" s="188">
        <f t="shared" si="38"/>
        <v>0</v>
      </c>
      <c r="U54" s="188">
        <f t="shared" si="38"/>
        <v>0</v>
      </c>
      <c r="V54" s="188">
        <f t="shared" si="38"/>
        <v>0</v>
      </c>
      <c r="W54" s="188">
        <f t="shared" si="38"/>
        <v>0</v>
      </c>
      <c r="X54" s="189">
        <f>SUM(AJ18:AJ53)</f>
        <v>0</v>
      </c>
      <c r="Y54" s="189">
        <f t="shared" ref="Y54:AH54" si="39">SUM(Y18:Y53)</f>
        <v>0</v>
      </c>
      <c r="Z54" s="189">
        <f t="shared" si="39"/>
        <v>0</v>
      </c>
      <c r="AA54" s="189">
        <f t="shared" si="39"/>
        <v>0</v>
      </c>
      <c r="AB54" s="189">
        <f t="shared" si="39"/>
        <v>0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 t="str">
        <f>IF(X57=0,"",IF(X57&gt;0,$X$55))</f>
        <v/>
      </c>
      <c r="AK54" s="191" t="str">
        <f>IF(Y57=0,"",IF(Y57&gt;0,$X$55))</f>
        <v/>
      </c>
      <c r="AL54" s="192"/>
      <c r="AM54" s="192"/>
      <c r="AN54" s="193" t="str">
        <f>IF(B54=0,"",IF(B54&gt;0,AN55/B54))</f>
        <v/>
      </c>
      <c r="AO54" s="193" t="str">
        <f>IF(B54=0,"",IF(B54&gt;0,AO55/B54))</f>
        <v/>
      </c>
      <c r="AP54" s="194" t="str">
        <f>IF(B54=0,"",IF(B54&gt;0,AP56/B54))</f>
        <v/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 t="e">
        <f t="shared" ref="R55:W55" si="40">R54/R56</f>
        <v>#DIV/0!</v>
      </c>
      <c r="S55" s="198" t="e">
        <f t="shared" si="40"/>
        <v>#DIV/0!</v>
      </c>
      <c r="T55" s="198" t="e">
        <f t="shared" si="40"/>
        <v>#DIV/0!</v>
      </c>
      <c r="U55" s="198" t="e">
        <f t="shared" si="40"/>
        <v>#DIV/0!</v>
      </c>
      <c r="V55" s="198" t="e">
        <f t="shared" si="40"/>
        <v>#DIV/0!</v>
      </c>
      <c r="W55" s="198" t="e">
        <f t="shared" si="40"/>
        <v>#DIV/0!</v>
      </c>
      <c r="X55" s="198" t="e">
        <f>X54/X57</f>
        <v>#DIV/0!</v>
      </c>
      <c r="Y55" s="170">
        <f>Y54/10</f>
        <v>0</v>
      </c>
      <c r="Z55" s="170">
        <f t="shared" ref="Z55:AH55" si="41">Z54/10</f>
        <v>0</v>
      </c>
      <c r="AA55" s="170">
        <f t="shared" si="41"/>
        <v>0</v>
      </c>
      <c r="AB55" s="170">
        <f t="shared" si="41"/>
        <v>0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 t="e">
        <f>IF($C$2&lt;6,"",IF($C$2&gt;=6,(AR58+AR59)/AR57))</f>
        <v>#DIV/0!</v>
      </c>
      <c r="AS55" s="133" t="e">
        <f>IF($C$2&lt;6,"",IF($C$2&gt;=6,(AS58+AS59)/AS57))</f>
        <v>#DIV/0!</v>
      </c>
      <c r="AT55" s="133" t="e">
        <f>IF($C$2&lt;6,"",IF($C$2&gt;=6,(AT58+AT59)/AT57))</f>
        <v>#DIV/0!</v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3" t="e">
        <f>IF($C$2&lt;6,"",IF($C$2&gt;=6,(AR59/AR57)))</f>
        <v>#DIV/0!</v>
      </c>
      <c r="AS56" s="133" t="e">
        <f>IF($C$2&lt;6,"",IF($C$2&gt;=6,(AS59/AS57)))</f>
        <v>#DIV/0!</v>
      </c>
      <c r="AT56" s="133" t="e">
        <f>IF($C$2&lt;6,"",IF($C$2&gt;=6,(AT59/AT57)))</f>
        <v>#DIV/0!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8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0</v>
      </c>
      <c r="AS58" s="107">
        <f t="shared" ref="AS58:AT58" si="44">COUNTIF(AS18:AS53,"1F")</f>
        <v>0</v>
      </c>
      <c r="AT58" s="107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0</v>
      </c>
      <c r="AS59" s="107">
        <f t="shared" ref="AS59" si="45">COUNTIF(AS18:AS53,"2F")</f>
        <v>0</v>
      </c>
      <c r="AT59" s="107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0:B53">
    <cfRule type="cellIs" dxfId="107" priority="155" stopIfTrue="1" operator="equal">
      <formula>""</formula>
    </cfRule>
  </conditionalFormatting>
  <conditionalFormatting sqref="C18:C53">
    <cfRule type="cellIs" dxfId="106" priority="88" stopIfTrue="1" operator="equal">
      <formula>""</formula>
    </cfRule>
  </conditionalFormatting>
  <conditionalFormatting sqref="D7:D8 C9">
    <cfRule type="cellIs" dxfId="105" priority="124" stopIfTrue="1" operator="equal">
      <formula>"nee"</formula>
    </cfRule>
    <cfRule type="cellIs" dxfId="104" priority="123" stopIfTrue="1" operator="equal">
      <formula>"ja"</formula>
    </cfRule>
  </conditionalFormatting>
  <conditionalFormatting sqref="D18:D53">
    <cfRule type="cellIs" dxfId="103" priority="142" stopIfTrue="1" operator="equal">
      <formula>""</formula>
    </cfRule>
  </conditionalFormatting>
  <conditionalFormatting sqref="D18:E53">
    <cfRule type="cellIs" dxfId="102" priority="140" stopIfTrue="1" operator="equal">
      <formula>"x"</formula>
    </cfRule>
  </conditionalFormatting>
  <conditionalFormatting sqref="E18:E53">
    <cfRule type="cellIs" dxfId="101" priority="141" stopIfTrue="1" operator="equal">
      <formula>""</formula>
    </cfRule>
  </conditionalFormatting>
  <conditionalFormatting sqref="F11:F13">
    <cfRule type="expression" dxfId="100" priority="130" stopIfTrue="1">
      <formula>$K$3="ja"</formula>
    </cfRule>
    <cfRule type="expression" dxfId="99" priority="129" stopIfTrue="1">
      <formula>$I$3="ja"</formula>
    </cfRule>
  </conditionalFormatting>
  <conditionalFormatting sqref="F18:F53">
    <cfRule type="cellIs" dxfId="98" priority="68" stopIfTrue="1" operator="equal">
      <formula>""</formula>
    </cfRule>
    <cfRule type="cellIs" dxfId="97" priority="69" stopIfTrue="1" operator="greaterThan">
      <formula>""</formula>
    </cfRule>
  </conditionalFormatting>
  <conditionalFormatting sqref="G11:G13">
    <cfRule type="expression" dxfId="96" priority="132" stopIfTrue="1">
      <formula>$K$2="ja"</formula>
    </cfRule>
    <cfRule type="expression" dxfId="95" priority="131" stopIfTrue="1">
      <formula>$I$2="ja"</formula>
    </cfRule>
    <cfRule type="expression" dxfId="94" priority="105">
      <formula>$J$2="ja"</formula>
    </cfRule>
  </conditionalFormatting>
  <conditionalFormatting sqref="G18:L53">
    <cfRule type="cellIs" dxfId="93" priority="114" stopIfTrue="1" operator="equal">
      <formula>0</formula>
    </cfRule>
    <cfRule type="cellIs" dxfId="92" priority="116" stopIfTrue="1" operator="notEqual">
      <formula>$C18</formula>
    </cfRule>
    <cfRule type="cellIs" dxfId="91" priority="115" stopIfTrue="1" operator="lessThanOrEqual">
      <formula>$C18</formula>
    </cfRule>
  </conditionalFormatting>
  <conditionalFormatting sqref="H11:H13">
    <cfRule type="expression" dxfId="90" priority="133" stopIfTrue="1">
      <formula>$I$3="ja"</formula>
    </cfRule>
  </conditionalFormatting>
  <conditionalFormatting sqref="H11:I13">
    <cfRule type="expression" dxfId="89" priority="100">
      <formula>$L$2="ja"</formula>
    </cfRule>
  </conditionalFormatting>
  <conditionalFormatting sqref="H11:J13">
    <cfRule type="expression" dxfId="88" priority="97">
      <formula>$K$3="ja"</formula>
    </cfRule>
  </conditionalFormatting>
  <conditionalFormatting sqref="I11:I13">
    <cfRule type="expression" dxfId="87" priority="106">
      <formula>$K$2="ja"</formula>
    </cfRule>
    <cfRule type="expression" dxfId="86" priority="104">
      <formula>$J$2="ja"</formula>
    </cfRule>
  </conditionalFormatting>
  <conditionalFormatting sqref="I11:Q13">
    <cfRule type="expression" dxfId="85" priority="41">
      <formula>$I$3="ja"</formula>
    </cfRule>
  </conditionalFormatting>
  <conditionalFormatting sqref="K11:Q13">
    <cfRule type="expression" dxfId="84" priority="40">
      <formula>$J$2="ja"</formula>
    </cfRule>
    <cfRule type="expression" dxfId="83" priority="42" stopIfTrue="1">
      <formula>$K$2="ja"</formula>
    </cfRule>
    <cfRule type="expression" dxfId="82" priority="43" stopIfTrue="1">
      <formula>$L$2="ja"</formula>
    </cfRule>
    <cfRule type="expression" dxfId="81" priority="44" stopIfTrue="1">
      <formula>$R$2="ja"</formula>
    </cfRule>
  </conditionalFormatting>
  <conditionalFormatting sqref="AI18:AI53">
    <cfRule type="cellIs" dxfId="80" priority="137" stopIfTrue="1" operator="notEqual">
      <formula>""</formula>
    </cfRule>
  </conditionalFormatting>
  <conditionalFormatting sqref="AJ18:AJ53">
    <cfRule type="cellIs" dxfId="79" priority="80" stopIfTrue="1" operator="lessThan">
      <formula>1</formula>
    </cfRule>
    <cfRule type="cellIs" dxfId="78" priority="79" stopIfTrue="1" operator="equal">
      <formula>1</formula>
    </cfRule>
  </conditionalFormatting>
  <conditionalFormatting sqref="AJ11:AK13">
    <cfRule type="cellIs" dxfId="77" priority="32" stopIfTrue="1" operator="equal">
      <formula>1</formula>
    </cfRule>
    <cfRule type="cellIs" dxfId="76" priority="33" stopIfTrue="1" operator="lessThan">
      <formula>1</formula>
    </cfRule>
  </conditionalFormatting>
  <conditionalFormatting sqref="AK18:AK53">
    <cfRule type="expression" dxfId="75" priority="30">
      <formula>$AL18&lt;$AQ18</formula>
    </cfRule>
    <cfRule type="expression" dxfId="74" priority="31">
      <formula>$AL18&gt;=$AQ18</formula>
    </cfRule>
    <cfRule type="expression" dxfId="73" priority="28">
      <formula>$F18=""</formula>
    </cfRule>
    <cfRule type="expression" dxfId="72" priority="29">
      <formula>$AL18=""</formula>
    </cfRule>
  </conditionalFormatting>
  <conditionalFormatting sqref="AL18:AM53 AY18:AZ53">
    <cfRule type="expression" dxfId="71" priority="65" stopIfTrue="1">
      <formula>$K$3="ja"</formula>
    </cfRule>
  </conditionalFormatting>
  <conditionalFormatting sqref="AN18:AN53">
    <cfRule type="cellIs" dxfId="70" priority="90" stopIfTrue="1" operator="equal">
      <formula>""</formula>
    </cfRule>
    <cfRule type="cellIs" dxfId="69" priority="89" stopIfTrue="1" operator="equal">
      <formula>1</formula>
    </cfRule>
  </conditionalFormatting>
  <conditionalFormatting sqref="AO18:AO53">
    <cfRule type="cellIs" dxfId="68" priority="91" stopIfTrue="1" operator="equal">
      <formula>1</formula>
    </cfRule>
    <cfRule type="cellIs" dxfId="67" priority="92" stopIfTrue="1" operator="equal">
      <formula>""</formula>
    </cfRule>
  </conditionalFormatting>
  <conditionalFormatting sqref="AP18:AP53">
    <cfRule type="cellIs" dxfId="66" priority="111" stopIfTrue="1" operator="equal">
      <formula>"x"</formula>
    </cfRule>
    <cfRule type="expression" dxfId="65" priority="112" stopIfTrue="1">
      <formula>$B18&gt;0</formula>
    </cfRule>
    <cfRule type="cellIs" dxfId="64" priority="113" stopIfTrue="1" operator="equal">
      <formula>""</formula>
    </cfRule>
  </conditionalFormatting>
  <conditionalFormatting sqref="AQ18:AQ54">
    <cfRule type="expression" dxfId="63" priority="76" stopIfTrue="1">
      <formula>$K$3="ja"</formula>
    </cfRule>
  </conditionalFormatting>
  <conditionalFormatting sqref="AQ54:AS54">
    <cfRule type="expression" dxfId="62" priority="27" stopIfTrue="1">
      <formula>$I$3="ja"</formula>
    </cfRule>
  </conditionalFormatting>
  <conditionalFormatting sqref="AR11:AR13">
    <cfRule type="expression" dxfId="61" priority="22" stopIfTrue="1">
      <formula>$I$3="ja"</formula>
    </cfRule>
  </conditionalFormatting>
  <conditionalFormatting sqref="AR11:AS13">
    <cfRule type="expression" dxfId="60" priority="25">
      <formula>$K$3="ja"</formula>
    </cfRule>
    <cfRule type="expression" dxfId="59" priority="24">
      <formula>$L$2="ja"</formula>
    </cfRule>
  </conditionalFormatting>
  <conditionalFormatting sqref="AR18:AS54">
    <cfRule type="expression" dxfId="58" priority="26" stopIfTrue="1">
      <formula>$K$3="ja"</formula>
    </cfRule>
  </conditionalFormatting>
  <conditionalFormatting sqref="AR18:AT53">
    <cfRule type="cellIs" dxfId="57" priority="6" operator="equal">
      <formula>"1F"</formula>
    </cfRule>
    <cfRule type="cellIs" dxfId="56" priority="5" operator="equal">
      <formula>"&lt;1F"</formula>
    </cfRule>
    <cfRule type="cellIs" dxfId="55" priority="3" operator="equal">
      <formula>"2F"</formula>
    </cfRule>
  </conditionalFormatting>
  <conditionalFormatting sqref="AS11:AS13">
    <cfRule type="expression" dxfId="54" priority="23">
      <formula>$K$2="ja"</formula>
    </cfRule>
  </conditionalFormatting>
  <conditionalFormatting sqref="AS11:AT13">
    <cfRule type="expression" dxfId="53" priority="7">
      <formula>$J$2="ja"</formula>
    </cfRule>
  </conditionalFormatting>
  <conditionalFormatting sqref="AS11:AU13">
    <cfRule type="expression" dxfId="52" priority="8">
      <formula>$I$3="ja"</formula>
    </cfRule>
  </conditionalFormatting>
  <conditionalFormatting sqref="AT11:AT13">
    <cfRule type="expression" dxfId="51" priority="11" stopIfTrue="1">
      <formula>$R$2="ja"</formula>
    </cfRule>
    <cfRule type="expression" dxfId="50" priority="9" stopIfTrue="1">
      <formula>$K$2="ja"</formula>
    </cfRule>
    <cfRule type="expression" dxfId="49" priority="10" stopIfTrue="1">
      <formula>$L$2="ja"</formula>
    </cfRule>
  </conditionalFormatting>
  <conditionalFormatting sqref="AT18:AT53">
    <cfRule type="expression" dxfId="48" priority="12" stopIfTrue="1">
      <formula>$K$3="ja"</formula>
    </cfRule>
    <cfRule type="cellIs" dxfId="47" priority="4" operator="equal">
      <formula>"1S"</formula>
    </cfRule>
  </conditionalFormatting>
  <conditionalFormatting sqref="AT54">
    <cfRule type="expression" dxfId="46" priority="1" stopIfTrue="1">
      <formula>$K$3="ja"</formula>
    </cfRule>
  </conditionalFormatting>
  <conditionalFormatting sqref="AT54:AX54">
    <cfRule type="expression" dxfId="45" priority="2" stopIfTrue="1">
      <formula>$I$3="ja"</formula>
    </cfRule>
  </conditionalFormatting>
  <conditionalFormatting sqref="AU11:AU13 AX11:AX13">
    <cfRule type="expression" dxfId="44" priority="127" stopIfTrue="1">
      <formula>$K$3="ja"</formula>
    </cfRule>
  </conditionalFormatting>
  <conditionalFormatting sqref="AU18:AU53">
    <cfRule type="expression" dxfId="43" priority="75">
      <formula>$AV18&gt;=$AQ18</formula>
    </cfRule>
    <cfRule type="expression" dxfId="42" priority="74">
      <formula>$AV18&lt;$AQ18</formula>
    </cfRule>
    <cfRule type="expression" dxfId="41" priority="73">
      <formula>$AV18=""</formula>
    </cfRule>
  </conditionalFormatting>
  <conditionalFormatting sqref="AV18:AW53">
    <cfRule type="expression" dxfId="40" priority="128" stopIfTrue="1">
      <formula>$K$3="ja"</formula>
    </cfRule>
  </conditionalFormatting>
  <conditionalFormatting sqref="AX18:AX53">
    <cfRule type="expression" dxfId="39" priority="71">
      <formula>$AY18&lt;$AV18</formula>
    </cfRule>
    <cfRule type="expression" dxfId="38" priority="70">
      <formula>$AY18=""</formula>
    </cfRule>
    <cfRule type="expression" dxfId="37" priority="72">
      <formula>$AY18&gt;=$AV18</formula>
    </cfRule>
  </conditionalFormatting>
  <conditionalFormatting sqref="AZ54 AU54:AX54">
    <cfRule type="expression" dxfId="36" priority="126" stopIfTrue="1">
      <formula>$K$3="ja"</formula>
    </cfRule>
  </conditionalFormatting>
  <conditionalFormatting sqref="AZ54">
    <cfRule type="expression" dxfId="35" priority="125" stopIfTrue="1">
      <formula>$I$3="ja"</formula>
    </cfRule>
  </conditionalFormatting>
  <dataValidations xWindow="798" yWindow="483" count="5">
    <dataValidation type="list" allowBlank="1" showInputMessage="1" showErrorMessage="1" sqref="D2" xr:uid="{2476A929-F9D9-49F1-9B5A-FF6919857CB0}">
      <formula1>"--,A,B,C,D,E,F,G,H,I,J,"</formula1>
    </dataValidation>
    <dataValidation type="list" allowBlank="1" showInputMessage="1" showErrorMessage="1" sqref="C2" xr:uid="{957510AC-6018-47FE-B26C-CD8E63CF1545}">
      <formula1>"3,4,5,6,7,8,"</formula1>
    </dataValidation>
    <dataValidation type="list" allowBlank="1" showInputMessage="1" showErrorMessage="1" sqref="D7" xr:uid="{DDD7460A-DA1C-4217-9395-0AAD3D9E5807}">
      <formula1>"ja,nee,"</formula1>
    </dataValidation>
    <dataValidation type="list" allowBlank="1" showInputMessage="1" showErrorMessage="1" sqref="AX18:AX53 AU18:AU53" xr:uid="{3443C417-6A95-4B6C-B680-81C4083C1729}">
      <formula1>"PRO,LWOO,BBL,BBL/Kader,Kader,Kader/TL,TL,TL/Havo,Havo,Havo/Vwo,Vwo,"</formula1>
    </dataValidation>
    <dataValidation type="list" allowBlank="1" showInputMessage="1" showErrorMessage="1" sqref="F18:F53" xr:uid="{3492DF56-BE97-4C8D-B3E2-58A87A6F64C3}">
      <formula1>"PRO,BBL,BBL/Kader,Kader,Kader/TL,TL,TL/Havo,Havo,Havo/Vwo,Vwo,"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FA5F-C415-4680-8A4F-9787604C7848}">
  <sheetPr codeName="Blad8">
    <tabColor rgb="FFCC00FF"/>
    <pageSetUpPr fitToPage="1"/>
  </sheetPr>
  <dimension ref="A1:AB32"/>
  <sheetViews>
    <sheetView showGridLines="0" showRowColHeaders="0" zoomScale="80" zoomScaleNormal="80" workbookViewId="0">
      <selection activeCell="R5" sqref="R5"/>
    </sheetView>
  </sheetViews>
  <sheetFormatPr defaultRowHeight="12.5" x14ac:dyDescent="0.25"/>
  <cols>
    <col min="1" max="1" width="3.7265625" customWidth="1"/>
    <col min="2" max="2" width="8.1796875" style="108" customWidth="1"/>
    <col min="3" max="3" width="7.1796875" customWidth="1"/>
    <col min="4" max="4" width="9.54296875" style="4" bestFit="1" customWidth="1"/>
    <col min="5" max="5" width="2.54296875" customWidth="1"/>
    <col min="6" max="7" width="10.54296875" style="4" bestFit="1" customWidth="1"/>
    <col min="8" max="8" width="10.7265625" style="4" bestFit="1" customWidth="1"/>
    <col min="9" max="9" width="10.7265625" style="4" customWidth="1"/>
    <col min="10" max="11" width="10.54296875" style="4" bestFit="1" customWidth="1"/>
    <col min="12" max="12" width="2.54296875" style="4" customWidth="1"/>
    <col min="13" max="13" width="9.453125" style="4" bestFit="1" customWidth="1"/>
    <col min="14" max="14" width="2.54296875" style="4" customWidth="1"/>
    <col min="15" max="15" width="9.453125" bestFit="1" customWidth="1"/>
    <col min="16" max="16" width="9.1796875" hidden="1" customWidth="1"/>
    <col min="17" max="17" width="9.453125" bestFit="1" customWidth="1"/>
    <col min="19" max="21" width="9.1796875" style="4" hidden="1" customWidth="1"/>
    <col min="22" max="22" width="2.54296875" style="4" customWidth="1"/>
    <col min="23" max="28" width="9.1796875" style="4" customWidth="1"/>
    <col min="29" max="29" width="9.54296875" customWidth="1"/>
  </cols>
  <sheetData>
    <row r="1" spans="2:28" x14ac:dyDescent="0.25">
      <c r="H1" s="76"/>
      <c r="I1" s="76"/>
      <c r="J1" s="76"/>
      <c r="K1" s="76"/>
      <c r="L1" s="76"/>
    </row>
    <row r="2" spans="2:28" ht="22" thickBot="1" x14ac:dyDescent="0.65">
      <c r="B2" s="140"/>
      <c r="C2" s="1"/>
      <c r="D2" s="52"/>
      <c r="E2" s="52"/>
      <c r="F2" s="3"/>
      <c r="G2" s="3"/>
      <c r="H2" s="3"/>
      <c r="I2" s="3"/>
      <c r="J2" s="3"/>
      <c r="K2" s="3"/>
      <c r="L2" s="3"/>
      <c r="M2" s="3"/>
      <c r="N2" s="3"/>
    </row>
    <row r="3" spans="2:28" ht="16" thickBot="1" x14ac:dyDescent="0.3">
      <c r="B3" s="235" t="s">
        <v>86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7"/>
    </row>
    <row r="4" spans="2:28" ht="13" x14ac:dyDescent="0.3">
      <c r="B4" s="13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8" ht="13" x14ac:dyDescent="0.3">
      <c r="B5" s="230" t="s">
        <v>28</v>
      </c>
      <c r="C5" s="231"/>
      <c r="D5" s="231"/>
      <c r="E5" s="259" t="s">
        <v>75</v>
      </c>
      <c r="F5" s="260"/>
      <c r="G5" s="3"/>
      <c r="H5" s="248" t="s">
        <v>87</v>
      </c>
      <c r="I5" s="248"/>
      <c r="J5" s="248"/>
      <c r="K5" s="247">
        <v>0.75</v>
      </c>
    </row>
    <row r="6" spans="2:28" ht="13" x14ac:dyDescent="0.3">
      <c r="B6" s="230" t="s">
        <v>27</v>
      </c>
      <c r="C6" s="231"/>
      <c r="D6" s="231"/>
      <c r="E6" s="261" t="str">
        <f>IF(E5="ja","nee",IF(E5="nee","ja",IF(E5="","")))</f>
        <v>nee</v>
      </c>
      <c r="F6" s="262"/>
      <c r="H6" s="248"/>
      <c r="I6" s="248"/>
      <c r="J6" s="248"/>
      <c r="K6" s="247"/>
    </row>
    <row r="7" spans="2:28" ht="13" thickBot="1" x14ac:dyDescent="0.3">
      <c r="B7" s="141"/>
      <c r="C7" s="15"/>
      <c r="D7" s="16"/>
    </row>
    <row r="8" spans="2:28" ht="13" thickTop="1" x14ac:dyDescent="0.25">
      <c r="B8" s="223" t="s">
        <v>68</v>
      </c>
      <c r="C8" s="264"/>
      <c r="D8" s="265"/>
      <c r="E8" s="249"/>
      <c r="F8" s="223" t="s">
        <v>85</v>
      </c>
      <c r="G8" s="224"/>
      <c r="H8" s="223" t="s">
        <v>31</v>
      </c>
      <c r="I8" s="224"/>
      <c r="J8" s="226" t="s">
        <v>32</v>
      </c>
      <c r="K8" s="233"/>
      <c r="L8" s="117"/>
      <c r="M8" s="135"/>
      <c r="O8" s="223" t="s">
        <v>68</v>
      </c>
      <c r="P8" s="264"/>
      <c r="Q8" s="264"/>
      <c r="R8" s="265"/>
      <c r="S8" s="40"/>
      <c r="W8" s="281" t="s">
        <v>113</v>
      </c>
      <c r="X8" s="282"/>
      <c r="Y8" s="282"/>
      <c r="Z8" s="282"/>
      <c r="AA8" s="282"/>
      <c r="AB8" s="283"/>
    </row>
    <row r="9" spans="2:28" ht="17.149999999999999" customHeight="1" x14ac:dyDescent="0.25">
      <c r="B9" s="137" t="s">
        <v>0</v>
      </c>
      <c r="C9" s="238" t="s">
        <v>88</v>
      </c>
      <c r="D9" s="137" t="s">
        <v>83</v>
      </c>
      <c r="E9" s="250"/>
      <c r="F9" s="87" t="s">
        <v>56</v>
      </c>
      <c r="G9" s="87" t="s">
        <v>57</v>
      </c>
      <c r="H9" s="87" t="s">
        <v>58</v>
      </c>
      <c r="I9" s="88" t="s">
        <v>80</v>
      </c>
      <c r="J9" s="87" t="s">
        <v>59</v>
      </c>
      <c r="K9" s="145" t="s">
        <v>60</v>
      </c>
      <c r="L9" s="100"/>
      <c r="M9" s="120" t="s">
        <v>61</v>
      </c>
      <c r="N9" s="99"/>
      <c r="O9" s="38" t="s">
        <v>39</v>
      </c>
      <c r="P9" s="19" t="s">
        <v>26</v>
      </c>
      <c r="Q9" s="38" t="s">
        <v>37</v>
      </c>
      <c r="R9" s="23" t="s">
        <v>42</v>
      </c>
      <c r="S9" s="22" t="s">
        <v>9</v>
      </c>
      <c r="T9" s="6" t="s">
        <v>9</v>
      </c>
      <c r="U9" s="6" t="s">
        <v>10</v>
      </c>
      <c r="V9" s="45"/>
      <c r="W9" s="284" t="s">
        <v>57</v>
      </c>
      <c r="X9" s="284"/>
      <c r="Y9" s="284" t="s">
        <v>58</v>
      </c>
      <c r="Z9" s="284"/>
      <c r="AA9" s="284" t="s">
        <v>114</v>
      </c>
      <c r="AB9" s="284"/>
    </row>
    <row r="10" spans="2:28" x14ac:dyDescent="0.25">
      <c r="B10" s="27"/>
      <c r="C10" s="239"/>
      <c r="D10" s="146" t="s">
        <v>84</v>
      </c>
      <c r="E10" s="250"/>
      <c r="F10" s="89" t="s">
        <v>11</v>
      </c>
      <c r="G10" s="89" t="s">
        <v>12</v>
      </c>
      <c r="H10" s="89"/>
      <c r="I10" s="90" t="s">
        <v>58</v>
      </c>
      <c r="J10" s="89" t="s">
        <v>13</v>
      </c>
      <c r="K10" s="147" t="s">
        <v>14</v>
      </c>
      <c r="L10" s="100"/>
      <c r="M10" s="121" t="s">
        <v>33</v>
      </c>
      <c r="N10" s="99"/>
      <c r="O10" s="39"/>
      <c r="P10" s="114"/>
      <c r="Q10" s="39" t="s">
        <v>38</v>
      </c>
      <c r="R10" s="24" t="s">
        <v>43</v>
      </c>
      <c r="S10" s="20"/>
      <c r="T10" s="8"/>
      <c r="U10" s="8"/>
      <c r="V10" s="45"/>
      <c r="W10" s="285" t="s">
        <v>12</v>
      </c>
      <c r="X10" s="285"/>
      <c r="Y10" s="285"/>
      <c r="Z10" s="285"/>
      <c r="AA10" s="285"/>
      <c r="AB10" s="285"/>
    </row>
    <row r="11" spans="2:28" s="13" customFormat="1" x14ac:dyDescent="0.25">
      <c r="B11" s="28"/>
      <c r="C11" s="240"/>
      <c r="D11" s="28"/>
      <c r="E11" s="250"/>
      <c r="F11" s="91" t="s">
        <v>29</v>
      </c>
      <c r="G11" s="91" t="s">
        <v>29</v>
      </c>
      <c r="H11" s="91" t="s">
        <v>29</v>
      </c>
      <c r="I11" s="91" t="s">
        <v>29</v>
      </c>
      <c r="J11" s="91" t="s">
        <v>30</v>
      </c>
      <c r="K11" s="148" t="s">
        <v>30</v>
      </c>
      <c r="L11" s="100"/>
      <c r="M11" s="122" t="s">
        <v>34</v>
      </c>
      <c r="N11" s="99"/>
      <c r="O11" s="18" t="s">
        <v>40</v>
      </c>
      <c r="P11" s="115"/>
      <c r="Q11" s="18" t="s">
        <v>41</v>
      </c>
      <c r="R11" s="25" t="s">
        <v>44</v>
      </c>
      <c r="S11" s="20"/>
      <c r="T11" s="7"/>
      <c r="U11" s="7"/>
      <c r="V11" s="46"/>
      <c r="W11" s="210" t="s">
        <v>115</v>
      </c>
      <c r="X11" s="210" t="s">
        <v>116</v>
      </c>
      <c r="Y11" s="210" t="s">
        <v>115</v>
      </c>
      <c r="Z11" s="210" t="s">
        <v>116</v>
      </c>
      <c r="AA11" s="210" t="s">
        <v>115</v>
      </c>
      <c r="AB11" s="210" t="s">
        <v>120</v>
      </c>
    </row>
    <row r="12" spans="2:28" s="13" customFormat="1" ht="12.5" hidden="1" customHeight="1" x14ac:dyDescent="0.25">
      <c r="B12" s="64" t="s">
        <v>76</v>
      </c>
      <c r="C12" s="136"/>
      <c r="D12" s="94" t="s">
        <v>15</v>
      </c>
      <c r="E12" s="112" t="s">
        <v>70</v>
      </c>
      <c r="F12" s="92" t="s">
        <v>71</v>
      </c>
      <c r="G12" s="63" t="s">
        <v>16</v>
      </c>
      <c r="H12" s="64" t="s">
        <v>70</v>
      </c>
      <c r="I12" s="64"/>
      <c r="J12" s="63" t="s">
        <v>72</v>
      </c>
      <c r="K12" s="94" t="s">
        <v>73</v>
      </c>
      <c r="L12" s="45"/>
      <c r="M12" s="121" t="s">
        <v>19</v>
      </c>
      <c r="N12" s="99"/>
      <c r="O12" s="56" t="s">
        <v>18</v>
      </c>
      <c r="P12" s="112"/>
      <c r="Q12" s="56" t="s">
        <v>70</v>
      </c>
      <c r="R12" s="7" t="s">
        <v>70</v>
      </c>
      <c r="S12" s="3"/>
      <c r="T12" s="3"/>
      <c r="U12" s="3"/>
      <c r="V12" s="3"/>
      <c r="W12" s="63"/>
      <c r="X12" s="63"/>
      <c r="Y12" s="63"/>
      <c r="Z12" s="63"/>
      <c r="AA12" s="63"/>
      <c r="AB12" s="63"/>
    </row>
    <row r="13" spans="2:28" s="13" customFormat="1" ht="12.5" hidden="1" customHeight="1" x14ac:dyDescent="0.25">
      <c r="B13" s="64" t="s">
        <v>18</v>
      </c>
      <c r="C13" s="136"/>
      <c r="D13" s="94"/>
      <c r="E13" s="112"/>
      <c r="F13" s="92"/>
      <c r="G13" s="63"/>
      <c r="H13" s="64"/>
      <c r="I13" s="64"/>
      <c r="J13" s="63"/>
      <c r="K13" s="94"/>
      <c r="L13" s="45"/>
      <c r="M13" s="121"/>
      <c r="N13" s="99"/>
      <c r="O13" s="56"/>
      <c r="P13" s="112"/>
      <c r="Q13" s="56"/>
      <c r="R13" s="7"/>
      <c r="S13" s="3"/>
      <c r="T13" s="3"/>
      <c r="U13" s="3"/>
      <c r="V13" s="3"/>
      <c r="W13" s="63"/>
      <c r="X13" s="63"/>
      <c r="Y13" s="63"/>
      <c r="Z13" s="63"/>
      <c r="AA13" s="63"/>
      <c r="AB13" s="63"/>
    </row>
    <row r="14" spans="2:28" s="13" customFormat="1" ht="12.5" hidden="1" customHeight="1" x14ac:dyDescent="0.25">
      <c r="B14" s="64" t="s">
        <v>77</v>
      </c>
      <c r="C14" s="136"/>
      <c r="D14" s="94"/>
      <c r="E14" s="112"/>
      <c r="F14" s="92"/>
      <c r="G14" s="63"/>
      <c r="H14" s="64"/>
      <c r="I14" s="64"/>
      <c r="J14" s="63"/>
      <c r="K14" s="94"/>
      <c r="L14" s="45"/>
      <c r="M14" s="121"/>
      <c r="N14" s="99"/>
      <c r="O14" s="56"/>
      <c r="P14" s="112"/>
      <c r="Q14" s="56"/>
      <c r="R14" s="7"/>
      <c r="S14" s="3"/>
      <c r="T14" s="3"/>
      <c r="U14" s="3"/>
      <c r="V14" s="3"/>
      <c r="W14" s="63"/>
      <c r="X14" s="63"/>
      <c r="Y14" s="63"/>
      <c r="Z14" s="63"/>
      <c r="AA14" s="63"/>
      <c r="AB14" s="63"/>
    </row>
    <row r="15" spans="2:28" s="13" customFormat="1" ht="12.5" hidden="1" customHeight="1" x14ac:dyDescent="0.25">
      <c r="B15" s="64" t="s">
        <v>78</v>
      </c>
      <c r="C15" s="136"/>
      <c r="D15" s="94"/>
      <c r="E15" s="112"/>
      <c r="F15" s="92"/>
      <c r="G15" s="63"/>
      <c r="H15" s="64"/>
      <c r="I15" s="64"/>
      <c r="J15" s="63"/>
      <c r="K15" s="94"/>
      <c r="L15" s="45"/>
      <c r="M15" s="121"/>
      <c r="N15" s="99"/>
      <c r="O15" s="56"/>
      <c r="P15" s="112"/>
      <c r="Q15" s="56"/>
      <c r="R15" s="7"/>
      <c r="S15" s="3"/>
      <c r="T15" s="3"/>
      <c r="U15" s="3"/>
      <c r="V15" s="3"/>
      <c r="W15" s="63"/>
      <c r="X15" s="63"/>
      <c r="Y15" s="63"/>
      <c r="Z15" s="63"/>
      <c r="AA15" s="63"/>
      <c r="AB15" s="63"/>
    </row>
    <row r="16" spans="2:28" ht="15" customHeight="1" x14ac:dyDescent="0.25">
      <c r="B16" s="142">
        <f>'groep 3'!$C$2</f>
        <v>3</v>
      </c>
      <c r="C16" s="142">
        <f>'groep 3'!$D$2</f>
        <v>0</v>
      </c>
      <c r="D16" s="134">
        <f>'groep 3'!$B$54</f>
        <v>0</v>
      </c>
      <c r="E16" s="255"/>
      <c r="F16" s="149" t="str">
        <f>'groep 3'!G54</f>
        <v/>
      </c>
      <c r="G16" s="149" t="str">
        <f>'groep 3'!H54</f>
        <v/>
      </c>
      <c r="H16" s="149" t="str">
        <f>'groep 3'!I54</f>
        <v/>
      </c>
      <c r="I16" s="149" t="str">
        <f>'groep 3'!J54</f>
        <v/>
      </c>
      <c r="J16" s="149" t="str">
        <f>'groep 3'!K54</f>
        <v/>
      </c>
      <c r="K16" s="149" t="str">
        <f>'groep 3'!L54</f>
        <v/>
      </c>
      <c r="L16" s="102"/>
      <c r="M16" s="123" t="str">
        <f>'groep 3'!$AJ$54</f>
        <v/>
      </c>
      <c r="N16" s="118"/>
      <c r="O16" s="95">
        <f>'groep 3'!$AN$55</f>
        <v>0</v>
      </c>
      <c r="P16" s="40">
        <f>'groep 3'!AO55</f>
        <v>0</v>
      </c>
      <c r="Q16" s="95">
        <f>'groep 3'!$AO$55</f>
        <v>0</v>
      </c>
      <c r="R16" s="85" t="str">
        <f>'groep 3'!$AP$54</f>
        <v/>
      </c>
      <c r="S16" s="86">
        <f>'groep 3'!AQ54</f>
        <v>0</v>
      </c>
      <c r="T16" s="60" t="e">
        <f>IF(#REF!="","",IF(#REF!="pro",1,IF(#REF!="lwoo",2,IF(#REF!="vmbo-b",3,IF(#REF!="vmbo-k",4,IF(#REF!="vmbo-g",5,IF(#REF!="vmbo-t",6,IF(#REF!="havo",7))))))))</f>
        <v>#REF!</v>
      </c>
      <c r="U16" s="61" t="e">
        <f>IF(T16="",0,IF(T16&lt;#REF!,0,IF(T16&gt;=#REF!,1)))</f>
        <v>#REF!</v>
      </c>
      <c r="W16" s="211" t="str">
        <f>'groep 3'!$AR$55</f>
        <v/>
      </c>
      <c r="X16" s="211" t="str">
        <f>'groep 3'!$AR$56</f>
        <v/>
      </c>
      <c r="Y16" s="211" t="str">
        <f>'groep 3'!$AS$55</f>
        <v/>
      </c>
      <c r="Z16" s="211" t="str">
        <f>'groep 3'!$AS$56</f>
        <v/>
      </c>
      <c r="AA16" s="211" t="str">
        <f>'groep 3'!$AT$55</f>
        <v/>
      </c>
      <c r="AB16" s="211" t="str">
        <f>'groep 3'!$AT$56</f>
        <v/>
      </c>
    </row>
    <row r="17" spans="1:28" ht="15" customHeight="1" x14ac:dyDescent="0.25">
      <c r="B17" s="142"/>
      <c r="C17" s="79"/>
      <c r="D17" s="66"/>
      <c r="E17" s="255"/>
      <c r="F17" s="134"/>
      <c r="G17" s="134"/>
      <c r="H17" s="134"/>
      <c r="I17" s="134"/>
      <c r="J17" s="134"/>
      <c r="K17" s="134"/>
      <c r="L17" s="101"/>
      <c r="M17" s="124"/>
      <c r="N17" s="118"/>
      <c r="O17" s="96"/>
      <c r="P17" s="40"/>
      <c r="Q17" s="96" t="str">
        <f>IF(E17="","",IF(E17="X",M17))</f>
        <v/>
      </c>
      <c r="R17" s="119"/>
      <c r="S17" s="59"/>
      <c r="T17" s="60" t="e">
        <f>IF(#REF!="","",IF(#REF!="pro",1,IF(#REF!="lwoo",2,IF(#REF!="vmbo-b",3,IF(#REF!="vmbo-k",4,IF(#REF!="vmbo-g",5,IF(#REF!="vmbo-t",6,IF(#REF!="havo",7))))))))</f>
        <v>#REF!</v>
      </c>
      <c r="U17" s="61" t="e">
        <f>IF(T17="",0,IF(T17&lt;#REF!,0,IF(T17&gt;=#REF!,1)))</f>
        <v>#REF!</v>
      </c>
      <c r="W17" s="11"/>
      <c r="X17" s="11"/>
      <c r="Y17" s="11"/>
      <c r="Z17" s="11"/>
      <c r="AA17" s="11"/>
      <c r="AB17" s="11"/>
    </row>
    <row r="18" spans="1:28" ht="15" customHeight="1" x14ac:dyDescent="0.25">
      <c r="B18" s="143">
        <f>'groep 4'!$C$2</f>
        <v>4</v>
      </c>
      <c r="C18" s="143">
        <f>'groep 4'!$D$2</f>
        <v>0</v>
      </c>
      <c r="D18" s="66">
        <f>'groep 4'!$B$54</f>
        <v>0</v>
      </c>
      <c r="E18" s="255"/>
      <c r="F18" s="149" t="str">
        <f>'groep 4'!G54</f>
        <v/>
      </c>
      <c r="G18" s="149" t="str">
        <f>'groep 4'!H54</f>
        <v/>
      </c>
      <c r="H18" s="149" t="str">
        <f>'groep 4'!I54</f>
        <v/>
      </c>
      <c r="I18" s="149" t="str">
        <f>'groep 4'!J54</f>
        <v/>
      </c>
      <c r="J18" s="149" t="str">
        <f>'groep 4'!K54</f>
        <v/>
      </c>
      <c r="K18" s="149" t="str">
        <f>'groep 4'!L54</f>
        <v/>
      </c>
      <c r="L18" s="102"/>
      <c r="M18" s="124" t="str">
        <f>'groep 4'!$AJ$54</f>
        <v/>
      </c>
      <c r="N18" s="118"/>
      <c r="O18" s="97">
        <f>'groep 4'!$AN$55</f>
        <v>0</v>
      </c>
      <c r="P18" s="40">
        <f>'groep 3'!AO57</f>
        <v>0</v>
      </c>
      <c r="Q18" s="97">
        <f>'groep 4'!$AO$55</f>
        <v>0</v>
      </c>
      <c r="R18" s="85" t="str">
        <f>'groep 4'!$AP$54</f>
        <v/>
      </c>
      <c r="S18" s="86">
        <f>'groep 4'!AQ54</f>
        <v>0</v>
      </c>
      <c r="T18" s="60" t="e">
        <f>IF(#REF!="","",IF(#REF!="pro",1,IF(#REF!="lwoo",2,IF(#REF!="vmbo-b",3,IF(#REF!="vmbo-k",4,IF(#REF!="vmbo-g",5,IF(#REF!="vmbo-t",6,IF(#REF!="havo",7))))))))</f>
        <v>#REF!</v>
      </c>
      <c r="U18" s="61" t="e">
        <f>IF(T18="",0,IF(T18&lt;#REF!,0,IF(T18&gt;=#REF!,1)))</f>
        <v>#REF!</v>
      </c>
      <c r="W18" s="211" t="str">
        <f>'groep 4'!$AR$55</f>
        <v/>
      </c>
      <c r="X18" s="211" t="str">
        <f>'groep 4'!$AR$56</f>
        <v/>
      </c>
      <c r="Y18" s="211" t="str">
        <f>'groep 4'!$AS$55</f>
        <v/>
      </c>
      <c r="Z18" s="211" t="str">
        <f>'groep 4'!$AS$56</f>
        <v/>
      </c>
      <c r="AA18" s="211" t="str">
        <f>'groep 4'!$AT$55</f>
        <v/>
      </c>
      <c r="AB18" s="211" t="str">
        <f>'groep 4'!$AT$56</f>
        <v/>
      </c>
    </row>
    <row r="19" spans="1:28" ht="15" customHeight="1" x14ac:dyDescent="0.25">
      <c r="B19" s="144"/>
      <c r="C19" s="152"/>
      <c r="D19" s="66"/>
      <c r="E19" s="255"/>
      <c r="F19" s="134"/>
      <c r="G19" s="150"/>
      <c r="H19" s="134"/>
      <c r="I19" s="150"/>
      <c r="J19" s="134"/>
      <c r="K19" s="134"/>
      <c r="L19" s="101"/>
      <c r="M19" s="124"/>
      <c r="N19" s="118"/>
      <c r="O19" s="96"/>
      <c r="P19" s="40"/>
      <c r="Q19" s="96" t="str">
        <f>IF(E19="","",IF(E19="X",M19))</f>
        <v/>
      </c>
      <c r="R19" s="119"/>
      <c r="S19" s="59" t="e">
        <f>IF(#REF!="","",IF(#REF!="pro",1,IF(#REF!="lwoo",2,IF(#REF!="vmbo-b",3,IF(#REF!="vmbo-k",4,IF(#REF!="vmbo-g",5,IF(#REF!="vmbo-t",6,IF(#REF!="havo",7))))))))</f>
        <v>#REF!</v>
      </c>
      <c r="T19" s="60" t="e">
        <f>IF(#REF!="","",IF(#REF!="pro",1,IF(#REF!="lwoo",2,IF(#REF!="vmbo-b",3,IF(#REF!="vmbo-k",4,IF(#REF!="vmbo-g",5,IF(#REF!="vmbo-t",6,IF(#REF!="havo",7))))))))</f>
        <v>#REF!</v>
      </c>
      <c r="U19" s="61" t="e">
        <f>IF(T19="",0,IF(T19&lt;#REF!,0,IF(T19&gt;=#REF!,1)))</f>
        <v>#REF!</v>
      </c>
      <c r="W19" s="11"/>
      <c r="X19" s="11"/>
      <c r="Y19" s="11"/>
      <c r="Z19" s="11"/>
      <c r="AA19" s="11"/>
      <c r="AB19" s="11"/>
    </row>
    <row r="20" spans="1:28" ht="15" customHeight="1" x14ac:dyDescent="0.25">
      <c r="B20" s="143">
        <f>'groep 5'!$C$2</f>
        <v>5</v>
      </c>
      <c r="C20" s="143">
        <f>'groep 5'!$D$2</f>
        <v>0</v>
      </c>
      <c r="D20" s="66">
        <f>'groep 5'!$B$54</f>
        <v>0</v>
      </c>
      <c r="E20" s="255"/>
      <c r="F20" s="149" t="str">
        <f>'groep 5'!G54</f>
        <v/>
      </c>
      <c r="G20" s="151"/>
      <c r="H20" s="149" t="str">
        <f>'groep 5'!I54</f>
        <v/>
      </c>
      <c r="I20" s="151"/>
      <c r="J20" s="149" t="str">
        <f>'groep 5'!K54</f>
        <v/>
      </c>
      <c r="K20" s="149" t="str">
        <f>'groep 5'!L54</f>
        <v/>
      </c>
      <c r="L20" s="102"/>
      <c r="M20" s="124" t="str">
        <f>'groep 5'!$AJ$54</f>
        <v/>
      </c>
      <c r="N20" s="118"/>
      <c r="O20" s="97">
        <f>'groep 5'!$AN$55</f>
        <v>0</v>
      </c>
      <c r="P20" s="40">
        <f>'groep 3'!AO59</f>
        <v>0</v>
      </c>
      <c r="Q20" s="97">
        <f>'groep 5'!$AO$55</f>
        <v>0</v>
      </c>
      <c r="R20" s="85" t="str">
        <f>'groep 5'!$AP$54</f>
        <v/>
      </c>
      <c r="S20" s="59" t="e">
        <f>IF(#REF!="","",IF(#REF!="pro",1,IF(#REF!="lwoo",2,IF(#REF!="vmbo-b",3,IF(#REF!="vmbo-k",4,IF(#REF!="vmbo-g",5,IF(#REF!="vmbo-t",6,IF(#REF!="havo",7))))))))</f>
        <v>#REF!</v>
      </c>
      <c r="T20" s="60" t="e">
        <f>IF(#REF!="","",IF(#REF!="pro",1,IF(#REF!="lwoo",2,IF(#REF!="vmbo-b",3,IF(#REF!="vmbo-k",4,IF(#REF!="vmbo-g",5,IF(#REF!="vmbo-t",6,IF(#REF!="havo",7))))))))</f>
        <v>#REF!</v>
      </c>
      <c r="U20" s="61" t="e">
        <f>IF(T20="",0,IF(T20&lt;#REF!,0,IF(T20&gt;=#REF!,1)))</f>
        <v>#REF!</v>
      </c>
      <c r="W20" s="211" t="str">
        <f>'groep 5'!$AR$55</f>
        <v/>
      </c>
      <c r="X20" s="211" t="str">
        <f>'groep 5'!$AR$56</f>
        <v/>
      </c>
      <c r="Y20" s="211" t="str">
        <f>'groep 5'!$AS$55</f>
        <v/>
      </c>
      <c r="Z20" s="211" t="str">
        <f>'groep 5'!$AS$56</f>
        <v/>
      </c>
      <c r="AA20" s="211" t="str">
        <f>'groep 5'!$AT$55</f>
        <v/>
      </c>
      <c r="AB20" s="211" t="str">
        <f>'groep 5'!$AT$56</f>
        <v/>
      </c>
    </row>
    <row r="21" spans="1:28" ht="15" customHeight="1" x14ac:dyDescent="0.25">
      <c r="B21" s="144"/>
      <c r="C21" s="152"/>
      <c r="D21" s="66"/>
      <c r="E21" s="255"/>
      <c r="F21" s="134"/>
      <c r="G21" s="150"/>
      <c r="H21" s="134"/>
      <c r="I21" s="150"/>
      <c r="J21" s="134"/>
      <c r="K21" s="134"/>
      <c r="L21" s="101"/>
      <c r="M21" s="124"/>
      <c r="N21" s="118"/>
      <c r="O21" s="96"/>
      <c r="P21" s="40"/>
      <c r="Q21" s="96" t="str">
        <f>IF(E21="","",IF(E21="X",M21))</f>
        <v/>
      </c>
      <c r="R21" s="119"/>
      <c r="S21" s="59" t="e">
        <f>IF(#REF!="","",IF(#REF!="pro",1,IF(#REF!="lwoo",2,IF(#REF!="vmbo-b",3,IF(#REF!="vmbo-k",4,IF(#REF!="vmbo-g",5,IF(#REF!="vmbo-t",6,IF(#REF!="havo",7))))))))</f>
        <v>#REF!</v>
      </c>
      <c r="T21" s="60" t="e">
        <f>IF(#REF!="","",IF(#REF!="pro",1,IF(#REF!="lwoo",2,IF(#REF!="vmbo-b",3,IF(#REF!="vmbo-k",4,IF(#REF!="vmbo-g",5,IF(#REF!="vmbo-t",6,IF(#REF!="havo",7))))))))</f>
        <v>#REF!</v>
      </c>
      <c r="U21" s="61" t="e">
        <f>IF(T21="",0,IF(T21&lt;#REF!,0,IF(T21&gt;=#REF!,1)))</f>
        <v>#REF!</v>
      </c>
      <c r="W21" s="11"/>
      <c r="X21" s="11"/>
      <c r="Y21" s="11"/>
      <c r="Z21" s="11"/>
      <c r="AA21" s="11"/>
      <c r="AB21" s="11"/>
    </row>
    <row r="22" spans="1:28" ht="15" customHeight="1" x14ac:dyDescent="0.25">
      <c r="B22" s="143">
        <f>'groep 6'!$C$2</f>
        <v>6</v>
      </c>
      <c r="C22" s="143">
        <f>'groep 6'!$D$2</f>
        <v>0</v>
      </c>
      <c r="D22" s="66">
        <f>'groep 6'!$B$54</f>
        <v>0</v>
      </c>
      <c r="E22" s="255"/>
      <c r="F22" s="149" t="str">
        <f>'groep 6'!G54</f>
        <v/>
      </c>
      <c r="G22" s="149" t="str">
        <f>'groep 6'!H54</f>
        <v/>
      </c>
      <c r="H22" s="149" t="str">
        <f>'groep 6'!I54</f>
        <v/>
      </c>
      <c r="I22" s="149" t="str">
        <f>'groep 6'!J54</f>
        <v/>
      </c>
      <c r="J22" s="149" t="str">
        <f>'groep 6'!K54</f>
        <v/>
      </c>
      <c r="K22" s="149" t="str">
        <f>'groep 6'!L54</f>
        <v/>
      </c>
      <c r="L22" s="102"/>
      <c r="M22" s="124" t="str">
        <f>'groep 6'!$AJ$54</f>
        <v/>
      </c>
      <c r="N22" s="118"/>
      <c r="O22" s="97">
        <f>'groep 6'!$AN$55</f>
        <v>0</v>
      </c>
      <c r="P22" s="40">
        <f>'groep 3'!AO61</f>
        <v>0</v>
      </c>
      <c r="Q22" s="97">
        <f>'groep 6'!$AO$55</f>
        <v>0</v>
      </c>
      <c r="R22" s="85" t="str">
        <f>'groep 6'!$AP$54</f>
        <v/>
      </c>
      <c r="S22" s="59" t="e">
        <f>IF(#REF!="","",IF(#REF!="pro",1,IF(#REF!="lwoo",2,IF(#REF!="vmbo-b",3,IF(#REF!="vmbo-k",4,IF(#REF!="vmbo-g",5,IF(#REF!="vmbo-t",6,IF(#REF!="havo",7))))))))</f>
        <v>#REF!</v>
      </c>
      <c r="T22" s="60" t="e">
        <f>IF(#REF!="","",IF(#REF!="pro",1,IF(#REF!="lwoo",2,IF(#REF!="vmbo-b",3,IF(#REF!="vmbo-k",4,IF(#REF!="vmbo-g",5,IF(#REF!="vmbo-t",6,IF(#REF!="havo",7))))))))</f>
        <v>#REF!</v>
      </c>
      <c r="U22" s="61" t="e">
        <f>IF(T22="",0,IF(T22&lt;#REF!,0,IF(T22&gt;=#REF!,1)))</f>
        <v>#REF!</v>
      </c>
      <c r="W22" s="211" t="e">
        <f>'groep 6'!$AR$55</f>
        <v>#DIV/0!</v>
      </c>
      <c r="X22" s="211" t="e">
        <f>'groep 6'!$AR$56</f>
        <v>#DIV/0!</v>
      </c>
      <c r="Y22" s="211" t="e">
        <f>'groep 6'!$AS$55</f>
        <v>#DIV/0!</v>
      </c>
      <c r="Z22" s="211" t="e">
        <f>'groep 6'!$AS$56</f>
        <v>#DIV/0!</v>
      </c>
      <c r="AA22" s="211" t="e">
        <f>'groep 6'!$AT$55</f>
        <v>#DIV/0!</v>
      </c>
      <c r="AB22" s="211" t="e">
        <f>'groep 6'!$AT$56</f>
        <v>#DIV/0!</v>
      </c>
    </row>
    <row r="23" spans="1:28" ht="15" customHeight="1" x14ac:dyDescent="0.25">
      <c r="B23" s="144"/>
      <c r="C23" s="152"/>
      <c r="D23" s="66"/>
      <c r="E23" s="255"/>
      <c r="F23" s="150"/>
      <c r="G23" s="150"/>
      <c r="H23" s="150"/>
      <c r="I23" s="150"/>
      <c r="J23" s="150"/>
      <c r="K23" s="150"/>
      <c r="L23" s="103"/>
      <c r="M23" s="124"/>
      <c r="N23" s="118"/>
      <c r="O23" s="96"/>
      <c r="P23" s="40" t="s">
        <v>23</v>
      </c>
      <c r="Q23" s="96" t="str">
        <f>IF(E23="","",IF(E23="X",M23))</f>
        <v/>
      </c>
      <c r="R23" s="119"/>
      <c r="S23" s="59" t="e">
        <f>IF(#REF!="","",IF(#REF!="pro",1,IF(#REF!="lwoo",2,IF(#REF!="vmbo-b",3,IF(#REF!="vmbo-k",4,IF(#REF!="vmbo-g",5,IF(#REF!="vmbo-t",6,IF(#REF!="havo",7))))))))</f>
        <v>#REF!</v>
      </c>
      <c r="T23" s="60" t="e">
        <f>IF(#REF!="","",IF(#REF!="pro",1,IF(#REF!="lwoo",2,IF(#REF!="vmbo-b",3,IF(#REF!="vmbo-k",4,IF(#REF!="vmbo-g",5,IF(#REF!="vmbo-t",6,IF(#REF!="havo",7))))))))</f>
        <v>#REF!</v>
      </c>
      <c r="U23" s="61" t="e">
        <f>IF(T23="",0,IF(T23&lt;#REF!,0,IF(T23&gt;=#REF!,1)))</f>
        <v>#REF!</v>
      </c>
      <c r="W23" s="11"/>
      <c r="X23" s="11"/>
      <c r="Y23" s="11"/>
      <c r="Z23" s="11"/>
      <c r="AA23" s="11"/>
      <c r="AB23" s="11"/>
    </row>
    <row r="24" spans="1:28" ht="15" customHeight="1" x14ac:dyDescent="0.25">
      <c r="B24" s="143">
        <f>'groep 7'!$C$2</f>
        <v>7</v>
      </c>
      <c r="C24" s="143">
        <f>'groep 7'!$D$2</f>
        <v>0</v>
      </c>
      <c r="D24" s="66">
        <f>'groep 7'!$B$54</f>
        <v>0</v>
      </c>
      <c r="E24" s="255"/>
      <c r="F24" s="151" t="str">
        <f>'groep 7'!G54</f>
        <v/>
      </c>
      <c r="G24" s="151" t="str">
        <f>'groep 7'!H54</f>
        <v/>
      </c>
      <c r="H24" s="151" t="str">
        <f>'groep 7'!I54</f>
        <v/>
      </c>
      <c r="I24" s="151" t="str">
        <f>'groep 7'!J54</f>
        <v/>
      </c>
      <c r="J24" s="151" t="str">
        <f>'groep 7'!K54</f>
        <v/>
      </c>
      <c r="K24" s="151" t="str">
        <f>'groep 7'!L54</f>
        <v/>
      </c>
      <c r="L24" s="104"/>
      <c r="M24" s="124" t="str">
        <f>'groep 7'!$AJ$54</f>
        <v/>
      </c>
      <c r="N24" s="118"/>
      <c r="O24" s="97">
        <f>'groep 7'!$AN$55</f>
        <v>0</v>
      </c>
      <c r="P24" s="40">
        <f>'groep 3'!AO63</f>
        <v>0</v>
      </c>
      <c r="Q24" s="97">
        <f>'groep 7'!$AO$55</f>
        <v>0</v>
      </c>
      <c r="R24" s="85" t="str">
        <f>'groep 7'!$AP$54</f>
        <v/>
      </c>
      <c r="S24" s="59" t="e">
        <f>IF(#REF!="","",IF(#REF!="pro",1,IF(#REF!="lwoo",2,IF(#REF!="vmbo-b",3,IF(#REF!="vmbo-k",4,IF(#REF!="vmbo-g",5,IF(#REF!="vmbo-t",6,IF(#REF!="havo",7))))))))</f>
        <v>#REF!</v>
      </c>
      <c r="T24" s="60" t="e">
        <f>IF(#REF!="","",IF(#REF!="pro",1,IF(#REF!="lwoo",2,IF(#REF!="vmbo-b",3,IF(#REF!="vmbo-k",4,IF(#REF!="vmbo-g",5,IF(#REF!="vmbo-t",6,IF(#REF!="havo",7))))))))</f>
        <v>#REF!</v>
      </c>
      <c r="U24" s="61" t="e">
        <f>IF(T24="",0,IF(T24&lt;#REF!,0,IF(T24&gt;=#REF!,1)))</f>
        <v>#REF!</v>
      </c>
      <c r="W24" s="211" t="e">
        <f>'groep 7'!$AR$55</f>
        <v>#DIV/0!</v>
      </c>
      <c r="X24" s="211" t="e">
        <f>'groep 7'!$AR$56</f>
        <v>#DIV/0!</v>
      </c>
      <c r="Y24" s="211" t="e">
        <f>'groep 7'!$AS$55</f>
        <v>#DIV/0!</v>
      </c>
      <c r="Z24" s="211" t="e">
        <f>'groep 7'!$AS$56</f>
        <v>#DIV/0!</v>
      </c>
      <c r="AA24" s="211" t="e">
        <f>'groep 7'!$AT$55</f>
        <v>#DIV/0!</v>
      </c>
      <c r="AB24" s="211" t="e">
        <f>'groep 7'!$AT$56</f>
        <v>#DIV/0!</v>
      </c>
    </row>
    <row r="25" spans="1:28" ht="15" customHeight="1" x14ac:dyDescent="0.25">
      <c r="B25" s="144"/>
      <c r="C25" s="152"/>
      <c r="D25" s="66"/>
      <c r="E25" s="255"/>
      <c r="F25" s="150"/>
      <c r="G25" s="150"/>
      <c r="H25" s="150"/>
      <c r="I25" s="150"/>
      <c r="J25" s="150"/>
      <c r="K25" s="150"/>
      <c r="L25" s="103"/>
      <c r="M25" s="124"/>
      <c r="N25" s="118"/>
      <c r="O25" s="96" t="str">
        <f>'groep 3'!AN63</f>
        <v/>
      </c>
      <c r="P25" s="40"/>
      <c r="Q25" s="96" t="str">
        <f>IF(E25="","",IF(E25="X",M25))</f>
        <v/>
      </c>
      <c r="R25" s="119"/>
      <c r="S25" s="59" t="e">
        <f>IF(#REF!="","",IF(#REF!="pro",1,IF(#REF!="lwoo",2,IF(#REF!="vmbo-b",3,IF(#REF!="vmbo-k",4,IF(#REF!="vmbo-g",5,IF(#REF!="vmbo-t",6,IF(#REF!="havo",7))))))))</f>
        <v>#REF!</v>
      </c>
      <c r="T25" s="60" t="e">
        <f>IF(#REF!="","",IF(#REF!="pro",1,IF(#REF!="lwoo",2,IF(#REF!="vmbo-b",3,IF(#REF!="vmbo-k",4,IF(#REF!="vmbo-g",5,IF(#REF!="vmbo-t",6,IF(#REF!="havo",7))))))))</f>
        <v>#REF!</v>
      </c>
      <c r="U25" s="61" t="e">
        <f>IF(T25="",0,IF(T25&lt;#REF!,0,IF(T25&gt;=#REF!,1)))</f>
        <v>#REF!</v>
      </c>
      <c r="W25" s="11"/>
      <c r="X25" s="11"/>
      <c r="Y25" s="11"/>
      <c r="Z25" s="11"/>
      <c r="AA25" s="11"/>
      <c r="AB25" s="11"/>
    </row>
    <row r="26" spans="1:28" ht="15" customHeight="1" x14ac:dyDescent="0.25">
      <c r="B26" s="143">
        <f>'groep 8'!$C$2</f>
        <v>8</v>
      </c>
      <c r="C26" s="143">
        <f>'groep 8'!$D$2</f>
        <v>0</v>
      </c>
      <c r="D26" s="66">
        <f>'groep 8'!$B$54</f>
        <v>0</v>
      </c>
      <c r="E26" s="255"/>
      <c r="F26" s="151" t="str">
        <f>'groep 8'!G54</f>
        <v/>
      </c>
      <c r="G26" s="151" t="str">
        <f>'groep 8'!H54</f>
        <v/>
      </c>
      <c r="H26" s="151" t="str">
        <f>'groep 8'!I54</f>
        <v/>
      </c>
      <c r="I26" s="151" t="str">
        <f>'groep 8'!J54</f>
        <v/>
      </c>
      <c r="J26" s="151" t="str">
        <f>'groep 8'!K54</f>
        <v/>
      </c>
      <c r="K26" s="151" t="str">
        <f>'groep 8'!L54</f>
        <v/>
      </c>
      <c r="L26" s="104"/>
      <c r="M26" s="124" t="str">
        <f>'groep 8'!$AJ$54</f>
        <v/>
      </c>
      <c r="N26" s="118"/>
      <c r="O26" s="97">
        <f>'groep 8'!$AN$55</f>
        <v>0</v>
      </c>
      <c r="P26" s="40">
        <f>'groep 3'!AO65</f>
        <v>0</v>
      </c>
      <c r="Q26" s="97">
        <f>'groep 8'!$AO$55</f>
        <v>0</v>
      </c>
      <c r="R26" s="85" t="str">
        <f>'groep 8'!$AP$54</f>
        <v/>
      </c>
      <c r="S26" s="59" t="e">
        <f>IF(#REF!="","",IF(#REF!="pro",1,IF(#REF!="lwoo",2,IF(#REF!="vmbo-b",3,IF(#REF!="vmbo-k",4,IF(#REF!="vmbo-g",5,IF(#REF!="vmbo-t",6,IF(#REF!="havo",7))))))))</f>
        <v>#REF!</v>
      </c>
      <c r="T26" s="60" t="e">
        <f>IF(#REF!="","",IF(#REF!="pro",1,IF(#REF!="lwoo",2,IF(#REF!="vmbo-b",3,IF(#REF!="vmbo-k",4,IF(#REF!="vmbo-g",5,IF(#REF!="vmbo-t",6,IF(#REF!="havo",7))))))))</f>
        <v>#REF!</v>
      </c>
      <c r="U26" s="61" t="e">
        <f>IF(T26="",0,IF(T26&lt;#REF!,0,IF(T26&gt;=#REF!,1)))</f>
        <v>#REF!</v>
      </c>
      <c r="W26" s="211" t="e">
        <f>'groep 8'!$AR$55</f>
        <v>#DIV/0!</v>
      </c>
      <c r="X26" s="211" t="e">
        <f>'groep 8'!$AR$56</f>
        <v>#DIV/0!</v>
      </c>
      <c r="Y26" s="211" t="e">
        <f>'groep 8'!$AS$55</f>
        <v>#DIV/0!</v>
      </c>
      <c r="Z26" s="211" t="e">
        <f>'groep 8'!$AS$56</f>
        <v>#DIV/0!</v>
      </c>
      <c r="AA26" s="211" t="e">
        <f>'groep 8'!$AT$55</f>
        <v>#DIV/0!</v>
      </c>
      <c r="AB26" s="211" t="e">
        <f>'groep 8'!$AT$56</f>
        <v>#DIV/0!</v>
      </c>
    </row>
    <row r="27" spans="1:28" ht="15" customHeight="1" x14ac:dyDescent="0.25">
      <c r="B27" s="144"/>
      <c r="C27" s="139"/>
      <c r="D27" s="9"/>
      <c r="E27" s="255"/>
      <c r="F27" s="150"/>
      <c r="G27" s="150"/>
      <c r="H27" s="150"/>
      <c r="I27" s="150"/>
      <c r="J27" s="150"/>
      <c r="K27" s="150"/>
      <c r="L27" s="103"/>
      <c r="M27" s="125"/>
      <c r="N27" s="118"/>
      <c r="O27" s="116"/>
      <c r="P27" s="40"/>
      <c r="Q27" s="116" t="str">
        <f>IF(E27="","",IF(E27="X",M27))</f>
        <v/>
      </c>
      <c r="R27" s="119"/>
      <c r="S27" s="109" t="e">
        <f>IF(#REF!="","",IF(#REF!="pro",1,IF(#REF!="lwoo",2,IF(#REF!="vmbo-b",3,IF(#REF!="vmbo-k",4,IF(#REF!="vmbo-g",5,IF(#REF!="vmbo-t",6,IF(#REF!="havo",7))))))))</f>
        <v>#REF!</v>
      </c>
      <c r="T27" s="110" t="e">
        <f>IF(#REF!="","",IF(#REF!="pro",1,IF(#REF!="lwoo",2,IF(#REF!="vmbo-b",3,IF(#REF!="vmbo-k",4,IF(#REF!="vmbo-g",5,IF(#REF!="vmbo-t",6,IF(#REF!="havo",7))))))))</f>
        <v>#REF!</v>
      </c>
      <c r="U27" s="111" t="e">
        <f>IF(T27="",0,IF(T27&lt;#REF!,0,IF(T27&gt;=#REF!,1)))</f>
        <v>#REF!</v>
      </c>
      <c r="W27" s="11"/>
      <c r="X27" s="11"/>
      <c r="Y27" s="11"/>
      <c r="Z27" s="11"/>
      <c r="AA27" s="11"/>
      <c r="AB27" s="11"/>
    </row>
    <row r="28" spans="1:28" ht="15" customHeight="1" thickBot="1" x14ac:dyDescent="0.3">
      <c r="B28" s="206"/>
      <c r="C28" s="206"/>
      <c r="D28" s="206"/>
      <c r="E28" s="206"/>
      <c r="F28" s="207">
        <f t="shared" ref="F28:J28" si="0">COUNT(F16:F27)</f>
        <v>0</v>
      </c>
      <c r="G28" s="207">
        <f t="shared" si="0"/>
        <v>0</v>
      </c>
      <c r="H28" s="207">
        <f t="shared" si="0"/>
        <v>0</v>
      </c>
      <c r="I28" s="207">
        <f t="shared" si="0"/>
        <v>0</v>
      </c>
      <c r="J28" s="207">
        <f t="shared" si="0"/>
        <v>0</v>
      </c>
      <c r="K28" s="207">
        <f>COUNT(K16:K27)</f>
        <v>0</v>
      </c>
      <c r="L28" s="113"/>
      <c r="M28" s="208">
        <f>COUNT(M16:M27)</f>
        <v>0</v>
      </c>
      <c r="N28" s="113"/>
      <c r="O28" s="113"/>
      <c r="P28" s="113"/>
      <c r="Q28" s="113"/>
      <c r="R28" s="113"/>
      <c r="W28" s="212">
        <f>COUNT(W16:W27)</f>
        <v>0</v>
      </c>
      <c r="X28" s="212">
        <f t="shared" ref="X28:AB28" si="1">COUNT(X16:X27)</f>
        <v>0</v>
      </c>
      <c r="Y28" s="212">
        <f t="shared" si="1"/>
        <v>0</v>
      </c>
      <c r="Z28" s="212">
        <f t="shared" si="1"/>
        <v>0</v>
      </c>
      <c r="AA28" s="212">
        <f t="shared" si="1"/>
        <v>0</v>
      </c>
      <c r="AB28" s="212">
        <f t="shared" si="1"/>
        <v>0</v>
      </c>
    </row>
    <row r="29" spans="1:28" s="108" customFormat="1" ht="15" customHeight="1" thickTop="1" x14ac:dyDescent="0.25">
      <c r="A29" s="107" t="s">
        <v>79</v>
      </c>
      <c r="B29" s="241">
        <f>COUNTA(B16:B27)</f>
        <v>6</v>
      </c>
      <c r="C29" s="242"/>
      <c r="D29" s="251">
        <f>SUM(D16:D27)</f>
        <v>0</v>
      </c>
      <c r="E29" s="254">
        <f>COUNTA(E16:E27)</f>
        <v>0</v>
      </c>
      <c r="F29" s="204" t="str">
        <f t="shared" ref="F29:J29" si="2">IF(F28=0,"",IF(F28&gt;0,SUM(F16:F27)/COUNT(F16:F27)))</f>
        <v/>
      </c>
      <c r="G29" s="205" t="str">
        <f t="shared" si="2"/>
        <v/>
      </c>
      <c r="H29" s="205" t="str">
        <f t="shared" si="2"/>
        <v/>
      </c>
      <c r="I29" s="205" t="str">
        <f t="shared" si="2"/>
        <v/>
      </c>
      <c r="J29" s="205" t="str">
        <f t="shared" si="2"/>
        <v/>
      </c>
      <c r="K29" s="129" t="str">
        <f>IF(K28=0,"",IF(K28&gt;0,SUM(K16:K27)/COUNT(K16:K27)))</f>
        <v/>
      </c>
      <c r="L29" s="132"/>
      <c r="M29" s="269" t="str">
        <f>IF(M28=0,"",IF(M28&gt;0,SUM(M16:M27)/COUNT(M16:M27)))</f>
        <v/>
      </c>
      <c r="N29" s="126"/>
      <c r="O29" s="272">
        <f>SUM(O16:O27)</f>
        <v>0</v>
      </c>
      <c r="P29" s="127">
        <f t="shared" ref="P29:Q29" si="3">SUM(P16:P27)</f>
        <v>0</v>
      </c>
      <c r="Q29" s="275">
        <f t="shared" si="3"/>
        <v>0</v>
      </c>
      <c r="R29" s="278">
        <f>SUM(R16:R27)/6</f>
        <v>0</v>
      </c>
      <c r="S29" s="105"/>
      <c r="T29" s="106"/>
      <c r="U29" s="106" t="e">
        <f>SUM(U16:U27)</f>
        <v>#REF!</v>
      </c>
      <c r="W29" s="288" t="str">
        <f>IF(W28=0,"",IF(W28&gt;0,SUM(W16:W27)/COUNT(W16:W27)))</f>
        <v/>
      </c>
      <c r="X29" s="290" t="str">
        <f>IF(X28=0,"",IF(X28&gt;0,SUM(X16:X27)/COUNT(X16:X27)))</f>
        <v/>
      </c>
      <c r="Y29" s="290" t="str">
        <f t="shared" ref="Y29:AB29" si="4">IF(Y28=0,"",IF(Y28&gt;0,SUM(Y16:Y27)/COUNT(Y16:Y27)))</f>
        <v/>
      </c>
      <c r="Z29" s="290" t="str">
        <f t="shared" si="4"/>
        <v/>
      </c>
      <c r="AA29" s="290" t="str">
        <f t="shared" si="4"/>
        <v/>
      </c>
      <c r="AB29" s="286" t="str">
        <f t="shared" si="4"/>
        <v/>
      </c>
    </row>
    <row r="30" spans="1:28" ht="15" customHeight="1" x14ac:dyDescent="0.25">
      <c r="B30" s="243"/>
      <c r="C30" s="244"/>
      <c r="D30" s="252"/>
      <c r="E30" s="254"/>
      <c r="F30" s="263" t="str">
        <f>IF(F28=0,"",IF(G28=0,"",IF(F28+G28&gt;0,(F29+G29)/2)))</f>
        <v/>
      </c>
      <c r="G30" s="258"/>
      <c r="H30" s="258" t="str">
        <f>IF(H28=0,"",IF(I28=0,"",IF(H28+I28&gt;0,(H29+I29)/2)))</f>
        <v/>
      </c>
      <c r="I30" s="258"/>
      <c r="J30" s="258" t="str">
        <f>IF(J28=0,"",IF(K28=0,"",IF(J28+K28&gt;0,(J29+K29)/2)))</f>
        <v/>
      </c>
      <c r="K30" s="268"/>
      <c r="L30" s="133"/>
      <c r="M30" s="270"/>
      <c r="N30" s="130"/>
      <c r="O30" s="273"/>
      <c r="P30" s="11"/>
      <c r="Q30" s="276"/>
      <c r="R30" s="279"/>
      <c r="S30" s="93"/>
      <c r="W30" s="289"/>
      <c r="X30" s="291"/>
      <c r="Y30" s="291"/>
      <c r="Z30" s="291"/>
      <c r="AA30" s="291"/>
      <c r="AB30" s="287"/>
    </row>
    <row r="31" spans="1:28" ht="13" thickBot="1" x14ac:dyDescent="0.3">
      <c r="B31" s="245"/>
      <c r="C31" s="246"/>
      <c r="D31" s="253"/>
      <c r="E31" s="254"/>
      <c r="F31" s="267" t="s">
        <v>85</v>
      </c>
      <c r="G31" s="256"/>
      <c r="H31" s="266" t="s">
        <v>31</v>
      </c>
      <c r="I31" s="256"/>
      <c r="J31" s="256" t="s">
        <v>32</v>
      </c>
      <c r="K31" s="257"/>
      <c r="M31" s="271"/>
      <c r="N31" s="131"/>
      <c r="O31" s="274"/>
      <c r="P31" s="128">
        <f>P29*B29</f>
        <v>0</v>
      </c>
      <c r="Q31" s="277"/>
      <c r="R31" s="280"/>
      <c r="S31" s="3"/>
      <c r="T31" s="3"/>
      <c r="U31" s="3"/>
      <c r="V31" s="3"/>
      <c r="W31" s="267" t="s">
        <v>85</v>
      </c>
      <c r="X31" s="256"/>
      <c r="Y31" s="266" t="s">
        <v>31</v>
      </c>
      <c r="Z31" s="256"/>
      <c r="AA31" s="256" t="s">
        <v>32</v>
      </c>
      <c r="AB31" s="257"/>
    </row>
    <row r="32" spans="1:28" ht="13" thickTop="1" x14ac:dyDescent="0.25"/>
  </sheetData>
  <sheetProtection sheet="1" objects="1" scenarios="1"/>
  <mergeCells count="44">
    <mergeCell ref="AB29:AB30"/>
    <mergeCell ref="W31:X31"/>
    <mergeCell ref="Y31:Z31"/>
    <mergeCell ref="AA31:AB31"/>
    <mergeCell ref="W29:W30"/>
    <mergeCell ref="X29:X30"/>
    <mergeCell ref="Y29:Y30"/>
    <mergeCell ref="Z29:Z30"/>
    <mergeCell ref="AA29:AA30"/>
    <mergeCell ref="W8:AB8"/>
    <mergeCell ref="W9:X9"/>
    <mergeCell ref="Y9:Z9"/>
    <mergeCell ref="AA9:AB9"/>
    <mergeCell ref="W10:X10"/>
    <mergeCell ref="Y10:Z10"/>
    <mergeCell ref="AA10:AB10"/>
    <mergeCell ref="O8:R8"/>
    <mergeCell ref="H31:I31"/>
    <mergeCell ref="F31:G31"/>
    <mergeCell ref="B5:D5"/>
    <mergeCell ref="B6:D6"/>
    <mergeCell ref="J8:K8"/>
    <mergeCell ref="B8:D8"/>
    <mergeCell ref="J30:K30"/>
    <mergeCell ref="M29:M31"/>
    <mergeCell ref="O29:O31"/>
    <mergeCell ref="Q29:Q31"/>
    <mergeCell ref="R29:R31"/>
    <mergeCell ref="B3:AB3"/>
    <mergeCell ref="C9:C11"/>
    <mergeCell ref="B29:C31"/>
    <mergeCell ref="K5:K6"/>
    <mergeCell ref="H5:J6"/>
    <mergeCell ref="E8:E11"/>
    <mergeCell ref="D29:D31"/>
    <mergeCell ref="E29:E31"/>
    <mergeCell ref="E16:E27"/>
    <mergeCell ref="J31:K31"/>
    <mergeCell ref="F8:G8"/>
    <mergeCell ref="H8:I8"/>
    <mergeCell ref="H30:I30"/>
    <mergeCell ref="E5:F5"/>
    <mergeCell ref="E6:F6"/>
    <mergeCell ref="F30:G30"/>
  </mergeCells>
  <conditionalFormatting sqref="C16:C27">
    <cfRule type="cellIs" dxfId="34" priority="23" operator="equal">
      <formula>0</formula>
    </cfRule>
  </conditionalFormatting>
  <conditionalFormatting sqref="E5:E6 D7">
    <cfRule type="cellIs" dxfId="33" priority="76" stopIfTrue="1" operator="equal">
      <formula>"nee"</formula>
    </cfRule>
    <cfRule type="cellIs" dxfId="32" priority="75" stopIfTrue="1" operator="equal">
      <formula>"ja"</formula>
    </cfRule>
  </conditionalFormatting>
  <conditionalFormatting sqref="E16">
    <cfRule type="cellIs" dxfId="31" priority="92" stopIfTrue="1" operator="equal">
      <formula>"x"</formula>
    </cfRule>
  </conditionalFormatting>
  <conditionalFormatting sqref="F16:K27">
    <cfRule type="cellIs" dxfId="30" priority="24" operator="equal">
      <formula>""</formula>
    </cfRule>
    <cfRule type="cellIs" dxfId="29" priority="26" operator="greaterThanOrEqual">
      <formula>$K$5</formula>
    </cfRule>
    <cfRule type="cellIs" dxfId="28" priority="25" operator="lessThan">
      <formula>$K$5</formula>
    </cfRule>
  </conditionalFormatting>
  <conditionalFormatting sqref="F29:K30 M29:M31">
    <cfRule type="cellIs" dxfId="27" priority="22" operator="greaterThanOrEqual">
      <formula>$K$5</formula>
    </cfRule>
    <cfRule type="cellIs" dxfId="26" priority="20" operator="equal">
      <formula>0</formula>
    </cfRule>
    <cfRule type="cellIs" dxfId="25" priority="21" operator="lessThan">
      <formula>$K$5</formula>
    </cfRule>
  </conditionalFormatting>
  <conditionalFormatting sqref="M16 M18 M20 M22 M24 M26">
    <cfRule type="cellIs" dxfId="24" priority="32" operator="greaterThanOrEqual">
      <formula>$K$5</formula>
    </cfRule>
    <cfRule type="cellIs" dxfId="23" priority="31" operator="lessThan">
      <formula>$K$5</formula>
    </cfRule>
    <cfRule type="cellIs" dxfId="22" priority="30" operator="equal">
      <formula>""</formula>
    </cfRule>
  </conditionalFormatting>
  <conditionalFormatting sqref="O16 O18 O20 O22 O24 O26">
    <cfRule type="cellIs" dxfId="21" priority="101" stopIfTrue="1" operator="equal">
      <formula>""</formula>
    </cfRule>
    <cfRule type="cellIs" dxfId="20" priority="100" stopIfTrue="1" operator="greaterThanOrEqual">
      <formula>1</formula>
    </cfRule>
  </conditionalFormatting>
  <conditionalFormatting sqref="R16 R18 R20 R22 R24 R26 R29:R31">
    <cfRule type="cellIs" dxfId="19" priority="27" operator="equal">
      <formula>""</formula>
    </cfRule>
    <cfRule type="cellIs" dxfId="18" priority="28" operator="lessThan">
      <formula>$K$5</formula>
    </cfRule>
    <cfRule type="cellIs" dxfId="17" priority="29" operator="greaterThanOrEqual">
      <formula>$K$5</formula>
    </cfRule>
  </conditionalFormatting>
  <conditionalFormatting sqref="S16:S30">
    <cfRule type="expression" dxfId="16" priority="77" stopIfTrue="1">
      <formula>#REF!="ja"</formula>
    </cfRule>
  </conditionalFormatting>
  <conditionalFormatting sqref="T16:U28">
    <cfRule type="expression" dxfId="15" priority="80" stopIfTrue="1">
      <formula>#REF!="ja"</formula>
    </cfRule>
  </conditionalFormatting>
  <conditionalFormatting sqref="U29:V30">
    <cfRule type="expression" dxfId="14" priority="19" stopIfTrue="1">
      <formula>#REF!="ja"</formula>
    </cfRule>
  </conditionalFormatting>
  <conditionalFormatting sqref="W16:W27 Y16:Y27 AA16:AA27">
    <cfRule type="cellIs" dxfId="13" priority="18" operator="lessThan">
      <formula>0.85</formula>
    </cfRule>
    <cfRule type="cellIs" dxfId="12" priority="17" operator="greaterThanOrEqual">
      <formula>0.85</formula>
    </cfRule>
  </conditionalFormatting>
  <conditionalFormatting sqref="W29:W30 Y29:Y30 AA29:AA30">
    <cfRule type="cellIs" dxfId="11" priority="9" operator="greaterThan">
      <formula>0</formula>
    </cfRule>
    <cfRule type="cellIs" dxfId="10" priority="8" operator="greaterThanOrEqual">
      <formula>0.85</formula>
    </cfRule>
  </conditionalFormatting>
  <conditionalFormatting sqref="W16:AB27">
    <cfRule type="cellIs" dxfId="9" priority="10" operator="equal">
      <formula>""</formula>
    </cfRule>
  </conditionalFormatting>
  <conditionalFormatting sqref="W29:AB30">
    <cfRule type="cellIs" dxfId="8" priority="1" operator="equal">
      <formula>""</formula>
    </cfRule>
  </conditionalFormatting>
  <conditionalFormatting sqref="X16:X27 Z16:Z27">
    <cfRule type="cellIs" dxfId="7" priority="15" operator="greaterThan">
      <formula>0</formula>
    </cfRule>
    <cfRule type="cellIs" dxfId="6" priority="14" operator="greaterThanOrEqual">
      <formula>0.65</formula>
    </cfRule>
  </conditionalFormatting>
  <conditionalFormatting sqref="X29:X30 Z29:Z30">
    <cfRule type="cellIs" dxfId="5" priority="5" operator="greaterThanOrEqual">
      <formula>0.65</formula>
    </cfRule>
    <cfRule type="cellIs" dxfId="4" priority="6" operator="greaterThan">
      <formula>0</formula>
    </cfRule>
  </conditionalFormatting>
  <conditionalFormatting sqref="AB16:AB27">
    <cfRule type="cellIs" dxfId="3" priority="12" operator="greaterThan">
      <formula>0</formula>
    </cfRule>
    <cfRule type="cellIs" dxfId="2" priority="11" operator="greaterThan">
      <formula>0.45</formula>
    </cfRule>
  </conditionalFormatting>
  <conditionalFormatting sqref="AB29:AB30">
    <cfRule type="cellIs" dxfId="1" priority="2" operator="greaterThanOrEqual">
      <formula>0.45</formula>
    </cfRule>
    <cfRule type="cellIs" dxfId="0" priority="3" operator="greaterThan">
      <formula>0</formula>
    </cfRule>
  </conditionalFormatting>
  <dataValidations count="3">
    <dataValidation type="list" allowBlank="1" showInputMessage="1" showErrorMessage="1" sqref="E5" xr:uid="{60A203CF-8C6F-4A2B-A026-3DC051F4CC5C}">
      <formula1>"ja,nee,"</formula1>
    </dataValidation>
    <dataValidation allowBlank="1" showInputMessage="1" showErrorMessage="1" promptTitle="in te vullen niveau" prompt="vul in: A-B-C-D-E_x000a_     of: 1-2-3-4-5" sqref="L16:L27" xr:uid="{CE46E315-E4E7-4CFE-B98E-DC891C1479C2}"/>
    <dataValidation allowBlank="1" showInputMessage="1" showErrorMessage="1" promptTitle="specifieke onderwijsbehoefte" prompt="zet een x voor een leerling met_x000a_een specifieke onderwijsbehoefte" sqref="E16" xr:uid="{86B2845A-7BF0-43E5-B72A-C97D2320E543}"/>
  </dataValidations>
  <pageMargins left="0.9055118110236221" right="0.27559055118110237" top="0.59055118110236227" bottom="0.23622047244094491" header="0.11811023622047245" footer="0.15748031496062992"/>
  <pageSetup paperSize="9" scale="70" orientation="landscape" r:id="rId1"/>
  <headerFooter alignWithMargins="0">
    <oddFooter>&amp;L&amp;8© Meesterwerk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8" ma:contentTypeDescription="Een nieuw document maken." ma:contentTypeScope="" ma:versionID="794ec5a261c0430190fa120e8d2627b2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06bdda523cfe15de60291488c796d5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Props1.xml><?xml version="1.0" encoding="utf-8"?>
<ds:datastoreItem xmlns:ds="http://schemas.openxmlformats.org/officeDocument/2006/customXml" ds:itemID="{A6BC425F-8A5A-4868-8A98-9BD38500C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BD00C8-B57C-4520-B383-A602D27FC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83882D-32A3-4F79-8534-132B77179DC4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c2ecf5db-7d4d-4dbe-bce7-39d49be64e81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b6647730-621b-45fb-9aac-463b4d877dc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12</vt:i4>
      </vt:variant>
    </vt:vector>
  </HeadingPairs>
  <TitlesOfParts>
    <vt:vector size="24" baseType="lpstr">
      <vt:lpstr>de indicatoren</vt:lpstr>
      <vt:lpstr>INTRO</vt:lpstr>
      <vt:lpstr>groep 3</vt:lpstr>
      <vt:lpstr>groep 4</vt:lpstr>
      <vt:lpstr>groep 5</vt:lpstr>
      <vt:lpstr>groep 6</vt:lpstr>
      <vt:lpstr>groep 7</vt:lpstr>
      <vt:lpstr>groep 8</vt:lpstr>
      <vt:lpstr>TOTAAL</vt:lpstr>
      <vt:lpstr>BASIS</vt:lpstr>
      <vt:lpstr>INTENSIEF</vt:lpstr>
      <vt:lpstr>VERRIJKT</vt:lpstr>
      <vt:lpstr>BASIS!Afdrukbereik</vt:lpstr>
      <vt:lpstr>'de indicatoren'!Afdrukbereik</vt:lpstr>
      <vt:lpstr>'groep 3'!Afdrukbereik</vt:lpstr>
      <vt:lpstr>'groep 4'!Afdrukbereik</vt:lpstr>
      <vt:lpstr>'groep 5'!Afdrukbereik</vt:lpstr>
      <vt:lpstr>'groep 6'!Afdrukbereik</vt:lpstr>
      <vt:lpstr>'groep 7'!Afdrukbereik</vt:lpstr>
      <vt:lpstr>'groep 8'!Afdrukbereik</vt:lpstr>
      <vt:lpstr>INTENSIEF!Afdrukbereik</vt:lpstr>
      <vt:lpstr>INTRO!Afdrukbereik</vt:lpstr>
      <vt:lpstr>TOTAAL!Afdrukbereik</vt:lpstr>
      <vt:lpstr>VERRIJKT!Afdrukbereik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Directie PCB De Triangel | Harrie Meinen</cp:lastModifiedBy>
  <cp:lastPrinted>2025-08-02T14:38:30Z</cp:lastPrinted>
  <dcterms:created xsi:type="dcterms:W3CDTF">2010-01-22T20:45:49Z</dcterms:created>
  <dcterms:modified xsi:type="dcterms:W3CDTF">2025-08-02T15:06:38Z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MediaServiceImageTags">
    <vt:lpwstr/>
  </property>
</Properties>
</file>