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drawings/drawing4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5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drawings/drawing6.xml" ContentType="application/vnd.openxmlformats-officedocument.drawing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drawings/drawing7.xml" ContentType="application/vnd.openxmlformats-officedocument.drawing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drawings/drawing8.xml" ContentType="application/vnd.openxmlformats-officedocument.drawing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drawings/drawing9.xml" ContentType="application/vnd.openxmlformats-officedocument.drawing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drawings/drawing10.xml" ContentType="application/vnd.openxmlformats-officedocument.drawing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drawings/drawing11.xml" ContentType="application/vnd.openxmlformats-officedocument.drawing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drawings/drawing12.xml" ContentType="application/vnd.openxmlformats-officedocument.drawing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drawings/drawing13.xml" ContentType="application/vnd.openxmlformats-officedocument.drawing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drawings/drawing14.xml" ContentType="application/vnd.openxmlformats-officedocument.drawing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drawings/drawing15.xml" ContentType="application/vnd.openxmlformats-officedocument.drawing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drawings/drawing16.xml" ContentType="application/vnd.openxmlformats-officedocument.drawing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drawings/drawing17.xml" ContentType="application/vnd.openxmlformats-officedocument.drawing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drawings/drawing18.xml" ContentType="application/vnd.openxmlformats-officedocument.drawing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drawings/drawing19.xml" ContentType="application/vnd.openxmlformats-officedocument.drawing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drawings/drawing20.xml" ContentType="application/vnd.openxmlformats-officedocument.drawing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drawings/drawing21.xml" ContentType="application/vnd.openxmlformats-officedocument.drawing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drawings/drawing22.xml" ContentType="application/vnd.openxmlformats-officedocument.drawing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drawings/drawing23.xml" ContentType="application/vnd.openxmlformats-officedocument.drawing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drawings/drawing24.xml" ContentType="application/vnd.openxmlformats-officedocument.drawing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drawings/drawing25.xml" ContentType="application/vnd.openxmlformats-officedocument.drawing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drawings/drawing26.xml" ContentType="application/vnd.openxmlformats-officedocument.drawing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drawings/drawing27.xml" ContentType="application/vnd.openxmlformats-officedocument.drawing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drawings/drawing28.xml" ContentType="application/vnd.openxmlformats-officedocument.drawing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drawings/drawing29.xml" ContentType="application/vnd.openxmlformats-officedocument.drawing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drawings/drawing30.xml" ContentType="application/vnd.openxmlformats-officedocument.drawing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drawings/drawing31.xml" ContentType="application/vnd.openxmlformats-officedocument.drawing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drawings/drawing32.xml" ContentType="application/vnd.openxmlformats-officedocument.drawing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drawings/drawing33.xml" ContentType="application/vnd.openxmlformats-officedocument.drawing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drawings/drawing34.xml" ContentType="application/vnd.openxmlformats-officedocument.drawing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drawings/drawing35.xml" ContentType="application/vnd.openxmlformats-officedocument.drawing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drawings/drawing36.xml" ContentType="application/vnd.openxmlformats-officedocument.drawing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drawings/drawing37.xml" ContentType="application/vnd.openxmlformats-officedocument.drawing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drawings/drawing3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LijV juni 2021\"/>
    </mc:Choice>
  </mc:AlternateContent>
  <xr:revisionPtr revIDLastSave="0" documentId="13_ncr:1_{817E95C8-276A-4045-BE58-523A686D614B}" xr6:coauthVersionLast="47" xr6:coauthVersionMax="47" xr10:uidLastSave="{00000000-0000-0000-0000-000000000000}"/>
  <bookViews>
    <workbookView showHorizontalScroll="0" xWindow="-110" yWindow="-110" windowWidth="19420" windowHeight="10420" tabRatio="956" xr2:uid="{00000000-000D-0000-FFFF-FFFF00000000}"/>
  </bookViews>
  <sheets>
    <sheet name="NAMENBLAD" sheetId="24" r:id="rId1"/>
    <sheet name="LEERGEMAK+LEERPLEZIER - vragen" sheetId="25" r:id="rId2"/>
    <sheet name="1" sheetId="22" r:id="rId3"/>
    <sheet name="2" sheetId="62" r:id="rId4"/>
    <sheet name="3" sheetId="63" r:id="rId5"/>
    <sheet name="4" sheetId="64" r:id="rId6"/>
    <sheet name="5" sheetId="65" r:id="rId7"/>
    <sheet name="6" sheetId="66" r:id="rId8"/>
    <sheet name="7" sheetId="67" r:id="rId9"/>
    <sheet name="8" sheetId="68" r:id="rId10"/>
    <sheet name="9" sheetId="69" r:id="rId11"/>
    <sheet name="10" sheetId="70" r:id="rId12"/>
    <sheet name="11" sheetId="75" r:id="rId13"/>
    <sheet name="12" sheetId="76" r:id="rId14"/>
    <sheet name="13" sheetId="77" r:id="rId15"/>
    <sheet name="14" sheetId="78" r:id="rId16"/>
    <sheet name="15" sheetId="79" r:id="rId17"/>
    <sheet name="16" sheetId="80" r:id="rId18"/>
    <sheet name="17" sheetId="81" r:id="rId19"/>
    <sheet name="18" sheetId="82" r:id="rId20"/>
    <sheet name="19" sheetId="83" r:id="rId21"/>
    <sheet name="20" sheetId="84" r:id="rId22"/>
    <sheet name="21" sheetId="85" r:id="rId23"/>
    <sheet name="22" sheetId="86" r:id="rId24"/>
    <sheet name="23" sheetId="87" r:id="rId25"/>
    <sheet name="24" sheetId="88" r:id="rId26"/>
    <sheet name="25" sheetId="89" r:id="rId27"/>
    <sheet name="26" sheetId="90" r:id="rId28"/>
    <sheet name="27" sheetId="91" r:id="rId29"/>
    <sheet name="28" sheetId="92" r:id="rId30"/>
    <sheet name="29" sheetId="93" r:id="rId31"/>
    <sheet name="30" sheetId="94" r:id="rId32"/>
    <sheet name="31" sheetId="95" r:id="rId33"/>
    <sheet name="32" sheetId="96" r:id="rId34"/>
    <sheet name="33" sheetId="97" r:id="rId35"/>
    <sheet name="34" sheetId="98" r:id="rId36"/>
    <sheet name="35" sheetId="99" r:id="rId37"/>
    <sheet name="1e vak" sheetId="9" r:id="rId38"/>
    <sheet name="2e vak" sheetId="113" r:id="rId39"/>
    <sheet name="3e vak" sheetId="114" r:id="rId40"/>
    <sheet name="4e vak" sheetId="115" r:id="rId41"/>
    <sheet name="LIJV" sheetId="118" r:id="rId42"/>
    <sheet name="INDIVIDUEEL" sheetId="103" r:id="rId43"/>
    <sheet name="INFO 1" sheetId="104" r:id="rId44"/>
    <sheet name="INFO 2" sheetId="105" r:id="rId45"/>
    <sheet name="INFO 3" sheetId="106" r:id="rId46"/>
    <sheet name="INFO 4" sheetId="107" r:id="rId47"/>
    <sheet name="INFO 5" sheetId="109" r:id="rId48"/>
    <sheet name="INFO 6" sheetId="110" r:id="rId49"/>
    <sheet name="INFO 7" sheetId="111" r:id="rId50"/>
    <sheet name="INFO 8" sheetId="112" r:id="rId51"/>
    <sheet name="INFO 9" sheetId="117" r:id="rId52"/>
  </sheets>
  <externalReferences>
    <externalReference r:id="rId53"/>
  </externalReferences>
  <definedNames>
    <definedName name="_xlnm.Print_Area" localSheetId="2">'1'!$A$1:$P$24</definedName>
    <definedName name="_xlnm.Print_Area" localSheetId="11">'10'!$A$1:$P$24</definedName>
    <definedName name="_xlnm.Print_Area" localSheetId="12">'11'!$A$1:$P$24</definedName>
    <definedName name="_xlnm.Print_Area" localSheetId="13">'12'!$A$1:$P$24</definedName>
    <definedName name="_xlnm.Print_Area" localSheetId="14">'13'!$A$1:$P$24</definedName>
    <definedName name="_xlnm.Print_Area" localSheetId="15">'14'!$A$1:$P$24</definedName>
    <definedName name="_xlnm.Print_Area" localSheetId="16">'15'!$A$1:$P$24</definedName>
    <definedName name="_xlnm.Print_Area" localSheetId="17">'16'!$A$1:$P$24</definedName>
    <definedName name="_xlnm.Print_Area" localSheetId="18">'17'!$A$1:$P$24</definedName>
    <definedName name="_xlnm.Print_Area" localSheetId="19">'18'!$A$1:$P$24</definedName>
    <definedName name="_xlnm.Print_Area" localSheetId="20">'19'!$A$1:$P$24</definedName>
    <definedName name="_xlnm.Print_Area" localSheetId="37">'1e vak'!$A$2:$M$50</definedName>
    <definedName name="_xlnm.Print_Area" localSheetId="3">'2'!$A$1:$P$24</definedName>
    <definedName name="_xlnm.Print_Area" localSheetId="21">'20'!$A$1:$P$24</definedName>
    <definedName name="_xlnm.Print_Area" localSheetId="22">'21'!$A$1:$P$24</definedName>
    <definedName name="_xlnm.Print_Area" localSheetId="23">'22'!$A$1:$P$24</definedName>
    <definedName name="_xlnm.Print_Area" localSheetId="24">'23'!$A$1:$P$24</definedName>
    <definedName name="_xlnm.Print_Area" localSheetId="25">'24'!$A$1:$P$24</definedName>
    <definedName name="_xlnm.Print_Area" localSheetId="26">'25'!$A$1:$P$24</definedName>
    <definedName name="_xlnm.Print_Area" localSheetId="27">'26'!$A$1:$P$24</definedName>
    <definedName name="_xlnm.Print_Area" localSheetId="28">'27'!$A$1:$P$24</definedName>
    <definedName name="_xlnm.Print_Area" localSheetId="29">'28'!$A$1:$P$24</definedName>
    <definedName name="_xlnm.Print_Area" localSheetId="30">'29'!$A$1:$P$24</definedName>
    <definedName name="_xlnm.Print_Area" localSheetId="38">'2e vak'!$A$2:$M$50</definedName>
    <definedName name="_xlnm.Print_Area" localSheetId="4">'3'!$A$1:$P$24</definedName>
    <definedName name="_xlnm.Print_Area" localSheetId="31">'30'!$A$1:$P$24</definedName>
    <definedName name="_xlnm.Print_Area" localSheetId="32">'31'!$A$1:$P$24</definedName>
    <definedName name="_xlnm.Print_Area" localSheetId="33">'32'!$A$1:$P$24</definedName>
    <definedName name="_xlnm.Print_Area" localSheetId="34">'33'!$A$1:$P$24</definedName>
    <definedName name="_xlnm.Print_Area" localSheetId="35">'34'!$A$1:$P$24</definedName>
    <definedName name="_xlnm.Print_Area" localSheetId="36">'35'!$A$1:$P$24</definedName>
    <definedName name="_xlnm.Print_Area" localSheetId="39">'3e vak'!$A$2:$M$50</definedName>
    <definedName name="_xlnm.Print_Area" localSheetId="5">'4'!$A$1:$P$24</definedName>
    <definedName name="_xlnm.Print_Area" localSheetId="40">'4e vak'!$A$2:$M$50</definedName>
    <definedName name="_xlnm.Print_Area" localSheetId="6">'5'!$A$1:$P$24</definedName>
    <definedName name="_xlnm.Print_Area" localSheetId="7">'6'!$A$1:$P$24</definedName>
    <definedName name="_xlnm.Print_Area" localSheetId="8">'7'!$A$1:$P$24</definedName>
    <definedName name="_xlnm.Print_Area" localSheetId="9">'8'!$A$1:$P$24</definedName>
    <definedName name="_xlnm.Print_Area" localSheetId="10">'9'!$A$1:$P$24</definedName>
    <definedName name="_xlnm.Print_Area" localSheetId="42">INDIVIDUEEL!$B$2:$AN$13</definedName>
    <definedName name="_xlnm.Print_Area" localSheetId="1">'LEERGEMAK+LEERPLEZIER - vragen'!$A$1:$H$47</definedName>
    <definedName name="_xlnm.Print_Area" localSheetId="41">LIJV!$A$2:$O$68</definedName>
    <definedName name="_xlnm.Print_Area" localSheetId="0">NAMENBLAD!$A$2:$B$42</definedName>
    <definedName name="n.v.t." localSheetId="51">#REF!</definedName>
    <definedName name="n.v.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15" l="1"/>
  <c r="H49" i="115"/>
  <c r="H48" i="115"/>
  <c r="H47" i="115"/>
  <c r="H46" i="115"/>
  <c r="H45" i="115"/>
  <c r="H44" i="115"/>
  <c r="H43" i="115"/>
  <c r="K38" i="118" s="1"/>
  <c r="H42" i="115"/>
  <c r="H41" i="115"/>
  <c r="H40" i="115"/>
  <c r="H39" i="115"/>
  <c r="H38" i="115"/>
  <c r="H37" i="115"/>
  <c r="H36" i="115"/>
  <c r="H35" i="115"/>
  <c r="K30" i="118" s="1"/>
  <c r="H34" i="115"/>
  <c r="H33" i="115"/>
  <c r="H32" i="115"/>
  <c r="H31" i="115"/>
  <c r="H30" i="115"/>
  <c r="H29" i="115"/>
  <c r="H28" i="115"/>
  <c r="H27" i="115"/>
  <c r="K22" i="118" s="1"/>
  <c r="H26" i="115"/>
  <c r="H25" i="115"/>
  <c r="H24" i="115"/>
  <c r="H23" i="115"/>
  <c r="H22" i="115"/>
  <c r="H21" i="115"/>
  <c r="H20" i="115"/>
  <c r="H19" i="115"/>
  <c r="K14" i="118" s="1"/>
  <c r="H18" i="115"/>
  <c r="H17" i="115"/>
  <c r="H50" i="114"/>
  <c r="H49" i="114"/>
  <c r="H48" i="114"/>
  <c r="H47" i="114"/>
  <c r="H46" i="114"/>
  <c r="H45" i="114"/>
  <c r="H44" i="114"/>
  <c r="H43" i="114"/>
  <c r="I38" i="118" s="1"/>
  <c r="H42" i="114"/>
  <c r="I37" i="118" s="1"/>
  <c r="H41" i="114"/>
  <c r="H40" i="114"/>
  <c r="H39" i="114"/>
  <c r="H38" i="114"/>
  <c r="I33" i="118" s="1"/>
  <c r="H37" i="114"/>
  <c r="H36" i="114"/>
  <c r="H35" i="114"/>
  <c r="I30" i="118" s="1"/>
  <c r="H34" i="114"/>
  <c r="H33" i="114"/>
  <c r="H32" i="114"/>
  <c r="H31" i="114"/>
  <c r="H30" i="114"/>
  <c r="H29" i="114"/>
  <c r="H28" i="114"/>
  <c r="H27" i="114"/>
  <c r="H26" i="114"/>
  <c r="I21" i="118" s="1"/>
  <c r="H25" i="114"/>
  <c r="H24" i="114"/>
  <c r="H23" i="114"/>
  <c r="H22" i="114"/>
  <c r="H21" i="114"/>
  <c r="I16" i="118" s="1"/>
  <c r="H20" i="114"/>
  <c r="H19" i="114"/>
  <c r="I14" i="118" s="1"/>
  <c r="H18" i="114"/>
  <c r="H17" i="114"/>
  <c r="H50" i="9"/>
  <c r="H49" i="9"/>
  <c r="H48" i="9"/>
  <c r="H47" i="9"/>
  <c r="H46" i="9"/>
  <c r="H45" i="9"/>
  <c r="H44" i="9"/>
  <c r="H43" i="9"/>
  <c r="E38" i="118" s="1"/>
  <c r="H42" i="9"/>
  <c r="H41" i="9"/>
  <c r="H40" i="9"/>
  <c r="H39" i="9"/>
  <c r="H38" i="9"/>
  <c r="H37" i="9"/>
  <c r="H36" i="9"/>
  <c r="H35" i="9"/>
  <c r="E30" i="118" s="1"/>
  <c r="H34" i="9"/>
  <c r="H33" i="9"/>
  <c r="H32" i="9"/>
  <c r="H31" i="9"/>
  <c r="H30" i="9"/>
  <c r="H29" i="9"/>
  <c r="H28" i="9"/>
  <c r="H27" i="9"/>
  <c r="E22" i="118" s="1"/>
  <c r="H26" i="9"/>
  <c r="H25" i="9"/>
  <c r="E20" i="118" s="1"/>
  <c r="H24" i="9"/>
  <c r="H23" i="9"/>
  <c r="H22" i="9"/>
  <c r="H21" i="9"/>
  <c r="H20" i="9"/>
  <c r="H19" i="9"/>
  <c r="E14" i="118" s="1"/>
  <c r="H18" i="9"/>
  <c r="H17" i="9"/>
  <c r="E19" i="118"/>
  <c r="E21" i="118"/>
  <c r="E25" i="118"/>
  <c r="E27" i="118"/>
  <c r="E33" i="118"/>
  <c r="E35" i="118"/>
  <c r="E40" i="118"/>
  <c r="E43" i="118"/>
  <c r="H50" i="113"/>
  <c r="H49" i="113"/>
  <c r="G44" i="118" s="1"/>
  <c r="H48" i="113"/>
  <c r="G43" i="118" s="1"/>
  <c r="H47" i="113"/>
  <c r="H46" i="113"/>
  <c r="H45" i="113"/>
  <c r="H44" i="113"/>
  <c r="H43" i="113"/>
  <c r="G38" i="118" s="1"/>
  <c r="H42" i="113"/>
  <c r="H41" i="113"/>
  <c r="G36" i="118" s="1"/>
  <c r="H40" i="113"/>
  <c r="G35" i="118" s="1"/>
  <c r="H39" i="113"/>
  <c r="H38" i="113"/>
  <c r="H37" i="113"/>
  <c r="H36" i="113"/>
  <c r="H35" i="113"/>
  <c r="G30" i="118" s="1"/>
  <c r="H34" i="113"/>
  <c r="H33" i="113"/>
  <c r="G28" i="118" s="1"/>
  <c r="H32" i="113"/>
  <c r="G27" i="118" s="1"/>
  <c r="H31" i="113"/>
  <c r="H30" i="113"/>
  <c r="H29" i="113"/>
  <c r="H28" i="113"/>
  <c r="H27" i="113"/>
  <c r="G22" i="118" s="1"/>
  <c r="H26" i="113"/>
  <c r="H25" i="113"/>
  <c r="G20" i="118" s="1"/>
  <c r="H24" i="113"/>
  <c r="G19" i="118" s="1"/>
  <c r="H23" i="113"/>
  <c r="H22" i="113"/>
  <c r="H21" i="113"/>
  <c r="H20" i="113"/>
  <c r="H19" i="113"/>
  <c r="G14" i="118" s="1"/>
  <c r="H18" i="113"/>
  <c r="H17" i="113"/>
  <c r="G12" i="118" s="1"/>
  <c r="Y45" i="118"/>
  <c r="W45" i="118"/>
  <c r="U45" i="118"/>
  <c r="S45" i="118"/>
  <c r="K45" i="118"/>
  <c r="I45" i="118"/>
  <c r="G45" i="118"/>
  <c r="E45" i="118"/>
  <c r="C45" i="118"/>
  <c r="Y44" i="118"/>
  <c r="W44" i="118"/>
  <c r="U44" i="118"/>
  <c r="S44" i="118"/>
  <c r="K44" i="118"/>
  <c r="I44" i="118"/>
  <c r="E44" i="118"/>
  <c r="C44" i="118"/>
  <c r="Y43" i="118"/>
  <c r="W43" i="118"/>
  <c r="U43" i="118"/>
  <c r="S43" i="118"/>
  <c r="K43" i="118"/>
  <c r="I43" i="118"/>
  <c r="C43" i="118"/>
  <c r="Y42" i="118"/>
  <c r="W42" i="118"/>
  <c r="U42" i="118"/>
  <c r="S42" i="118"/>
  <c r="K42" i="118"/>
  <c r="I42" i="118"/>
  <c r="G42" i="118"/>
  <c r="E42" i="118"/>
  <c r="C42" i="118"/>
  <c r="Y41" i="118"/>
  <c r="W41" i="118"/>
  <c r="U41" i="118"/>
  <c r="S41" i="118"/>
  <c r="T41" i="118" s="1"/>
  <c r="D41" i="118" s="1"/>
  <c r="K41" i="118"/>
  <c r="I41" i="118"/>
  <c r="G41" i="118"/>
  <c r="E41" i="118"/>
  <c r="C41" i="118"/>
  <c r="Y40" i="118"/>
  <c r="W40" i="118"/>
  <c r="U40" i="118"/>
  <c r="V40" i="118" s="1"/>
  <c r="F40" i="118" s="1"/>
  <c r="S40" i="118"/>
  <c r="K40" i="118"/>
  <c r="I40" i="118"/>
  <c r="G40" i="118"/>
  <c r="C40" i="118"/>
  <c r="Y39" i="118"/>
  <c r="W39" i="118"/>
  <c r="X39" i="118" s="1"/>
  <c r="H39" i="118" s="1"/>
  <c r="U39" i="118"/>
  <c r="S39" i="118"/>
  <c r="K39" i="118"/>
  <c r="I39" i="118"/>
  <c r="G39" i="118"/>
  <c r="E39" i="118"/>
  <c r="C39" i="118"/>
  <c r="Y38" i="118"/>
  <c r="Z38" i="118" s="1"/>
  <c r="J38" i="118" s="1"/>
  <c r="W38" i="118"/>
  <c r="U38" i="118"/>
  <c r="S38" i="118"/>
  <c r="C38" i="118"/>
  <c r="Y37" i="118"/>
  <c r="W37" i="118"/>
  <c r="U37" i="118"/>
  <c r="S37" i="118"/>
  <c r="K37" i="118"/>
  <c r="G37" i="118"/>
  <c r="E37" i="118"/>
  <c r="C37" i="118"/>
  <c r="Y36" i="118"/>
  <c r="W36" i="118"/>
  <c r="U36" i="118"/>
  <c r="S36" i="118"/>
  <c r="K36" i="118"/>
  <c r="I36" i="118"/>
  <c r="E36" i="118"/>
  <c r="C36" i="118"/>
  <c r="Y35" i="118"/>
  <c r="W35" i="118"/>
  <c r="U35" i="118"/>
  <c r="S35" i="118"/>
  <c r="K35" i="118"/>
  <c r="I35" i="118"/>
  <c r="C35" i="118"/>
  <c r="Y34" i="118"/>
  <c r="W34" i="118"/>
  <c r="U34" i="118"/>
  <c r="S34" i="118"/>
  <c r="K34" i="118"/>
  <c r="I34" i="118"/>
  <c r="G34" i="118"/>
  <c r="E34" i="118"/>
  <c r="C34" i="118"/>
  <c r="Y33" i="118"/>
  <c r="W33" i="118"/>
  <c r="U33" i="118"/>
  <c r="S33" i="118"/>
  <c r="T33" i="118" s="1"/>
  <c r="D33" i="118" s="1"/>
  <c r="K33" i="118"/>
  <c r="G33" i="118"/>
  <c r="C33" i="118"/>
  <c r="Y32" i="118"/>
  <c r="W32" i="118"/>
  <c r="U32" i="118"/>
  <c r="V32" i="118" s="1"/>
  <c r="F32" i="118" s="1"/>
  <c r="S32" i="118"/>
  <c r="K32" i="118"/>
  <c r="I32" i="118"/>
  <c r="G32" i="118"/>
  <c r="E32" i="118"/>
  <c r="C32" i="118"/>
  <c r="Y31" i="118"/>
  <c r="W31" i="118"/>
  <c r="X31" i="118" s="1"/>
  <c r="H31" i="118" s="1"/>
  <c r="U31" i="118"/>
  <c r="S31" i="118"/>
  <c r="K31" i="118"/>
  <c r="I31" i="118"/>
  <c r="G31" i="118"/>
  <c r="E31" i="118"/>
  <c r="C31" i="118"/>
  <c r="Y30" i="118"/>
  <c r="Z30" i="118" s="1"/>
  <c r="J30" i="118" s="1"/>
  <c r="W30" i="118"/>
  <c r="U30" i="118"/>
  <c r="S30" i="118"/>
  <c r="C30" i="118"/>
  <c r="Y29" i="118"/>
  <c r="W29" i="118"/>
  <c r="U29" i="118"/>
  <c r="S29" i="118"/>
  <c r="K29" i="118"/>
  <c r="I29" i="118"/>
  <c r="G29" i="118"/>
  <c r="E29" i="118"/>
  <c r="C29" i="118"/>
  <c r="Y28" i="118"/>
  <c r="W28" i="118"/>
  <c r="U28" i="118"/>
  <c r="S28" i="118"/>
  <c r="K28" i="118"/>
  <c r="I28" i="118"/>
  <c r="E28" i="118"/>
  <c r="C28" i="118"/>
  <c r="Y27" i="118"/>
  <c r="W27" i="118"/>
  <c r="U27" i="118"/>
  <c r="S27" i="118"/>
  <c r="K27" i="118"/>
  <c r="I27" i="118"/>
  <c r="C27" i="118"/>
  <c r="Y26" i="118"/>
  <c r="W26" i="118"/>
  <c r="U26" i="118"/>
  <c r="S26" i="118"/>
  <c r="K26" i="118"/>
  <c r="I26" i="118"/>
  <c r="G26" i="118"/>
  <c r="E26" i="118"/>
  <c r="C26" i="118"/>
  <c r="Y25" i="118"/>
  <c r="W25" i="118"/>
  <c r="U25" i="118"/>
  <c r="S25" i="118"/>
  <c r="T25" i="118" s="1"/>
  <c r="D25" i="118" s="1"/>
  <c r="K25" i="118"/>
  <c r="I25" i="118"/>
  <c r="G25" i="118"/>
  <c r="C25" i="118"/>
  <c r="Y24" i="118"/>
  <c r="W24" i="118"/>
  <c r="U24" i="118"/>
  <c r="V24" i="118" s="1"/>
  <c r="F24" i="118" s="1"/>
  <c r="S24" i="118"/>
  <c r="K24" i="118"/>
  <c r="I24" i="118"/>
  <c r="G24" i="118"/>
  <c r="E24" i="118"/>
  <c r="C24" i="118"/>
  <c r="Y23" i="118"/>
  <c r="W23" i="118"/>
  <c r="X23" i="118" s="1"/>
  <c r="H23" i="118" s="1"/>
  <c r="U23" i="118"/>
  <c r="S23" i="118"/>
  <c r="K23" i="118"/>
  <c r="I23" i="118"/>
  <c r="G23" i="118"/>
  <c r="E23" i="118"/>
  <c r="C23" i="118"/>
  <c r="Y22" i="118"/>
  <c r="Z22" i="118" s="1"/>
  <c r="J22" i="118" s="1"/>
  <c r="W22" i="118"/>
  <c r="U22" i="118"/>
  <c r="S22" i="118"/>
  <c r="I22" i="118"/>
  <c r="C22" i="118"/>
  <c r="Y21" i="118"/>
  <c r="W21" i="118"/>
  <c r="U21" i="118"/>
  <c r="S21" i="118"/>
  <c r="K21" i="118"/>
  <c r="G21" i="118"/>
  <c r="C21" i="118"/>
  <c r="Y20" i="118"/>
  <c r="W20" i="118"/>
  <c r="U20" i="118"/>
  <c r="S20" i="118"/>
  <c r="K20" i="118"/>
  <c r="I20" i="118"/>
  <c r="C20" i="118"/>
  <c r="Y19" i="118"/>
  <c r="W19" i="118"/>
  <c r="U19" i="118"/>
  <c r="S19" i="118"/>
  <c r="K19" i="118"/>
  <c r="I19" i="118"/>
  <c r="C19" i="118"/>
  <c r="Y18" i="118"/>
  <c r="W18" i="118"/>
  <c r="U18" i="118"/>
  <c r="S18" i="118"/>
  <c r="K18" i="118"/>
  <c r="I18" i="118"/>
  <c r="G18" i="118"/>
  <c r="E18" i="118"/>
  <c r="C18" i="118"/>
  <c r="Y17" i="118"/>
  <c r="W17" i="118"/>
  <c r="U17" i="118"/>
  <c r="S17" i="118"/>
  <c r="T17" i="118" s="1"/>
  <c r="D17" i="118" s="1"/>
  <c r="K17" i="118"/>
  <c r="I17" i="118"/>
  <c r="G17" i="118"/>
  <c r="E17" i="118"/>
  <c r="C17" i="118"/>
  <c r="Y16" i="118"/>
  <c r="W16" i="118"/>
  <c r="U16" i="118"/>
  <c r="S16" i="118"/>
  <c r="K16" i="118"/>
  <c r="G16" i="118"/>
  <c r="E16" i="118"/>
  <c r="C16" i="118"/>
  <c r="Y15" i="118"/>
  <c r="W15" i="118"/>
  <c r="X15" i="118" s="1"/>
  <c r="H15" i="118" s="1"/>
  <c r="U15" i="118"/>
  <c r="S15" i="118"/>
  <c r="K15" i="118"/>
  <c r="I15" i="118"/>
  <c r="G15" i="118"/>
  <c r="E15" i="118"/>
  <c r="C15" i="118"/>
  <c r="Y14" i="118"/>
  <c r="Z14" i="118" s="1"/>
  <c r="J14" i="118" s="1"/>
  <c r="W14" i="118"/>
  <c r="U14" i="118"/>
  <c r="S14" i="118"/>
  <c r="C14" i="118"/>
  <c r="Y13" i="118"/>
  <c r="W13" i="118"/>
  <c r="U13" i="118"/>
  <c r="S13" i="118"/>
  <c r="K13" i="118"/>
  <c r="I13" i="118"/>
  <c r="G13" i="118"/>
  <c r="E13" i="118"/>
  <c r="C13" i="118"/>
  <c r="Y12" i="118"/>
  <c r="W12" i="118"/>
  <c r="U12" i="118"/>
  <c r="S12" i="118"/>
  <c r="K12" i="118"/>
  <c r="I12" i="118"/>
  <c r="E12" i="118"/>
  <c r="C12" i="118"/>
  <c r="C11" i="118"/>
  <c r="J3" i="118"/>
  <c r="H3" i="118"/>
  <c r="F3" i="118"/>
  <c r="D3" i="118"/>
  <c r="Z45" i="118"/>
  <c r="J45" i="118" s="1"/>
  <c r="X45" i="118"/>
  <c r="H45" i="118" s="1"/>
  <c r="V45" i="118"/>
  <c r="F45" i="118" s="1"/>
  <c r="T45" i="118"/>
  <c r="D45" i="118" s="1"/>
  <c r="Z44" i="118"/>
  <c r="J44" i="118" s="1"/>
  <c r="X44" i="118"/>
  <c r="H44" i="118" s="1"/>
  <c r="V44" i="118"/>
  <c r="F44" i="118" s="1"/>
  <c r="T44" i="118"/>
  <c r="D44" i="118" s="1"/>
  <c r="Z43" i="118"/>
  <c r="J43" i="118" s="1"/>
  <c r="X43" i="118"/>
  <c r="H43" i="118" s="1"/>
  <c r="V43" i="118"/>
  <c r="F43" i="118" s="1"/>
  <c r="T43" i="118"/>
  <c r="D43" i="118" s="1"/>
  <c r="Z42" i="118"/>
  <c r="J42" i="118" s="1"/>
  <c r="X42" i="118"/>
  <c r="H42" i="118" s="1"/>
  <c r="V42" i="118"/>
  <c r="F42" i="118" s="1"/>
  <c r="T42" i="118"/>
  <c r="D42" i="118" s="1"/>
  <c r="Z41" i="118"/>
  <c r="J41" i="118" s="1"/>
  <c r="X41" i="118"/>
  <c r="H41" i="118" s="1"/>
  <c r="V41" i="118"/>
  <c r="F41" i="118" s="1"/>
  <c r="Z40" i="118"/>
  <c r="J40" i="118" s="1"/>
  <c r="X40" i="118"/>
  <c r="H40" i="118" s="1"/>
  <c r="T40" i="118"/>
  <c r="D40" i="118" s="1"/>
  <c r="Z39" i="118"/>
  <c r="J39" i="118" s="1"/>
  <c r="V39" i="118"/>
  <c r="F39" i="118" s="1"/>
  <c r="T39" i="118"/>
  <c r="D39" i="118" s="1"/>
  <c r="X38" i="118"/>
  <c r="H38" i="118" s="1"/>
  <c r="V38" i="118"/>
  <c r="F38" i="118" s="1"/>
  <c r="T38" i="118"/>
  <c r="D38" i="118" s="1"/>
  <c r="Z37" i="118"/>
  <c r="J37" i="118" s="1"/>
  <c r="X37" i="118"/>
  <c r="H37" i="118" s="1"/>
  <c r="V37" i="118"/>
  <c r="F37" i="118" s="1"/>
  <c r="T37" i="118"/>
  <c r="D37" i="118" s="1"/>
  <c r="Z36" i="118"/>
  <c r="J36" i="118" s="1"/>
  <c r="X36" i="118"/>
  <c r="H36" i="118" s="1"/>
  <c r="V36" i="118"/>
  <c r="F36" i="118" s="1"/>
  <c r="T36" i="118"/>
  <c r="D36" i="118" s="1"/>
  <c r="Z35" i="118"/>
  <c r="J35" i="118" s="1"/>
  <c r="X35" i="118"/>
  <c r="H35" i="118" s="1"/>
  <c r="V35" i="118"/>
  <c r="F35" i="118" s="1"/>
  <c r="T35" i="118"/>
  <c r="D35" i="118" s="1"/>
  <c r="Z34" i="118"/>
  <c r="J34" i="118" s="1"/>
  <c r="X34" i="118"/>
  <c r="H34" i="118" s="1"/>
  <c r="V34" i="118"/>
  <c r="F34" i="118" s="1"/>
  <c r="T34" i="118"/>
  <c r="D34" i="118" s="1"/>
  <c r="Z33" i="118"/>
  <c r="J33" i="118" s="1"/>
  <c r="X33" i="118"/>
  <c r="H33" i="118" s="1"/>
  <c r="V33" i="118"/>
  <c r="F33" i="118" s="1"/>
  <c r="Z32" i="118"/>
  <c r="J32" i="118" s="1"/>
  <c r="X32" i="118"/>
  <c r="H32" i="118" s="1"/>
  <c r="T32" i="118"/>
  <c r="D32" i="118" s="1"/>
  <c r="Z31" i="118"/>
  <c r="J31" i="118" s="1"/>
  <c r="V31" i="118"/>
  <c r="F31" i="118" s="1"/>
  <c r="T31" i="118"/>
  <c r="D31" i="118" s="1"/>
  <c r="X30" i="118"/>
  <c r="H30" i="118" s="1"/>
  <c r="V30" i="118"/>
  <c r="F30" i="118" s="1"/>
  <c r="T30" i="118"/>
  <c r="D30" i="118" s="1"/>
  <c r="Z29" i="118"/>
  <c r="J29" i="118" s="1"/>
  <c r="X29" i="118"/>
  <c r="H29" i="118" s="1"/>
  <c r="V29" i="118"/>
  <c r="F29" i="118" s="1"/>
  <c r="T29" i="118"/>
  <c r="D29" i="118" s="1"/>
  <c r="Z28" i="118"/>
  <c r="J28" i="118" s="1"/>
  <c r="X28" i="118"/>
  <c r="H28" i="118" s="1"/>
  <c r="V28" i="118"/>
  <c r="F28" i="118" s="1"/>
  <c r="T28" i="118"/>
  <c r="D28" i="118" s="1"/>
  <c r="Z27" i="118"/>
  <c r="J27" i="118" s="1"/>
  <c r="X27" i="118"/>
  <c r="H27" i="118" s="1"/>
  <c r="V27" i="118"/>
  <c r="F27" i="118" s="1"/>
  <c r="T27" i="118"/>
  <c r="D27" i="118" s="1"/>
  <c r="Z26" i="118"/>
  <c r="J26" i="118" s="1"/>
  <c r="X26" i="118"/>
  <c r="H26" i="118" s="1"/>
  <c r="V26" i="118"/>
  <c r="F26" i="118" s="1"/>
  <c r="T26" i="118"/>
  <c r="D26" i="118" s="1"/>
  <c r="Z25" i="118"/>
  <c r="J25" i="118" s="1"/>
  <c r="X25" i="118"/>
  <c r="H25" i="118" s="1"/>
  <c r="V25" i="118"/>
  <c r="F25" i="118" s="1"/>
  <c r="Z24" i="118"/>
  <c r="J24" i="118" s="1"/>
  <c r="X24" i="118"/>
  <c r="H24" i="118" s="1"/>
  <c r="T24" i="118"/>
  <c r="D24" i="118" s="1"/>
  <c r="L24" i="118"/>
  <c r="Z23" i="118"/>
  <c r="J23" i="118" s="1"/>
  <c r="V23" i="118"/>
  <c r="F23" i="118" s="1"/>
  <c r="T23" i="118"/>
  <c r="D23" i="118" s="1"/>
  <c r="X22" i="118"/>
  <c r="H22" i="118" s="1"/>
  <c r="V22" i="118"/>
  <c r="F22" i="118" s="1"/>
  <c r="T22" i="118"/>
  <c r="D22" i="118" s="1"/>
  <c r="Z21" i="118"/>
  <c r="J21" i="118" s="1"/>
  <c r="X21" i="118"/>
  <c r="H21" i="118" s="1"/>
  <c r="V21" i="118"/>
  <c r="F21" i="118" s="1"/>
  <c r="T21" i="118"/>
  <c r="D21" i="118" s="1"/>
  <c r="Z20" i="118"/>
  <c r="J20" i="118" s="1"/>
  <c r="X20" i="118"/>
  <c r="H20" i="118" s="1"/>
  <c r="V20" i="118"/>
  <c r="F20" i="118" s="1"/>
  <c r="T20" i="118"/>
  <c r="D20" i="118" s="1"/>
  <c r="Z19" i="118"/>
  <c r="J19" i="118" s="1"/>
  <c r="X19" i="118"/>
  <c r="H19" i="118" s="1"/>
  <c r="V19" i="118"/>
  <c r="F19" i="118" s="1"/>
  <c r="T19" i="118"/>
  <c r="D19" i="118" s="1"/>
  <c r="Z18" i="118"/>
  <c r="J18" i="118" s="1"/>
  <c r="X18" i="118"/>
  <c r="H18" i="118" s="1"/>
  <c r="V18" i="118"/>
  <c r="F18" i="118" s="1"/>
  <c r="T18" i="118"/>
  <c r="D18" i="118" s="1"/>
  <c r="Z17" i="118"/>
  <c r="J17" i="118" s="1"/>
  <c r="X17" i="118"/>
  <c r="H17" i="118" s="1"/>
  <c r="V17" i="118"/>
  <c r="F17" i="118" s="1"/>
  <c r="Z16" i="118"/>
  <c r="J16" i="118" s="1"/>
  <c r="X16" i="118"/>
  <c r="H16" i="118" s="1"/>
  <c r="V16" i="118"/>
  <c r="F16" i="118" s="1"/>
  <c r="T16" i="118"/>
  <c r="D16" i="118" s="1"/>
  <c r="Z15" i="118"/>
  <c r="J15" i="118" s="1"/>
  <c r="V15" i="118"/>
  <c r="F15" i="118" s="1"/>
  <c r="T15" i="118"/>
  <c r="D15" i="118" s="1"/>
  <c r="X14" i="118"/>
  <c r="H14" i="118" s="1"/>
  <c r="V14" i="118"/>
  <c r="F14" i="118" s="1"/>
  <c r="T14" i="118"/>
  <c r="D14" i="118" s="1"/>
  <c r="Z13" i="118"/>
  <c r="J13" i="118" s="1"/>
  <c r="X13" i="118"/>
  <c r="H13" i="118" s="1"/>
  <c r="V13" i="118"/>
  <c r="F13" i="118" s="1"/>
  <c r="T13" i="118"/>
  <c r="D13" i="118" s="1"/>
  <c r="Z12" i="118"/>
  <c r="J12" i="118" s="1"/>
  <c r="X12" i="118"/>
  <c r="H12" i="118" s="1"/>
  <c r="V12" i="118"/>
  <c r="F12" i="118" s="1"/>
  <c r="T12" i="118"/>
  <c r="D12" i="118" s="1"/>
  <c r="L35" i="118"/>
  <c r="L13" i="118"/>
  <c r="L2" i="118"/>
  <c r="J56" i="115" l="1"/>
  <c r="J56" i="114"/>
  <c r="J56" i="113"/>
  <c r="D32" i="113" l="1"/>
  <c r="C32" i="113"/>
  <c r="D32" i="114"/>
  <c r="C32" i="114"/>
  <c r="G2" i="114" l="1"/>
  <c r="C20" i="103" s="1"/>
  <c r="G2" i="115"/>
  <c r="D32" i="115"/>
  <c r="C32" i="115"/>
  <c r="C22" i="103" l="1"/>
  <c r="G2" i="113"/>
  <c r="C18" i="103" s="1"/>
  <c r="D50" i="115"/>
  <c r="C50" i="115"/>
  <c r="D49" i="115"/>
  <c r="C49" i="115"/>
  <c r="D48" i="115"/>
  <c r="V48" i="115" s="1"/>
  <c r="C48" i="115"/>
  <c r="D47" i="115"/>
  <c r="C47" i="115"/>
  <c r="D46" i="115"/>
  <c r="C46" i="115"/>
  <c r="D45" i="115"/>
  <c r="C45" i="115"/>
  <c r="D44" i="115"/>
  <c r="W44" i="115" s="1"/>
  <c r="C44" i="115"/>
  <c r="D43" i="115"/>
  <c r="V43" i="115" s="1"/>
  <c r="C43" i="115"/>
  <c r="D42" i="115"/>
  <c r="C42" i="115"/>
  <c r="D41" i="115"/>
  <c r="C41" i="115"/>
  <c r="D40" i="115"/>
  <c r="U40" i="115" s="1"/>
  <c r="C40" i="115"/>
  <c r="D39" i="115"/>
  <c r="U39" i="115" s="1"/>
  <c r="C39" i="115"/>
  <c r="D38" i="115"/>
  <c r="C38" i="115"/>
  <c r="D37" i="115"/>
  <c r="C37" i="115"/>
  <c r="D36" i="115"/>
  <c r="C36" i="115"/>
  <c r="D35" i="115"/>
  <c r="X35" i="115" s="1"/>
  <c r="C35" i="115"/>
  <c r="D34" i="115"/>
  <c r="C34" i="115"/>
  <c r="D33" i="115"/>
  <c r="C33" i="115"/>
  <c r="D31" i="115"/>
  <c r="U31" i="115" s="1"/>
  <c r="C31" i="115"/>
  <c r="D30" i="115"/>
  <c r="V30" i="115" s="1"/>
  <c r="C30" i="115"/>
  <c r="D29" i="115"/>
  <c r="C29" i="115"/>
  <c r="D28" i="115"/>
  <c r="X28" i="115" s="1"/>
  <c r="C28" i="115"/>
  <c r="D27" i="115"/>
  <c r="W27" i="115" s="1"/>
  <c r="C27" i="115"/>
  <c r="D26" i="115"/>
  <c r="X26" i="115" s="1"/>
  <c r="C26" i="115"/>
  <c r="D25" i="115"/>
  <c r="C25" i="115"/>
  <c r="D24" i="115"/>
  <c r="C24" i="115"/>
  <c r="D23" i="115"/>
  <c r="X23" i="115" s="1"/>
  <c r="C23" i="115"/>
  <c r="D22" i="115"/>
  <c r="T22" i="115" s="1"/>
  <c r="C22" i="115"/>
  <c r="D21" i="115"/>
  <c r="C21" i="115"/>
  <c r="D20" i="115"/>
  <c r="U20" i="115" s="1"/>
  <c r="C20" i="115"/>
  <c r="D19" i="115"/>
  <c r="X19" i="115" s="1"/>
  <c r="C19" i="115"/>
  <c r="D18" i="115"/>
  <c r="U18" i="115" s="1"/>
  <c r="C18" i="115"/>
  <c r="D17" i="115"/>
  <c r="V17" i="115" s="1"/>
  <c r="C17" i="115"/>
  <c r="D16" i="115"/>
  <c r="C16" i="115"/>
  <c r="D50" i="114"/>
  <c r="C50" i="114"/>
  <c r="D49" i="114"/>
  <c r="C49" i="114"/>
  <c r="D48" i="114"/>
  <c r="C48" i="114"/>
  <c r="D47" i="114"/>
  <c r="K47" i="114" s="1"/>
  <c r="L47" i="114" s="1"/>
  <c r="C47" i="114"/>
  <c r="D46" i="114"/>
  <c r="K46" i="114" s="1"/>
  <c r="L46" i="114" s="1"/>
  <c r="C46" i="114"/>
  <c r="D45" i="114"/>
  <c r="C45" i="114"/>
  <c r="D44" i="114"/>
  <c r="C44" i="114"/>
  <c r="D43" i="114"/>
  <c r="U43" i="114" s="1"/>
  <c r="C43" i="114"/>
  <c r="D42" i="114"/>
  <c r="C42" i="114"/>
  <c r="D41" i="114"/>
  <c r="C41" i="114"/>
  <c r="D40" i="114"/>
  <c r="C40" i="114"/>
  <c r="D39" i="114"/>
  <c r="K39" i="114" s="1"/>
  <c r="L39" i="114" s="1"/>
  <c r="C39" i="114"/>
  <c r="D38" i="114"/>
  <c r="W38" i="114" s="1"/>
  <c r="C38" i="114"/>
  <c r="D37" i="114"/>
  <c r="C37" i="114"/>
  <c r="D36" i="114"/>
  <c r="C36" i="114"/>
  <c r="D35" i="114"/>
  <c r="X35" i="114" s="1"/>
  <c r="C35" i="114"/>
  <c r="D34" i="114"/>
  <c r="W34" i="114" s="1"/>
  <c r="C34" i="114"/>
  <c r="D33" i="114"/>
  <c r="C33" i="114"/>
  <c r="D31" i="114"/>
  <c r="U31" i="114" s="1"/>
  <c r="C31" i="114"/>
  <c r="D30" i="114"/>
  <c r="K30" i="114" s="1"/>
  <c r="L30" i="114" s="1"/>
  <c r="C30" i="114"/>
  <c r="D29" i="114"/>
  <c r="K29" i="114" s="1"/>
  <c r="L29" i="114" s="1"/>
  <c r="C29" i="114"/>
  <c r="D28" i="114"/>
  <c r="W28" i="114" s="1"/>
  <c r="C28" i="114"/>
  <c r="D27" i="114"/>
  <c r="X27" i="114" s="1"/>
  <c r="C27" i="114"/>
  <c r="D26" i="114"/>
  <c r="C26" i="114"/>
  <c r="D25" i="114"/>
  <c r="T25" i="114" s="1"/>
  <c r="C25" i="114"/>
  <c r="D24" i="114"/>
  <c r="C24" i="114"/>
  <c r="D23" i="114"/>
  <c r="V23" i="114" s="1"/>
  <c r="C23" i="114"/>
  <c r="D22" i="114"/>
  <c r="X22" i="114" s="1"/>
  <c r="C22" i="114"/>
  <c r="D21" i="114"/>
  <c r="U21" i="114" s="1"/>
  <c r="C21" i="114"/>
  <c r="D20" i="114"/>
  <c r="C20" i="114"/>
  <c r="Q20" i="114" s="1"/>
  <c r="D19" i="114"/>
  <c r="X19" i="114" s="1"/>
  <c r="C19" i="114"/>
  <c r="D18" i="114"/>
  <c r="V18" i="114" s="1"/>
  <c r="C18" i="114"/>
  <c r="D17" i="114"/>
  <c r="U17" i="114" s="1"/>
  <c r="C17" i="114"/>
  <c r="D16" i="114"/>
  <c r="X16" i="114" s="1"/>
  <c r="C16" i="114"/>
  <c r="D50" i="113"/>
  <c r="C50" i="113"/>
  <c r="D49" i="113"/>
  <c r="T49" i="113" s="1"/>
  <c r="C49" i="113"/>
  <c r="D48" i="113"/>
  <c r="V48" i="113" s="1"/>
  <c r="C48" i="113"/>
  <c r="D47" i="113"/>
  <c r="U47" i="113" s="1"/>
  <c r="C47" i="113"/>
  <c r="D46" i="113"/>
  <c r="C46" i="113"/>
  <c r="D45" i="113"/>
  <c r="U45" i="113" s="1"/>
  <c r="C45" i="113"/>
  <c r="D44" i="113"/>
  <c r="K44" i="113" s="1"/>
  <c r="L44" i="113" s="1"/>
  <c r="C44" i="113"/>
  <c r="D43" i="113"/>
  <c r="U43" i="113" s="1"/>
  <c r="C43" i="113"/>
  <c r="D42" i="113"/>
  <c r="C42" i="113"/>
  <c r="D41" i="113"/>
  <c r="C41" i="113"/>
  <c r="D40" i="113"/>
  <c r="C40" i="113"/>
  <c r="D39" i="113"/>
  <c r="T39" i="113" s="1"/>
  <c r="C39" i="113"/>
  <c r="D38" i="113"/>
  <c r="C38" i="113"/>
  <c r="D37" i="113"/>
  <c r="C37" i="113"/>
  <c r="D36" i="113"/>
  <c r="C36" i="113"/>
  <c r="D35" i="113"/>
  <c r="V35" i="113" s="1"/>
  <c r="C35" i="113"/>
  <c r="D34" i="113"/>
  <c r="C34" i="113"/>
  <c r="D33" i="113"/>
  <c r="C33" i="113"/>
  <c r="D31" i="113"/>
  <c r="X31" i="113" s="1"/>
  <c r="C31" i="113"/>
  <c r="D30" i="113"/>
  <c r="C30" i="113"/>
  <c r="D29" i="113"/>
  <c r="C29" i="113"/>
  <c r="D28" i="113"/>
  <c r="C28" i="113"/>
  <c r="D27" i="113"/>
  <c r="T27" i="113" s="1"/>
  <c r="C27" i="113"/>
  <c r="D26" i="113"/>
  <c r="C26" i="113"/>
  <c r="D25" i="113"/>
  <c r="C25" i="113"/>
  <c r="D24" i="113"/>
  <c r="C24" i="113"/>
  <c r="D23" i="113"/>
  <c r="X23" i="113" s="1"/>
  <c r="C23" i="113"/>
  <c r="D22" i="113"/>
  <c r="C22" i="113"/>
  <c r="D21" i="113"/>
  <c r="U21" i="113" s="1"/>
  <c r="C21" i="113"/>
  <c r="D20" i="113"/>
  <c r="C20" i="113"/>
  <c r="D19" i="113"/>
  <c r="X19" i="113" s="1"/>
  <c r="C19" i="113"/>
  <c r="D18" i="113"/>
  <c r="C18" i="113"/>
  <c r="D17" i="113"/>
  <c r="K17" i="113" s="1"/>
  <c r="C17" i="113"/>
  <c r="D16" i="113"/>
  <c r="C16" i="113"/>
  <c r="S50" i="115"/>
  <c r="B50" i="115"/>
  <c r="W49" i="115"/>
  <c r="T49" i="115"/>
  <c r="K49" i="115"/>
  <c r="L49" i="115" s="1"/>
  <c r="X49" i="115"/>
  <c r="B49" i="115"/>
  <c r="X48" i="115"/>
  <c r="B48" i="115"/>
  <c r="X47" i="115"/>
  <c r="P47" i="115"/>
  <c r="B47" i="115"/>
  <c r="X46" i="115"/>
  <c r="T46" i="115"/>
  <c r="P46" i="115"/>
  <c r="K46" i="115"/>
  <c r="L46" i="115" s="1"/>
  <c r="W46" i="115"/>
  <c r="O46" i="115"/>
  <c r="B46" i="115"/>
  <c r="X45" i="115"/>
  <c r="W45" i="115"/>
  <c r="T45" i="115"/>
  <c r="K45" i="115"/>
  <c r="L45" i="115" s="1"/>
  <c r="F45" i="115"/>
  <c r="V45" i="115"/>
  <c r="B45" i="115"/>
  <c r="B44" i="115"/>
  <c r="B43" i="115"/>
  <c r="B42" i="115"/>
  <c r="X41" i="115"/>
  <c r="W41" i="115"/>
  <c r="T41" i="115"/>
  <c r="K41" i="115"/>
  <c r="L41" i="115" s="1"/>
  <c r="V41" i="115"/>
  <c r="B41" i="115"/>
  <c r="B40" i="115"/>
  <c r="P39" i="115"/>
  <c r="B39" i="115"/>
  <c r="X38" i="115"/>
  <c r="T38" i="115"/>
  <c r="K38" i="115"/>
  <c r="L38" i="115" s="1"/>
  <c r="Q38" i="115"/>
  <c r="B38" i="115"/>
  <c r="X37" i="115"/>
  <c r="W37" i="115"/>
  <c r="U37" i="115"/>
  <c r="K37" i="115"/>
  <c r="L37" i="115" s="1"/>
  <c r="V37" i="115"/>
  <c r="B37" i="115"/>
  <c r="B36" i="115"/>
  <c r="B35" i="115"/>
  <c r="X34" i="115"/>
  <c r="W34" i="115"/>
  <c r="V34" i="115"/>
  <c r="P34" i="115"/>
  <c r="F34" i="115"/>
  <c r="U34" i="115"/>
  <c r="R34" i="115"/>
  <c r="B34" i="115"/>
  <c r="W33" i="115"/>
  <c r="B33" i="115"/>
  <c r="Q32" i="115"/>
  <c r="T32" i="115"/>
  <c r="B32" i="115"/>
  <c r="B31" i="115"/>
  <c r="S30" i="115"/>
  <c r="B30" i="115"/>
  <c r="X29" i="115"/>
  <c r="W29" i="115"/>
  <c r="V29" i="115"/>
  <c r="Q29" i="115"/>
  <c r="J29" i="115"/>
  <c r="F29" i="115"/>
  <c r="I29" i="115" s="1"/>
  <c r="U29" i="115"/>
  <c r="B29" i="115"/>
  <c r="U28" i="115"/>
  <c r="B28" i="115"/>
  <c r="B27" i="115"/>
  <c r="O26" i="115"/>
  <c r="B26" i="115"/>
  <c r="W25" i="115"/>
  <c r="U25" i="115"/>
  <c r="T25" i="115"/>
  <c r="K25" i="115"/>
  <c r="L25" i="115" s="1"/>
  <c r="X25" i="115"/>
  <c r="B25" i="115"/>
  <c r="K24" i="115"/>
  <c r="L24" i="115" s="1"/>
  <c r="B24" i="115"/>
  <c r="B23" i="115"/>
  <c r="W22" i="115"/>
  <c r="Q22" i="115"/>
  <c r="B22" i="115"/>
  <c r="X21" i="115"/>
  <c r="W21" i="115"/>
  <c r="V21" i="115"/>
  <c r="Q21" i="115"/>
  <c r="F21" i="115"/>
  <c r="I21" i="115" s="1"/>
  <c r="U21" i="115"/>
  <c r="B21" i="115"/>
  <c r="B20" i="115"/>
  <c r="B19" i="115"/>
  <c r="B18" i="115"/>
  <c r="B17" i="115"/>
  <c r="T16" i="115"/>
  <c r="B16" i="115"/>
  <c r="U50" i="114"/>
  <c r="B50" i="114"/>
  <c r="T49" i="114"/>
  <c r="K49" i="114"/>
  <c r="L49" i="114" s="1"/>
  <c r="X49" i="114"/>
  <c r="B49" i="114"/>
  <c r="S48" i="114"/>
  <c r="R48" i="114"/>
  <c r="J48" i="114"/>
  <c r="X48" i="114"/>
  <c r="Q48" i="114"/>
  <c r="B48" i="114"/>
  <c r="Q47" i="114"/>
  <c r="B47" i="114"/>
  <c r="X46" i="114"/>
  <c r="W46" i="114"/>
  <c r="B46" i="114"/>
  <c r="X45" i="114"/>
  <c r="W45" i="114"/>
  <c r="R45" i="114"/>
  <c r="Q45" i="114"/>
  <c r="P45" i="114"/>
  <c r="J45" i="114"/>
  <c r="I45" i="114"/>
  <c r="M45" i="114" s="1"/>
  <c r="F45" i="114"/>
  <c r="V45" i="114"/>
  <c r="B45" i="114"/>
  <c r="X44" i="114"/>
  <c r="W44" i="114"/>
  <c r="V44" i="114"/>
  <c r="R44" i="114"/>
  <c r="Q44" i="114"/>
  <c r="P44" i="114"/>
  <c r="O44" i="114"/>
  <c r="I44" i="114"/>
  <c r="M44" i="114" s="1"/>
  <c r="F44" i="114"/>
  <c r="U44" i="114"/>
  <c r="S44" i="114"/>
  <c r="AU44" i="114" s="1"/>
  <c r="B44" i="114"/>
  <c r="O43" i="114"/>
  <c r="B43" i="114"/>
  <c r="K42" i="114"/>
  <c r="L42" i="114" s="1"/>
  <c r="B42" i="114"/>
  <c r="T41" i="114"/>
  <c r="K41" i="114"/>
  <c r="L41" i="114" s="1"/>
  <c r="S41" i="114"/>
  <c r="B41" i="114"/>
  <c r="T40" i="114"/>
  <c r="S40" i="114"/>
  <c r="K40" i="114"/>
  <c r="L40" i="114" s="1"/>
  <c r="I40" i="114"/>
  <c r="M40" i="114" s="1"/>
  <c r="X40" i="114"/>
  <c r="B40" i="114"/>
  <c r="T39" i="114"/>
  <c r="B39" i="114"/>
  <c r="X38" i="114"/>
  <c r="V38" i="114"/>
  <c r="T38" i="114"/>
  <c r="K38" i="114"/>
  <c r="L38" i="114" s="1"/>
  <c r="B38" i="114"/>
  <c r="X37" i="114"/>
  <c r="W37" i="114"/>
  <c r="S37" i="114"/>
  <c r="AV37" i="114" s="1"/>
  <c r="R37" i="114"/>
  <c r="Q37" i="114"/>
  <c r="P37" i="114"/>
  <c r="O37" i="114"/>
  <c r="J37" i="114"/>
  <c r="I37" i="114"/>
  <c r="M37" i="114" s="1"/>
  <c r="F37" i="114"/>
  <c r="B37" i="114"/>
  <c r="X36" i="114"/>
  <c r="W36" i="114"/>
  <c r="V36" i="114"/>
  <c r="T36" i="114"/>
  <c r="S36" i="114"/>
  <c r="K36" i="114"/>
  <c r="L36" i="114" s="1"/>
  <c r="J36" i="114"/>
  <c r="U36" i="114"/>
  <c r="B36" i="114"/>
  <c r="B35" i="114"/>
  <c r="X34" i="114"/>
  <c r="V34" i="114"/>
  <c r="U34" i="114"/>
  <c r="B34" i="114"/>
  <c r="X33" i="114"/>
  <c r="W33" i="114"/>
  <c r="V33" i="114"/>
  <c r="U33" i="114"/>
  <c r="Q33" i="114"/>
  <c r="P33" i="114"/>
  <c r="O33" i="114"/>
  <c r="S33" i="114"/>
  <c r="B33" i="114"/>
  <c r="X32" i="114"/>
  <c r="W32" i="114"/>
  <c r="V32" i="114"/>
  <c r="U32" i="114"/>
  <c r="T32" i="114"/>
  <c r="P32" i="114"/>
  <c r="K32" i="114"/>
  <c r="L32" i="114" s="1"/>
  <c r="F32" i="114"/>
  <c r="B32" i="114"/>
  <c r="B31" i="114"/>
  <c r="B30" i="114"/>
  <c r="B29" i="114"/>
  <c r="X28" i="114"/>
  <c r="T28" i="114"/>
  <c r="Q28" i="114"/>
  <c r="B28" i="114"/>
  <c r="Q27" i="114"/>
  <c r="B27" i="114"/>
  <c r="O26" i="114"/>
  <c r="B26" i="114"/>
  <c r="B25" i="114"/>
  <c r="X24" i="114"/>
  <c r="W24" i="114"/>
  <c r="V24" i="114"/>
  <c r="R24" i="114"/>
  <c r="Q24" i="114"/>
  <c r="P24" i="114"/>
  <c r="O24" i="114"/>
  <c r="F24" i="114"/>
  <c r="I24" i="114" s="1"/>
  <c r="U24" i="114"/>
  <c r="S24" i="114"/>
  <c r="AV24" i="114" s="1"/>
  <c r="B24" i="114"/>
  <c r="X23" i="114"/>
  <c r="W23" i="114"/>
  <c r="B23" i="114"/>
  <c r="W22" i="114"/>
  <c r="V22" i="114"/>
  <c r="B22" i="114"/>
  <c r="T21" i="114"/>
  <c r="K21" i="114"/>
  <c r="B21" i="114"/>
  <c r="B20" i="114"/>
  <c r="B19" i="114"/>
  <c r="X18" i="114"/>
  <c r="W18" i="114"/>
  <c r="T18" i="114"/>
  <c r="K18" i="114"/>
  <c r="U18" i="114"/>
  <c r="B18" i="114"/>
  <c r="B17" i="114"/>
  <c r="U16" i="114"/>
  <c r="T16" i="114"/>
  <c r="K16" i="114"/>
  <c r="R16" i="114"/>
  <c r="B16" i="114"/>
  <c r="X50" i="113"/>
  <c r="W50" i="113"/>
  <c r="T50" i="113"/>
  <c r="K50" i="113"/>
  <c r="L50" i="113" s="1"/>
  <c r="V50" i="113"/>
  <c r="B50" i="113"/>
  <c r="W49" i="113"/>
  <c r="V49" i="113"/>
  <c r="K49" i="113"/>
  <c r="L49" i="113" s="1"/>
  <c r="X49" i="113"/>
  <c r="B49" i="113"/>
  <c r="X48" i="113"/>
  <c r="J48" i="113"/>
  <c r="W48" i="113"/>
  <c r="B48" i="113"/>
  <c r="Q47" i="113"/>
  <c r="O47" i="113"/>
  <c r="P47" i="113"/>
  <c r="B47" i="113"/>
  <c r="X46" i="113"/>
  <c r="W46" i="113"/>
  <c r="V46" i="113"/>
  <c r="T46" i="113"/>
  <c r="K46" i="113"/>
  <c r="L46" i="113" s="1"/>
  <c r="U46" i="113"/>
  <c r="B46" i="113"/>
  <c r="O45" i="113"/>
  <c r="W45" i="113"/>
  <c r="B45" i="113"/>
  <c r="X44" i="113"/>
  <c r="V44" i="113"/>
  <c r="T44" i="113"/>
  <c r="U44" i="113"/>
  <c r="B44" i="113"/>
  <c r="S43" i="113"/>
  <c r="AT43" i="113" s="1"/>
  <c r="Q43" i="113"/>
  <c r="P43" i="113"/>
  <c r="O43" i="113"/>
  <c r="J43" i="113"/>
  <c r="X43" i="113"/>
  <c r="R43" i="113"/>
  <c r="B43" i="113"/>
  <c r="X42" i="113"/>
  <c r="T42" i="113"/>
  <c r="F42" i="113"/>
  <c r="V42" i="113"/>
  <c r="R42" i="113"/>
  <c r="B42" i="113"/>
  <c r="W41" i="113"/>
  <c r="J41" i="113"/>
  <c r="B41" i="113"/>
  <c r="T40" i="113"/>
  <c r="P40" i="113"/>
  <c r="W40" i="113"/>
  <c r="B40" i="113"/>
  <c r="W39" i="113"/>
  <c r="Q39" i="113"/>
  <c r="AI39" i="113" s="1"/>
  <c r="P39" i="113"/>
  <c r="J39" i="113"/>
  <c r="V39" i="113"/>
  <c r="S39" i="113"/>
  <c r="B39" i="113"/>
  <c r="X38" i="113"/>
  <c r="W38" i="113"/>
  <c r="V38" i="113"/>
  <c r="T38" i="113"/>
  <c r="R38" i="113"/>
  <c r="K38" i="113"/>
  <c r="L38" i="113" s="1"/>
  <c r="U38" i="113"/>
  <c r="B38" i="113"/>
  <c r="X37" i="113"/>
  <c r="V37" i="113"/>
  <c r="U37" i="113"/>
  <c r="J37" i="113"/>
  <c r="B37" i="113"/>
  <c r="X36" i="113"/>
  <c r="T36" i="113"/>
  <c r="B36" i="113"/>
  <c r="T35" i="113"/>
  <c r="J35" i="113"/>
  <c r="B35" i="113"/>
  <c r="W34" i="113"/>
  <c r="V34" i="113"/>
  <c r="T34" i="113"/>
  <c r="S34" i="113"/>
  <c r="R34" i="113"/>
  <c r="O34" i="113"/>
  <c r="K34" i="113"/>
  <c r="L34" i="113" s="1"/>
  <c r="J34" i="113"/>
  <c r="F34" i="113"/>
  <c r="I34" i="113" s="1"/>
  <c r="X34" i="113"/>
  <c r="Q34" i="113"/>
  <c r="B34" i="113"/>
  <c r="B33" i="113"/>
  <c r="X32" i="113"/>
  <c r="Q32" i="113"/>
  <c r="P32" i="113"/>
  <c r="B32" i="113"/>
  <c r="V31" i="113"/>
  <c r="B31" i="113"/>
  <c r="X30" i="113"/>
  <c r="S30" i="113"/>
  <c r="R30" i="113"/>
  <c r="Q30" i="113"/>
  <c r="O30" i="113"/>
  <c r="J30" i="113"/>
  <c r="F30" i="113"/>
  <c r="I30" i="113" s="1"/>
  <c r="U30" i="113"/>
  <c r="P30" i="113"/>
  <c r="B30" i="113"/>
  <c r="X29" i="113"/>
  <c r="V29" i="113"/>
  <c r="W29" i="113"/>
  <c r="B29" i="113"/>
  <c r="U28" i="113"/>
  <c r="Q28" i="113"/>
  <c r="P28" i="113"/>
  <c r="O28" i="113"/>
  <c r="S28" i="113"/>
  <c r="B28" i="113"/>
  <c r="B27" i="113"/>
  <c r="W26" i="113"/>
  <c r="V26" i="113"/>
  <c r="S26" i="113"/>
  <c r="R26" i="113"/>
  <c r="Q26" i="113"/>
  <c r="P26" i="113"/>
  <c r="O26" i="113"/>
  <c r="J26" i="113"/>
  <c r="F26" i="113"/>
  <c r="I26" i="113" s="1"/>
  <c r="U26" i="113"/>
  <c r="B26" i="113"/>
  <c r="V25" i="113"/>
  <c r="U25" i="113"/>
  <c r="B25" i="113"/>
  <c r="K24" i="113"/>
  <c r="U24" i="113"/>
  <c r="Q24" i="113"/>
  <c r="B24" i="113"/>
  <c r="B23" i="113"/>
  <c r="S22" i="113"/>
  <c r="R22" i="113"/>
  <c r="Q22" i="113"/>
  <c r="O22" i="113"/>
  <c r="J22" i="113"/>
  <c r="P22" i="113"/>
  <c r="B22" i="113"/>
  <c r="K21" i="113"/>
  <c r="B21" i="113"/>
  <c r="X20" i="113"/>
  <c r="W20" i="113"/>
  <c r="V20" i="113"/>
  <c r="B20" i="113"/>
  <c r="B19" i="113"/>
  <c r="V18" i="113"/>
  <c r="O18" i="113"/>
  <c r="X18" i="113"/>
  <c r="B18" i="113"/>
  <c r="B17" i="113"/>
  <c r="S16" i="113"/>
  <c r="Q16" i="113"/>
  <c r="J16" i="113"/>
  <c r="U16" i="113"/>
  <c r="B16" i="113"/>
  <c r="V16" i="114" l="1"/>
  <c r="W16" i="114"/>
  <c r="AQ16" i="114" s="1"/>
  <c r="W44" i="113"/>
  <c r="U29" i="114"/>
  <c r="O28" i="115"/>
  <c r="S33" i="115"/>
  <c r="AE26" i="113"/>
  <c r="I50" i="113"/>
  <c r="M50" i="113" s="1"/>
  <c r="R36" i="114"/>
  <c r="AP36" i="114" s="1"/>
  <c r="R29" i="115"/>
  <c r="W20" i="115"/>
  <c r="X20" i="115"/>
  <c r="P35" i="113"/>
  <c r="AG35" i="113" s="1"/>
  <c r="AK44" i="114"/>
  <c r="Q23" i="113"/>
  <c r="O27" i="113"/>
  <c r="AB27" i="113" s="1"/>
  <c r="S31" i="113"/>
  <c r="AU31" i="113" s="1"/>
  <c r="Q36" i="113"/>
  <c r="J40" i="113"/>
  <c r="F44" i="113"/>
  <c r="I48" i="113"/>
  <c r="M48" i="113" s="1"/>
  <c r="Q36" i="115"/>
  <c r="V21" i="114"/>
  <c r="X21" i="114"/>
  <c r="R21" i="115"/>
  <c r="AP21" i="115" s="1"/>
  <c r="O21" i="115"/>
  <c r="S21" i="115"/>
  <c r="AT21" i="115" s="1"/>
  <c r="J21" i="115"/>
  <c r="P21" i="115"/>
  <c r="O21" i="114"/>
  <c r="Z21" i="114" s="1"/>
  <c r="J20" i="114"/>
  <c r="P20" i="113"/>
  <c r="AG20" i="113" s="1"/>
  <c r="J19" i="114"/>
  <c r="P19" i="113"/>
  <c r="P18" i="114"/>
  <c r="AD18" i="114" s="1"/>
  <c r="Q17" i="115"/>
  <c r="AJ17" i="115" s="1"/>
  <c r="W21" i="113"/>
  <c r="V21" i="113"/>
  <c r="T21" i="113"/>
  <c r="U17" i="115"/>
  <c r="V17" i="114"/>
  <c r="Q38" i="114"/>
  <c r="AI38" i="114" s="1"/>
  <c r="Q46" i="114"/>
  <c r="AL46" i="114" s="1"/>
  <c r="I48" i="114"/>
  <c r="M48" i="114" s="1"/>
  <c r="Q40" i="115"/>
  <c r="J44" i="115"/>
  <c r="S45" i="114"/>
  <c r="AU45" i="114" s="1"/>
  <c r="R43" i="115"/>
  <c r="Q47" i="115"/>
  <c r="P17" i="114"/>
  <c r="S20" i="115"/>
  <c r="AW20" i="115" s="1"/>
  <c r="Q20" i="113"/>
  <c r="AL20" i="113" s="1"/>
  <c r="F20" i="113"/>
  <c r="O20" i="113"/>
  <c r="AC20" i="113" s="1"/>
  <c r="S20" i="113"/>
  <c r="AU20" i="113" s="1"/>
  <c r="J21" i="114"/>
  <c r="S22" i="114"/>
  <c r="O25" i="114"/>
  <c r="R26" i="114"/>
  <c r="W27" i="113"/>
  <c r="T29" i="114"/>
  <c r="S29" i="115"/>
  <c r="AU29" i="115" s="1"/>
  <c r="J29" i="114"/>
  <c r="F30" i="115"/>
  <c r="S30" i="114"/>
  <c r="K31" i="115"/>
  <c r="L31" i="115" s="1"/>
  <c r="P31" i="115"/>
  <c r="F33" i="114"/>
  <c r="AA34" i="113"/>
  <c r="O34" i="115"/>
  <c r="AB34" i="115" s="1"/>
  <c r="F34" i="114"/>
  <c r="U35" i="114"/>
  <c r="R35" i="114"/>
  <c r="X36" i="115"/>
  <c r="S40" i="113"/>
  <c r="AS40" i="113" s="1"/>
  <c r="P48" i="113"/>
  <c r="AH48" i="113" s="1"/>
  <c r="O17" i="114"/>
  <c r="AA17" i="114" s="1"/>
  <c r="R21" i="114"/>
  <c r="AP21" i="114" s="1"/>
  <c r="S21" i="114"/>
  <c r="S29" i="114"/>
  <c r="AS29" i="114" s="1"/>
  <c r="S48" i="113"/>
  <c r="Q17" i="114"/>
  <c r="AK33" i="114"/>
  <c r="AH44" i="114"/>
  <c r="R48" i="113"/>
  <c r="O44" i="113"/>
  <c r="AA44" i="113" s="1"/>
  <c r="Q48" i="113"/>
  <c r="F21" i="114"/>
  <c r="I21" i="114" s="1"/>
  <c r="AG24" i="114"/>
  <c r="P27" i="113"/>
  <c r="AD27" i="113" s="1"/>
  <c r="P36" i="113"/>
  <c r="AR44" i="114"/>
  <c r="AV45" i="114"/>
  <c r="I40" i="113"/>
  <c r="M40" i="113" s="1"/>
  <c r="Z45" i="113"/>
  <c r="L21" i="114"/>
  <c r="AF45" i="114"/>
  <c r="P36" i="114"/>
  <c r="AD36" i="114" s="1"/>
  <c r="M34" i="113"/>
  <c r="J34" i="115"/>
  <c r="AU33" i="114"/>
  <c r="O29" i="115"/>
  <c r="P29" i="115"/>
  <c r="AH29" i="115" s="1"/>
  <c r="Q29" i="114"/>
  <c r="AI29" i="114" s="1"/>
  <c r="O29" i="113"/>
  <c r="V28" i="114"/>
  <c r="K28" i="114"/>
  <c r="L28" i="114" s="1"/>
  <c r="AG26" i="113"/>
  <c r="R33" i="115"/>
  <c r="AQ33" i="115" s="1"/>
  <c r="S41" i="115"/>
  <c r="R45" i="115"/>
  <c r="AQ45" i="115" s="1"/>
  <c r="F33" i="115"/>
  <c r="I33" i="115" s="1"/>
  <c r="J45" i="115"/>
  <c r="S28" i="115"/>
  <c r="AW28" i="115" s="1"/>
  <c r="S17" i="115"/>
  <c r="AT17" i="115" s="1"/>
  <c r="P37" i="115"/>
  <c r="S34" i="115"/>
  <c r="AU34" i="115" s="1"/>
  <c r="F41" i="115"/>
  <c r="Q46" i="115"/>
  <c r="S16" i="115"/>
  <c r="AS16" i="115" s="1"/>
  <c r="J41" i="115"/>
  <c r="R18" i="115"/>
  <c r="AO18" i="115" s="1"/>
  <c r="R26" i="115"/>
  <c r="AR26" i="115" s="1"/>
  <c r="R30" i="115"/>
  <c r="AP30" i="115" s="1"/>
  <c r="P35" i="115"/>
  <c r="AH35" i="115" s="1"/>
  <c r="S39" i="115"/>
  <c r="S43" i="115"/>
  <c r="R47" i="115"/>
  <c r="AR47" i="115" s="1"/>
  <c r="F28" i="115"/>
  <c r="I28" i="115" s="1"/>
  <c r="R20" i="115"/>
  <c r="AO20" i="115" s="1"/>
  <c r="R19" i="115"/>
  <c r="AR19" i="115" s="1"/>
  <c r="R23" i="115"/>
  <c r="AR23" i="115" s="1"/>
  <c r="Q27" i="115"/>
  <c r="AL27" i="115" s="1"/>
  <c r="S31" i="115"/>
  <c r="AT31" i="115" s="1"/>
  <c r="P36" i="115"/>
  <c r="AH36" i="115" s="1"/>
  <c r="P40" i="115"/>
  <c r="I44" i="115"/>
  <c r="M44" i="115" s="1"/>
  <c r="Q48" i="115"/>
  <c r="AM48" i="115" s="1"/>
  <c r="F22" i="114"/>
  <c r="P26" i="114"/>
  <c r="I34" i="114"/>
  <c r="R38" i="114"/>
  <c r="AO44" i="114"/>
  <c r="O45" i="114"/>
  <c r="R46" i="114"/>
  <c r="AQ46" i="114" s="1"/>
  <c r="Q26" i="114"/>
  <c r="O34" i="114"/>
  <c r="AC34" i="114" s="1"/>
  <c r="S38" i="114"/>
  <c r="AL44" i="114"/>
  <c r="O46" i="114"/>
  <c r="S46" i="114"/>
  <c r="AW46" i="114" s="1"/>
  <c r="S50" i="114"/>
  <c r="AT50" i="114" s="1"/>
  <c r="P27" i="114"/>
  <c r="J31" i="114"/>
  <c r="Q35" i="114"/>
  <c r="AL35" i="114" s="1"/>
  <c r="R39" i="114"/>
  <c r="S43" i="114"/>
  <c r="AV33" i="114"/>
  <c r="P34" i="114"/>
  <c r="AF34" i="114" s="1"/>
  <c r="N40" i="114"/>
  <c r="G40" i="114" s="1"/>
  <c r="AL45" i="114"/>
  <c r="O18" i="114"/>
  <c r="AC18" i="114" s="1"/>
  <c r="Q34" i="114"/>
  <c r="I46" i="114"/>
  <c r="M46" i="114" s="1"/>
  <c r="AE32" i="114"/>
  <c r="R34" i="114"/>
  <c r="AO34" i="114" s="1"/>
  <c r="I38" i="114"/>
  <c r="M38" i="114" s="1"/>
  <c r="J46" i="114"/>
  <c r="J18" i="114"/>
  <c r="L18" i="114" s="1"/>
  <c r="S26" i="114"/>
  <c r="S34" i="114"/>
  <c r="AV34" i="114" s="1"/>
  <c r="J38" i="114"/>
  <c r="F17" i="114"/>
  <c r="I17" i="114" s="1"/>
  <c r="J22" i="114"/>
  <c r="R30" i="114"/>
  <c r="P46" i="114"/>
  <c r="AG46" i="114" s="1"/>
  <c r="N50" i="113"/>
  <c r="G50" i="113" s="1"/>
  <c r="P29" i="113"/>
  <c r="AH29" i="113" s="1"/>
  <c r="P33" i="113"/>
  <c r="O37" i="113"/>
  <c r="AA37" i="113" s="1"/>
  <c r="I41" i="113"/>
  <c r="M41" i="113" s="1"/>
  <c r="P45" i="113"/>
  <c r="AE45" i="113" s="1"/>
  <c r="O49" i="113"/>
  <c r="AB49" i="113" s="1"/>
  <c r="S25" i="113"/>
  <c r="AU25" i="113" s="1"/>
  <c r="Q29" i="113"/>
  <c r="AL29" i="113" s="1"/>
  <c r="R41" i="113"/>
  <c r="Q45" i="113"/>
  <c r="AL45" i="113" s="1"/>
  <c r="Q49" i="113"/>
  <c r="AK49" i="113" s="1"/>
  <c r="P37" i="113"/>
  <c r="AE37" i="113" s="1"/>
  <c r="R29" i="113"/>
  <c r="AR29" i="113" s="1"/>
  <c r="J33" i="113"/>
  <c r="Q37" i="113"/>
  <c r="AM37" i="113" s="1"/>
  <c r="S41" i="113"/>
  <c r="AV41" i="113" s="1"/>
  <c r="R45" i="113"/>
  <c r="AO45" i="113" s="1"/>
  <c r="S49" i="113"/>
  <c r="AW49" i="113" s="1"/>
  <c r="R25" i="113"/>
  <c r="AO25" i="113" s="1"/>
  <c r="Q33" i="113"/>
  <c r="R37" i="113"/>
  <c r="AP37" i="113" s="1"/>
  <c r="S45" i="113"/>
  <c r="AV45" i="113" s="1"/>
  <c r="R49" i="113"/>
  <c r="AQ49" i="113" s="1"/>
  <c r="AJ30" i="113"/>
  <c r="R33" i="113"/>
  <c r="S37" i="113"/>
  <c r="AW37" i="113" s="1"/>
  <c r="S33" i="113"/>
  <c r="F37" i="113"/>
  <c r="I45" i="113"/>
  <c r="M45" i="113" s="1"/>
  <c r="F49" i="113"/>
  <c r="AP34" i="113"/>
  <c r="I37" i="113"/>
  <c r="M37" i="113" s="1"/>
  <c r="J45" i="113"/>
  <c r="J49" i="113"/>
  <c r="J24" i="115"/>
  <c r="S24" i="115"/>
  <c r="AH24" i="114"/>
  <c r="AM24" i="114"/>
  <c r="AQ24" i="114"/>
  <c r="Q23" i="114"/>
  <c r="AK23" i="114" s="1"/>
  <c r="AW22" i="114"/>
  <c r="F20" i="115"/>
  <c r="I20" i="115" s="1"/>
  <c r="K18" i="115"/>
  <c r="R17" i="115"/>
  <c r="AO17" i="115" s="1"/>
  <c r="J17" i="115"/>
  <c r="J17" i="114"/>
  <c r="S17" i="113"/>
  <c r="S40" i="115"/>
  <c r="AT40" i="115" s="1"/>
  <c r="R36" i="115"/>
  <c r="AR36" i="115" s="1"/>
  <c r="O44" i="115"/>
  <c r="R44" i="115"/>
  <c r="AQ44" i="115" s="1"/>
  <c r="J48" i="115"/>
  <c r="J19" i="115"/>
  <c r="U27" i="115"/>
  <c r="P28" i="115"/>
  <c r="AH28" i="115" s="1"/>
  <c r="O33" i="115"/>
  <c r="AB33" i="115" s="1"/>
  <c r="F40" i="115"/>
  <c r="V40" i="115"/>
  <c r="O41" i="115"/>
  <c r="Y41" i="115" s="1"/>
  <c r="S44" i="115"/>
  <c r="Y46" i="115"/>
  <c r="R48" i="115"/>
  <c r="AP48" i="115" s="1"/>
  <c r="F19" i="115"/>
  <c r="I19" i="115" s="1"/>
  <c r="O19" i="115"/>
  <c r="O20" i="115"/>
  <c r="Z20" i="115" s="1"/>
  <c r="J23" i="115"/>
  <c r="Q28" i="115"/>
  <c r="AJ28" i="115" s="1"/>
  <c r="I40" i="115"/>
  <c r="M40" i="115" s="1"/>
  <c r="W40" i="115"/>
  <c r="Q44" i="115"/>
  <c r="AL44" i="115" s="1"/>
  <c r="V44" i="115"/>
  <c r="O45" i="115"/>
  <c r="S48" i="115"/>
  <c r="AU48" i="115" s="1"/>
  <c r="P19" i="115"/>
  <c r="P20" i="115"/>
  <c r="AG20" i="115" s="1"/>
  <c r="R28" i="115"/>
  <c r="AR28" i="115" s="1"/>
  <c r="J36" i="115"/>
  <c r="J40" i="115"/>
  <c r="X40" i="115"/>
  <c r="U44" i="115"/>
  <c r="P45" i="115"/>
  <c r="AF45" i="115" s="1"/>
  <c r="R40" i="115"/>
  <c r="I48" i="115"/>
  <c r="M48" i="115" s="1"/>
  <c r="S36" i="115"/>
  <c r="AW36" i="115" s="1"/>
  <c r="S19" i="115"/>
  <c r="AW19" i="115" s="1"/>
  <c r="Q20" i="115"/>
  <c r="AJ20" i="115" s="1"/>
  <c r="AL29" i="115"/>
  <c r="O36" i="115"/>
  <c r="O40" i="115"/>
  <c r="AB40" i="115" s="1"/>
  <c r="F44" i="115"/>
  <c r="S45" i="115"/>
  <c r="AV45" i="115" s="1"/>
  <c r="T18" i="115"/>
  <c r="X22" i="115"/>
  <c r="AM22" i="115" s="1"/>
  <c r="K30" i="115"/>
  <c r="L30" i="115" s="1"/>
  <c r="K35" i="115"/>
  <c r="V39" i="115"/>
  <c r="V18" i="115"/>
  <c r="W18" i="115"/>
  <c r="AA21" i="115"/>
  <c r="T30" i="115"/>
  <c r="Y30" i="115" s="1"/>
  <c r="V22" i="115"/>
  <c r="AK22" i="115" s="1"/>
  <c r="W30" i="115"/>
  <c r="K22" i="115"/>
  <c r="X30" i="115"/>
  <c r="F22" i="115"/>
  <c r="I22" i="115" s="1"/>
  <c r="R17" i="114"/>
  <c r="AP17" i="114" s="1"/>
  <c r="S17" i="114"/>
  <c r="AT17" i="114" s="1"/>
  <c r="J22" i="115"/>
  <c r="O30" i="115"/>
  <c r="AA30" i="115" s="1"/>
  <c r="Q35" i="115"/>
  <c r="AM35" i="115" s="1"/>
  <c r="I39" i="115"/>
  <c r="M39" i="115" s="1"/>
  <c r="I43" i="115"/>
  <c r="M43" i="115" s="1"/>
  <c r="J26" i="115"/>
  <c r="O39" i="115"/>
  <c r="Q43" i="115"/>
  <c r="AK43" i="115" s="1"/>
  <c r="AR29" i="115"/>
  <c r="R22" i="115"/>
  <c r="AN22" i="115" s="1"/>
  <c r="P26" i="115"/>
  <c r="AH26" i="115" s="1"/>
  <c r="Z29" i="115"/>
  <c r="J30" i="115"/>
  <c r="Q39" i="115"/>
  <c r="AK39" i="115" s="1"/>
  <c r="S26" i="115"/>
  <c r="R39" i="115"/>
  <c r="AP39" i="115" s="1"/>
  <c r="P22" i="115"/>
  <c r="AD22" i="115" s="1"/>
  <c r="O35" i="115"/>
  <c r="AC35" i="115" s="1"/>
  <c r="AC29" i="115"/>
  <c r="AH47" i="115"/>
  <c r="AV48" i="113"/>
  <c r="AL34" i="114"/>
  <c r="AM34" i="114"/>
  <c r="AE21" i="115"/>
  <c r="AT26" i="113"/>
  <c r="AQ34" i="113"/>
  <c r="AC43" i="113"/>
  <c r="AE33" i="114"/>
  <c r="AE44" i="114"/>
  <c r="AG46" i="115"/>
  <c r="AK26" i="113"/>
  <c r="AI34" i="113"/>
  <c r="AM34" i="113"/>
  <c r="AV39" i="113"/>
  <c r="AE24" i="114"/>
  <c r="Y25" i="114"/>
  <c r="AF32" i="114"/>
  <c r="AF33" i="114"/>
  <c r="AQ37" i="114"/>
  <c r="AM44" i="114"/>
  <c r="AO21" i="115"/>
  <c r="AE39" i="115"/>
  <c r="F18" i="115"/>
  <c r="I18" i="115" s="1"/>
  <c r="O18" i="115"/>
  <c r="Z18" i="115" s="1"/>
  <c r="S18" i="115"/>
  <c r="AT18" i="115" s="1"/>
  <c r="V17" i="113"/>
  <c r="AU17" i="113" s="1"/>
  <c r="AE17" i="114"/>
  <c r="AF17" i="114"/>
  <c r="J17" i="113"/>
  <c r="V19" i="115"/>
  <c r="AL21" i="115"/>
  <c r="K23" i="115"/>
  <c r="L23" i="115" s="1"/>
  <c r="X27" i="115"/>
  <c r="AA29" i="115"/>
  <c r="F35" i="115"/>
  <c r="I35" i="115" s="1"/>
  <c r="AL40" i="115"/>
  <c r="F27" i="115"/>
  <c r="AK17" i="115"/>
  <c r="T23" i="115"/>
  <c r="K27" i="115"/>
  <c r="L27" i="115" s="1"/>
  <c r="AF34" i="115"/>
  <c r="AM47" i="115"/>
  <c r="AQ21" i="115"/>
  <c r="U23" i="115"/>
  <c r="T31" i="115"/>
  <c r="AS31" i="115" s="1"/>
  <c r="T35" i="115"/>
  <c r="T27" i="115"/>
  <c r="V35" i="115"/>
  <c r="AF35" i="115" s="1"/>
  <c r="W19" i="115"/>
  <c r="V27" i="115"/>
  <c r="W35" i="115"/>
  <c r="U35" i="115"/>
  <c r="AE37" i="115"/>
  <c r="AH27" i="114"/>
  <c r="AM27" i="114"/>
  <c r="U27" i="114"/>
  <c r="S27" i="114"/>
  <c r="AW27" i="114" s="1"/>
  <c r="S31" i="114"/>
  <c r="AT31" i="114" s="1"/>
  <c r="AW33" i="114"/>
  <c r="F35" i="114"/>
  <c r="I35" i="114" s="1"/>
  <c r="V35" i="114"/>
  <c r="AW37" i="114"/>
  <c r="X39" i="114"/>
  <c r="Q43" i="114"/>
  <c r="T47" i="114"/>
  <c r="AN47" i="114" s="1"/>
  <c r="S35" i="114"/>
  <c r="AW35" i="114" s="1"/>
  <c r="F27" i="114"/>
  <c r="I27" i="114" s="1"/>
  <c r="V27" i="114"/>
  <c r="AK27" i="114" s="1"/>
  <c r="T31" i="114"/>
  <c r="AS31" i="114" s="1"/>
  <c r="W35" i="114"/>
  <c r="I39" i="114"/>
  <c r="M39" i="114" s="1"/>
  <c r="AV46" i="114"/>
  <c r="F23" i="114"/>
  <c r="I23" i="114" s="1"/>
  <c r="W27" i="114"/>
  <c r="AG33" i="114"/>
  <c r="J35" i="114"/>
  <c r="AV38" i="114"/>
  <c r="J39" i="114"/>
  <c r="P47" i="114"/>
  <c r="AU24" i="114"/>
  <c r="J27" i="114"/>
  <c r="O35" i="114"/>
  <c r="AC35" i="114" s="1"/>
  <c r="AW36" i="114"/>
  <c r="AG37" i="114"/>
  <c r="X47" i="114"/>
  <c r="AM47" i="114" s="1"/>
  <c r="P43" i="114"/>
  <c r="R47" i="114"/>
  <c r="AU21" i="114"/>
  <c r="U23" i="114"/>
  <c r="AL24" i="114"/>
  <c r="O27" i="114"/>
  <c r="AT33" i="114"/>
  <c r="AT34" i="114"/>
  <c r="P35" i="114"/>
  <c r="Q39" i="114"/>
  <c r="R27" i="114"/>
  <c r="AR46" i="114"/>
  <c r="T23" i="113"/>
  <c r="AI23" i="113" s="1"/>
  <c r="F27" i="113"/>
  <c r="AC18" i="113"/>
  <c r="V27" i="113"/>
  <c r="K35" i="113"/>
  <c r="L35" i="113" s="1"/>
  <c r="U39" i="113"/>
  <c r="AE39" i="113" s="1"/>
  <c r="W47" i="113"/>
  <c r="AG47" i="113" s="1"/>
  <c r="L17" i="113"/>
  <c r="U23" i="113"/>
  <c r="X27" i="113"/>
  <c r="K31" i="113"/>
  <c r="W35" i="113"/>
  <c r="F39" i="113"/>
  <c r="AM23" i="113"/>
  <c r="K23" i="113"/>
  <c r="L23" i="113" s="1"/>
  <c r="U27" i="113"/>
  <c r="AG29" i="113"/>
  <c r="T31" i="113"/>
  <c r="AU34" i="113"/>
  <c r="X35" i="113"/>
  <c r="AQ45" i="113"/>
  <c r="K39" i="113"/>
  <c r="L39" i="113" s="1"/>
  <c r="W31" i="113"/>
  <c r="AF20" i="113"/>
  <c r="V23" i="113"/>
  <c r="AK23" i="113" s="1"/>
  <c r="AU26" i="113"/>
  <c r="K27" i="113"/>
  <c r="AG39" i="113"/>
  <c r="W23" i="113"/>
  <c r="AL23" i="113" s="1"/>
  <c r="AE31" i="115"/>
  <c r="AC28" i="115"/>
  <c r="AM28" i="115"/>
  <c r="S25" i="115"/>
  <c r="J25" i="115"/>
  <c r="Q25" i="115"/>
  <c r="P25" i="115"/>
  <c r="AW26" i="115"/>
  <c r="AR45" i="115"/>
  <c r="AP45" i="115"/>
  <c r="AN45" i="115"/>
  <c r="V16" i="115"/>
  <c r="F17" i="115"/>
  <c r="I17" i="115" s="1"/>
  <c r="O17" i="115"/>
  <c r="W17" i="115"/>
  <c r="P18" i="115"/>
  <c r="X18" i="115"/>
  <c r="Q19" i="115"/>
  <c r="V20" i="115"/>
  <c r="AC21" i="115"/>
  <c r="AB21" i="115"/>
  <c r="S22" i="115"/>
  <c r="O23" i="115"/>
  <c r="F23" i="115"/>
  <c r="I23" i="115" s="1"/>
  <c r="P23" i="115"/>
  <c r="R25" i="115"/>
  <c r="F26" i="115"/>
  <c r="U26" i="115"/>
  <c r="W28" i="115"/>
  <c r="AG28" i="115" s="1"/>
  <c r="AQ29" i="115"/>
  <c r="J31" i="115"/>
  <c r="X31" i="115"/>
  <c r="AH31" i="115" s="1"/>
  <c r="AI32" i="115"/>
  <c r="R37" i="115"/>
  <c r="I37" i="115"/>
  <c r="M37" i="115" s="1"/>
  <c r="Q37" i="115"/>
  <c r="O37" i="115"/>
  <c r="J37" i="115"/>
  <c r="F37" i="115"/>
  <c r="S37" i="115"/>
  <c r="AH21" i="115"/>
  <c r="O25" i="115"/>
  <c r="AP29" i="115"/>
  <c r="F16" i="115"/>
  <c r="I16" i="115" s="1"/>
  <c r="O16" i="115"/>
  <c r="W16" i="115"/>
  <c r="P17" i="115"/>
  <c r="X17" i="115"/>
  <c r="Q18" i="115"/>
  <c r="Z21" i="115"/>
  <c r="W23" i="115"/>
  <c r="V23" i="115"/>
  <c r="Q23" i="115"/>
  <c r="R24" i="115"/>
  <c r="P24" i="115"/>
  <c r="O24" i="115"/>
  <c r="F24" i="115"/>
  <c r="I24" i="115" s="1"/>
  <c r="M24" i="115" s="1"/>
  <c r="Q24" i="115"/>
  <c r="V26" i="115"/>
  <c r="AA26" i="115" s="1"/>
  <c r="I30" i="115"/>
  <c r="AU30" i="115"/>
  <c r="S32" i="115"/>
  <c r="J32" i="115"/>
  <c r="R32" i="115"/>
  <c r="P32" i="115"/>
  <c r="O32" i="115"/>
  <c r="F32" i="115"/>
  <c r="I32" i="115" s="1"/>
  <c r="P16" i="115"/>
  <c r="AK21" i="115"/>
  <c r="AJ21" i="115"/>
  <c r="AM21" i="115"/>
  <c r="X24" i="115"/>
  <c r="W24" i="115"/>
  <c r="F25" i="115"/>
  <c r="W26" i="115"/>
  <c r="AW30" i="115"/>
  <c r="X32" i="115"/>
  <c r="AM32" i="115" s="1"/>
  <c r="W32" i="115"/>
  <c r="AL32" i="115" s="1"/>
  <c r="U32" i="115"/>
  <c r="AJ32" i="115" s="1"/>
  <c r="AV33" i="115"/>
  <c r="AJ35" i="115"/>
  <c r="AJ44" i="115"/>
  <c r="X16" i="115"/>
  <c r="Q16" i="115"/>
  <c r="J18" i="115"/>
  <c r="K19" i="115"/>
  <c r="L19" i="115" s="1"/>
  <c r="T19" i="115"/>
  <c r="T20" i="115"/>
  <c r="K20" i="115"/>
  <c r="L20" i="115" s="1"/>
  <c r="AB20" i="115"/>
  <c r="AR21" i="115"/>
  <c r="S23" i="115"/>
  <c r="T24" i="115"/>
  <c r="I25" i="115"/>
  <c r="M25" i="115" s="1"/>
  <c r="V25" i="115"/>
  <c r="Z28" i="115"/>
  <c r="V32" i="115"/>
  <c r="AK32" i="115" s="1"/>
  <c r="U33" i="115"/>
  <c r="T33" i="115"/>
  <c r="K33" i="115"/>
  <c r="L33" i="115" s="1"/>
  <c r="X33" i="115"/>
  <c r="V33" i="115"/>
  <c r="AE34" i="115"/>
  <c r="AH34" i="115"/>
  <c r="AG34" i="115"/>
  <c r="AM38" i="115"/>
  <c r="AI38" i="115"/>
  <c r="T43" i="115"/>
  <c r="AN43" i="115" s="1"/>
  <c r="K43" i="115"/>
  <c r="L43" i="115" s="1"/>
  <c r="X43" i="115"/>
  <c r="AR43" i="115" s="1"/>
  <c r="W43" i="115"/>
  <c r="U43" i="115"/>
  <c r="AO43" i="115" s="1"/>
  <c r="U16" i="115"/>
  <c r="R16" i="115"/>
  <c r="U19" i="115"/>
  <c r="AV20" i="115"/>
  <c r="O22" i="115"/>
  <c r="AI22" i="115"/>
  <c r="U24" i="115"/>
  <c r="S27" i="115"/>
  <c r="J27" i="115"/>
  <c r="R27" i="115"/>
  <c r="I27" i="115"/>
  <c r="O27" i="115"/>
  <c r="Q31" i="115"/>
  <c r="O31" i="115"/>
  <c r="F31" i="115"/>
  <c r="I31" i="115" s="1"/>
  <c r="M31" i="115" s="1"/>
  <c r="R31" i="115"/>
  <c r="AH37" i="115"/>
  <c r="AG37" i="115"/>
  <c r="AF37" i="115"/>
  <c r="AC46" i="115"/>
  <c r="AB46" i="115"/>
  <c r="J16" i="115"/>
  <c r="K17" i="115"/>
  <c r="L17" i="115" s="1"/>
  <c r="T17" i="115"/>
  <c r="AF21" i="115"/>
  <c r="V24" i="115"/>
  <c r="AC26" i="115"/>
  <c r="P27" i="115"/>
  <c r="V28" i="115"/>
  <c r="AA28" i="115" s="1"/>
  <c r="T28" i="115"/>
  <c r="K28" i="115"/>
  <c r="AE28" i="115"/>
  <c r="P30" i="115"/>
  <c r="Q30" i="115"/>
  <c r="W31" i="115"/>
  <c r="V31" i="115"/>
  <c r="K32" i="115"/>
  <c r="L32" i="115" s="1"/>
  <c r="AR34" i="115"/>
  <c r="AQ34" i="115"/>
  <c r="AP34" i="115"/>
  <c r="AO34" i="115"/>
  <c r="I58" i="115"/>
  <c r="K16" i="115"/>
  <c r="AQ20" i="115"/>
  <c r="AG21" i="115"/>
  <c r="AL22" i="115"/>
  <c r="T26" i="115"/>
  <c r="AS26" i="115" s="1"/>
  <c r="K26" i="115"/>
  <c r="L26" i="115" s="1"/>
  <c r="AM29" i="115"/>
  <c r="AK29" i="115"/>
  <c r="AJ29" i="115"/>
  <c r="AO29" i="115"/>
  <c r="J20" i="115"/>
  <c r="K21" i="115"/>
  <c r="L21" i="115" s="1"/>
  <c r="M21" i="115" s="1"/>
  <c r="T21" i="115"/>
  <c r="AD21" i="115" s="1"/>
  <c r="U22" i="115"/>
  <c r="AJ22" i="115" s="1"/>
  <c r="Q26" i="115"/>
  <c r="J28" i="115"/>
  <c r="K29" i="115"/>
  <c r="L29" i="115" s="1"/>
  <c r="M29" i="115" s="1"/>
  <c r="T29" i="115"/>
  <c r="AB29" i="115"/>
  <c r="U30" i="115"/>
  <c r="AT30" i="115" s="1"/>
  <c r="P33" i="115"/>
  <c r="Q34" i="115"/>
  <c r="R35" i="115"/>
  <c r="AM36" i="115"/>
  <c r="P38" i="115"/>
  <c r="R41" i="115"/>
  <c r="I41" i="115"/>
  <c r="M41" i="115" s="1"/>
  <c r="Q41" i="115"/>
  <c r="P41" i="115"/>
  <c r="S49" i="115"/>
  <c r="J49" i="115"/>
  <c r="R49" i="115"/>
  <c r="I49" i="115"/>
  <c r="M49" i="115" s="1"/>
  <c r="Q49" i="115"/>
  <c r="P49" i="115"/>
  <c r="O49" i="115"/>
  <c r="F49" i="115"/>
  <c r="I26" i="115"/>
  <c r="M26" i="115" s="1"/>
  <c r="Q33" i="115"/>
  <c r="I34" i="115"/>
  <c r="Z34" i="115"/>
  <c r="J35" i="115"/>
  <c r="S35" i="115"/>
  <c r="K36" i="115"/>
  <c r="L36" i="115" s="1"/>
  <c r="T36" i="115"/>
  <c r="T37" i="115"/>
  <c r="AD37" i="115" s="1"/>
  <c r="Z39" i="115"/>
  <c r="AW40" i="115"/>
  <c r="S42" i="115"/>
  <c r="J42" i="115"/>
  <c r="R42" i="115"/>
  <c r="I42" i="115"/>
  <c r="M42" i="115" s="1"/>
  <c r="Q42" i="115"/>
  <c r="P42" i="115"/>
  <c r="O42" i="115"/>
  <c r="F42" i="115"/>
  <c r="AA34" i="115"/>
  <c r="U36" i="115"/>
  <c r="AE36" i="115" s="1"/>
  <c r="O38" i="115"/>
  <c r="F38" i="115"/>
  <c r="S38" i="115"/>
  <c r="J38" i="115"/>
  <c r="R38" i="115"/>
  <c r="I38" i="115"/>
  <c r="M38" i="115" s="1"/>
  <c r="X42" i="115"/>
  <c r="W42" i="115"/>
  <c r="V42" i="115"/>
  <c r="T50" i="115"/>
  <c r="AS50" i="115" s="1"/>
  <c r="K50" i="115"/>
  <c r="X50" i="115"/>
  <c r="AW50" i="115" s="1"/>
  <c r="W50" i="115"/>
  <c r="AV50" i="115" s="1"/>
  <c r="V50" i="115"/>
  <c r="AU50" i="115" s="1"/>
  <c r="J33" i="115"/>
  <c r="K34" i="115"/>
  <c r="L34" i="115" s="1"/>
  <c r="T34" i="115"/>
  <c r="Y34" i="115" s="1"/>
  <c r="V36" i="115"/>
  <c r="AK36" i="115" s="1"/>
  <c r="W38" i="115"/>
  <c r="AL38" i="115" s="1"/>
  <c r="V38" i="115"/>
  <c r="AK38" i="115" s="1"/>
  <c r="U38" i="115"/>
  <c r="AJ38" i="115" s="1"/>
  <c r="AU39" i="115"/>
  <c r="AF39" i="115"/>
  <c r="AT39" i="115"/>
  <c r="K42" i="115"/>
  <c r="L42" i="115" s="1"/>
  <c r="F36" i="115"/>
  <c r="I36" i="115" s="1"/>
  <c r="AC36" i="115"/>
  <c r="W36" i="115"/>
  <c r="AL36" i="115" s="1"/>
  <c r="X39" i="115"/>
  <c r="AR39" i="115" s="1"/>
  <c r="W39" i="115"/>
  <c r="AV39" i="115" s="1"/>
  <c r="F39" i="115"/>
  <c r="T39" i="115"/>
  <c r="K39" i="115"/>
  <c r="L39" i="115" s="1"/>
  <c r="AM46" i="115"/>
  <c r="AL46" i="115"/>
  <c r="AI46" i="115"/>
  <c r="U50" i="115"/>
  <c r="AT50" i="115" s="1"/>
  <c r="AE35" i="115"/>
  <c r="T42" i="115"/>
  <c r="AC45" i="115"/>
  <c r="AW41" i="115"/>
  <c r="AV41" i="115"/>
  <c r="AU41" i="115"/>
  <c r="AS41" i="115"/>
  <c r="U42" i="115"/>
  <c r="AU43" i="115"/>
  <c r="J39" i="115"/>
  <c r="AA39" i="115"/>
  <c r="K40" i="115"/>
  <c r="L40" i="115" s="1"/>
  <c r="T40" i="115"/>
  <c r="AJ40" i="115"/>
  <c r="U41" i="115"/>
  <c r="F43" i="115"/>
  <c r="O43" i="115"/>
  <c r="P44" i="115"/>
  <c r="X44" i="115"/>
  <c r="AV44" i="115"/>
  <c r="Q45" i="115"/>
  <c r="Y45" i="115"/>
  <c r="I46" i="115"/>
  <c r="M46" i="115" s="1"/>
  <c r="R46" i="115"/>
  <c r="AH46" i="115"/>
  <c r="J47" i="115"/>
  <c r="S47" i="115"/>
  <c r="K48" i="115"/>
  <c r="L48" i="115" s="1"/>
  <c r="T48" i="115"/>
  <c r="AI48" i="115" s="1"/>
  <c r="U49" i="115"/>
  <c r="P43" i="115"/>
  <c r="AO44" i="115"/>
  <c r="I45" i="115"/>
  <c r="M45" i="115" s="1"/>
  <c r="J46" i="115"/>
  <c r="S46" i="115"/>
  <c r="K47" i="115"/>
  <c r="T47" i="115"/>
  <c r="AI47" i="115" s="1"/>
  <c r="U48" i="115"/>
  <c r="AT48" i="115" s="1"/>
  <c r="V49" i="115"/>
  <c r="F50" i="115"/>
  <c r="I50" i="115" s="1"/>
  <c r="O50" i="115"/>
  <c r="AP44" i="115"/>
  <c r="AA45" i="115"/>
  <c r="U47" i="115"/>
  <c r="AJ47" i="115" s="1"/>
  <c r="P50" i="115"/>
  <c r="AP43" i="115"/>
  <c r="AB45" i="115"/>
  <c r="U46" i="115"/>
  <c r="AE46" i="115" s="1"/>
  <c r="V47" i="115"/>
  <c r="AK47" i="115" s="1"/>
  <c r="F48" i="115"/>
  <c r="O48" i="115"/>
  <c r="W48" i="115"/>
  <c r="AQ48" i="115" s="1"/>
  <c r="Q50" i="115"/>
  <c r="J43" i="115"/>
  <c r="K44" i="115"/>
  <c r="L44" i="115" s="1"/>
  <c r="T44" i="115"/>
  <c r="AI44" i="115" s="1"/>
  <c r="U45" i="115"/>
  <c r="AO45" i="115" s="1"/>
  <c r="V46" i="115"/>
  <c r="AK46" i="115" s="1"/>
  <c r="AD46" i="115"/>
  <c r="F47" i="115"/>
  <c r="I47" i="115" s="1"/>
  <c r="O47" i="115"/>
  <c r="W47" i="115"/>
  <c r="P48" i="115"/>
  <c r="R50" i="115"/>
  <c r="F46" i="115"/>
  <c r="J50" i="115"/>
  <c r="AL28" i="114"/>
  <c r="AK28" i="114"/>
  <c r="AM28" i="114"/>
  <c r="AI28" i="114"/>
  <c r="AO16" i="114"/>
  <c r="AN16" i="114"/>
  <c r="AR16" i="114"/>
  <c r="AP16" i="114"/>
  <c r="F16" i="114"/>
  <c r="I16" i="114" s="1"/>
  <c r="P16" i="114"/>
  <c r="T17" i="114"/>
  <c r="AI17" i="114" s="1"/>
  <c r="K17" i="114"/>
  <c r="W17" i="114"/>
  <c r="F18" i="114"/>
  <c r="I18" i="114" s="1"/>
  <c r="M18" i="114" s="1"/>
  <c r="Q18" i="114"/>
  <c r="U19" i="114"/>
  <c r="R20" i="114"/>
  <c r="W21" i="114"/>
  <c r="AS21" i="114"/>
  <c r="T22" i="114"/>
  <c r="AS22" i="114" s="1"/>
  <c r="S23" i="114"/>
  <c r="J23" i="114"/>
  <c r="R23" i="114"/>
  <c r="O23" i="114"/>
  <c r="AW24" i="114"/>
  <c r="AT24" i="114"/>
  <c r="AC24" i="114"/>
  <c r="AB24" i="114"/>
  <c r="AA24" i="114"/>
  <c r="Z24" i="114"/>
  <c r="X25" i="114"/>
  <c r="AC25" i="114" s="1"/>
  <c r="F26" i="114"/>
  <c r="I26" i="114" s="1"/>
  <c r="X26" i="114"/>
  <c r="AH26" i="114" s="1"/>
  <c r="AJ27" i="114"/>
  <c r="O28" i="114"/>
  <c r="O31" i="114"/>
  <c r="T19" i="114"/>
  <c r="X20" i="114"/>
  <c r="AM20" i="114" s="1"/>
  <c r="W20" i="114"/>
  <c r="AL20" i="114" s="1"/>
  <c r="W25" i="114"/>
  <c r="AB25" i="114" s="1"/>
  <c r="Q16" i="114"/>
  <c r="X17" i="114"/>
  <c r="R18" i="114"/>
  <c r="K19" i="114"/>
  <c r="S20" i="114"/>
  <c r="Q21" i="114"/>
  <c r="P21" i="114"/>
  <c r="AT21" i="114"/>
  <c r="U22" i="114"/>
  <c r="AT22" i="114" s="1"/>
  <c r="T23" i="114"/>
  <c r="K23" i="114"/>
  <c r="L23" i="114" s="1"/>
  <c r="P23" i="114"/>
  <c r="AP24" i="114"/>
  <c r="K25" i="114"/>
  <c r="P28" i="114"/>
  <c r="Q30" i="114"/>
  <c r="P30" i="114"/>
  <c r="O30" i="114"/>
  <c r="F30" i="114"/>
  <c r="I30" i="114" s="1"/>
  <c r="M30" i="114" s="1"/>
  <c r="J30" i="114"/>
  <c r="AL33" i="114"/>
  <c r="Z35" i="114"/>
  <c r="AI39" i="114"/>
  <c r="O16" i="114"/>
  <c r="S18" i="114"/>
  <c r="T20" i="114"/>
  <c r="AI20" i="114" s="1"/>
  <c r="Y21" i="114"/>
  <c r="K22" i="114"/>
  <c r="L22" i="114" s="1"/>
  <c r="AK24" i="114"/>
  <c r="AJ24" i="114"/>
  <c r="X30" i="114"/>
  <c r="AW30" i="114" s="1"/>
  <c r="W30" i="114"/>
  <c r="AV30" i="114" s="1"/>
  <c r="V30" i="114"/>
  <c r="U30" i="114"/>
  <c r="T30" i="114"/>
  <c r="AS30" i="114" s="1"/>
  <c r="AM33" i="114"/>
  <c r="AP34" i="114"/>
  <c r="AH37" i="114"/>
  <c r="AK17" i="114"/>
  <c r="AJ17" i="114"/>
  <c r="O19" i="114"/>
  <c r="F19" i="114"/>
  <c r="I19" i="114" s="1"/>
  <c r="M19" i="114" s="1"/>
  <c r="P19" i="114"/>
  <c r="U20" i="114"/>
  <c r="AJ20" i="114" s="1"/>
  <c r="AO21" i="114"/>
  <c r="AO24" i="114"/>
  <c r="AR24" i="114"/>
  <c r="AF24" i="114"/>
  <c r="S28" i="114"/>
  <c r="R28" i="114"/>
  <c r="R31" i="114"/>
  <c r="Q31" i="114"/>
  <c r="P31" i="114"/>
  <c r="AE36" i="114"/>
  <c r="AL37" i="114"/>
  <c r="AM37" i="114"/>
  <c r="S42" i="114"/>
  <c r="J42" i="114"/>
  <c r="R42" i="114"/>
  <c r="I42" i="114"/>
  <c r="M42" i="114" s="1"/>
  <c r="Q42" i="114"/>
  <c r="P42" i="114"/>
  <c r="O42" i="114"/>
  <c r="F42" i="114"/>
  <c r="W19" i="114"/>
  <c r="V19" i="114"/>
  <c r="Q19" i="114"/>
  <c r="K20" i="114"/>
  <c r="L20" i="114" s="1"/>
  <c r="V20" i="114"/>
  <c r="AK20" i="114" s="1"/>
  <c r="AW21" i="114"/>
  <c r="R22" i="114"/>
  <c r="I22" i="114"/>
  <c r="M22" i="114" s="1"/>
  <c r="Q22" i="114"/>
  <c r="X31" i="114"/>
  <c r="W31" i="114"/>
  <c r="AV31" i="114" s="1"/>
  <c r="K31" i="114"/>
  <c r="L31" i="114" s="1"/>
  <c r="V31" i="114"/>
  <c r="AU31" i="114" s="1"/>
  <c r="AG36" i="114"/>
  <c r="R19" i="114"/>
  <c r="O22" i="114"/>
  <c r="AU22" i="114"/>
  <c r="U25" i="114"/>
  <c r="Z25" i="114" s="1"/>
  <c r="F28" i="114"/>
  <c r="I28" i="114" s="1"/>
  <c r="M28" i="114" s="1"/>
  <c r="AT35" i="114"/>
  <c r="AU38" i="114"/>
  <c r="AS38" i="114"/>
  <c r="AW38" i="114"/>
  <c r="I58" i="114"/>
  <c r="S16" i="114"/>
  <c r="J16" i="114"/>
  <c r="L16" i="114" s="1"/>
  <c r="S19" i="114"/>
  <c r="P20" i="114"/>
  <c r="O20" i="114"/>
  <c r="F20" i="114"/>
  <c r="I20" i="114" s="1"/>
  <c r="AQ21" i="114"/>
  <c r="P22" i="114"/>
  <c r="AV22" i="114"/>
  <c r="S25" i="114"/>
  <c r="J25" i="114"/>
  <c r="R25" i="114"/>
  <c r="Q25" i="114"/>
  <c r="F25" i="114"/>
  <c r="I25" i="114" s="1"/>
  <c r="P25" i="114"/>
  <c r="V25" i="114"/>
  <c r="AA25" i="114" s="1"/>
  <c r="T26" i="114"/>
  <c r="K26" i="114"/>
  <c r="W26" i="114"/>
  <c r="V26" i="114"/>
  <c r="U26" i="114"/>
  <c r="J28" i="114"/>
  <c r="F31" i="114"/>
  <c r="I31" i="114" s="1"/>
  <c r="M31" i="114" s="1"/>
  <c r="AS41" i="114"/>
  <c r="J24" i="114"/>
  <c r="AB33" i="114"/>
  <c r="AA33" i="114"/>
  <c r="Z33" i="114"/>
  <c r="AC33" i="114"/>
  <c r="O36" i="114"/>
  <c r="F36" i="114"/>
  <c r="I36" i="114" s="1"/>
  <c r="M36" i="114" s="1"/>
  <c r="Q36" i="114"/>
  <c r="V37" i="114"/>
  <c r="AF37" i="114" s="1"/>
  <c r="T37" i="114"/>
  <c r="AD37" i="114" s="1"/>
  <c r="K37" i="114"/>
  <c r="L37" i="114" s="1"/>
  <c r="U37" i="114"/>
  <c r="AO37" i="114" s="1"/>
  <c r="AN39" i="114"/>
  <c r="AR39" i="114"/>
  <c r="X42" i="114"/>
  <c r="W42" i="114"/>
  <c r="V42" i="114"/>
  <c r="U42" i="114"/>
  <c r="T42" i="114"/>
  <c r="AT43" i="114"/>
  <c r="K24" i="114"/>
  <c r="L24" i="114" s="1"/>
  <c r="T24" i="114"/>
  <c r="Y24" i="114" s="1"/>
  <c r="AC27" i="114"/>
  <c r="P29" i="114"/>
  <c r="O29" i="114"/>
  <c r="F29" i="114"/>
  <c r="I29" i="114" s="1"/>
  <c r="M29" i="114" s="1"/>
  <c r="R29" i="114"/>
  <c r="S32" i="114"/>
  <c r="J32" i="114"/>
  <c r="R32" i="114"/>
  <c r="I32" i="114"/>
  <c r="Q32" i="114"/>
  <c r="O32" i="114"/>
  <c r="T33" i="114"/>
  <c r="AI33" i="114" s="1"/>
  <c r="K33" i="114"/>
  <c r="L33" i="114" s="1"/>
  <c r="AH33" i="114"/>
  <c r="AJ35" i="114"/>
  <c r="Q40" i="114"/>
  <c r="P40" i="114"/>
  <c r="O40" i="114"/>
  <c r="F40" i="114"/>
  <c r="R40" i="114"/>
  <c r="J40" i="114"/>
  <c r="X29" i="114"/>
  <c r="AW29" i="114" s="1"/>
  <c r="W29" i="114"/>
  <c r="AL29" i="114" s="1"/>
  <c r="V29" i="114"/>
  <c r="AK29" i="114" s="1"/>
  <c r="AT29" i="114"/>
  <c r="AH32" i="114"/>
  <c r="AG32" i="114"/>
  <c r="AD32" i="114"/>
  <c r="AJ33" i="114"/>
  <c r="AK34" i="114"/>
  <c r="AJ34" i="114"/>
  <c r="AR35" i="114"/>
  <c r="AS36" i="114"/>
  <c r="AV36" i="114"/>
  <c r="AU36" i="114"/>
  <c r="AT36" i="114"/>
  <c r="AR38" i="114"/>
  <c r="AN38" i="114"/>
  <c r="AM45" i="114"/>
  <c r="AW45" i="114"/>
  <c r="AM48" i="114"/>
  <c r="AB37" i="114"/>
  <c r="AC37" i="114"/>
  <c r="AP38" i="114"/>
  <c r="AW40" i="114"/>
  <c r="AS40" i="114"/>
  <c r="AQ38" i="114"/>
  <c r="R41" i="114"/>
  <c r="I41" i="114"/>
  <c r="M41" i="114" s="1"/>
  <c r="Q41" i="114"/>
  <c r="P41" i="114"/>
  <c r="O41" i="114"/>
  <c r="F41" i="114"/>
  <c r="J41" i="114"/>
  <c r="J26" i="114"/>
  <c r="K27" i="114"/>
  <c r="T27" i="114"/>
  <c r="AI27" i="114" s="1"/>
  <c r="U28" i="114"/>
  <c r="AJ28" i="114" s="1"/>
  <c r="I33" i="114"/>
  <c r="R33" i="114"/>
  <c r="J34" i="114"/>
  <c r="K35" i="114"/>
  <c r="L35" i="114" s="1"/>
  <c r="T35" i="114"/>
  <c r="AI35" i="114" s="1"/>
  <c r="AR37" i="114"/>
  <c r="P39" i="114"/>
  <c r="O39" i="114"/>
  <c r="F39" i="114"/>
  <c r="S39" i="114"/>
  <c r="X41" i="114"/>
  <c r="AW41" i="114" s="1"/>
  <c r="W41" i="114"/>
  <c r="AV41" i="114" s="1"/>
  <c r="V41" i="114"/>
  <c r="AU41" i="114" s="1"/>
  <c r="U41" i="114"/>
  <c r="AT41" i="114" s="1"/>
  <c r="AJ43" i="114"/>
  <c r="AC44" i="114"/>
  <c r="AB44" i="114"/>
  <c r="AA44" i="114"/>
  <c r="Z44" i="114"/>
  <c r="J33" i="114"/>
  <c r="K34" i="114"/>
  <c r="L34" i="114" s="1"/>
  <c r="T34" i="114"/>
  <c r="O38" i="114"/>
  <c r="F38" i="114"/>
  <c r="P38" i="114"/>
  <c r="AC45" i="114"/>
  <c r="AR47" i="114"/>
  <c r="S49" i="114"/>
  <c r="J49" i="114"/>
  <c r="R49" i="114"/>
  <c r="I49" i="114"/>
  <c r="M49" i="114" s="1"/>
  <c r="Q49" i="114"/>
  <c r="P49" i="114"/>
  <c r="O49" i="114"/>
  <c r="F49" i="114"/>
  <c r="AM38" i="114"/>
  <c r="AL38" i="114"/>
  <c r="AK38" i="114"/>
  <c r="T43" i="114"/>
  <c r="AI43" i="114" s="1"/>
  <c r="K43" i="114"/>
  <c r="L43" i="114" s="1"/>
  <c r="X43" i="114"/>
  <c r="W43" i="114"/>
  <c r="F43" i="114"/>
  <c r="V43" i="114"/>
  <c r="AT44" i="114"/>
  <c r="AW44" i="114"/>
  <c r="AV44" i="114"/>
  <c r="AH45" i="114"/>
  <c r="AG45" i="114"/>
  <c r="T50" i="114"/>
  <c r="K50" i="114"/>
  <c r="L50" i="114" s="1"/>
  <c r="X50" i="114"/>
  <c r="AW50" i="114" s="1"/>
  <c r="W50" i="114"/>
  <c r="V50" i="114"/>
  <c r="AM46" i="114"/>
  <c r="AR45" i="114"/>
  <c r="AC46" i="114"/>
  <c r="AB46" i="114"/>
  <c r="AD47" i="114"/>
  <c r="AW48" i="114"/>
  <c r="AF44" i="114"/>
  <c r="AH46" i="114"/>
  <c r="J47" i="114"/>
  <c r="S47" i="114"/>
  <c r="K48" i="114"/>
  <c r="L48" i="114" s="1"/>
  <c r="T48" i="114"/>
  <c r="AI48" i="114" s="1"/>
  <c r="AR48" i="114"/>
  <c r="U49" i="114"/>
  <c r="U40" i="114"/>
  <c r="AT40" i="114" s="1"/>
  <c r="AG44" i="114"/>
  <c r="AP45" i="114"/>
  <c r="U48" i="114"/>
  <c r="AJ48" i="114" s="1"/>
  <c r="V49" i="114"/>
  <c r="F50" i="114"/>
  <c r="O50" i="114"/>
  <c r="U39" i="114"/>
  <c r="AO39" i="114" s="1"/>
  <c r="V40" i="114"/>
  <c r="AU40" i="114" s="1"/>
  <c r="AP44" i="114"/>
  <c r="AA45" i="114"/>
  <c r="AQ45" i="114"/>
  <c r="T46" i="114"/>
  <c r="AI46" i="114" s="1"/>
  <c r="U47" i="114"/>
  <c r="AO47" i="114" s="1"/>
  <c r="V48" i="114"/>
  <c r="AK48" i="114" s="1"/>
  <c r="W49" i="114"/>
  <c r="P50" i="114"/>
  <c r="U38" i="114"/>
  <c r="AJ38" i="114" s="1"/>
  <c r="V39" i="114"/>
  <c r="AP39" i="114" s="1"/>
  <c r="W40" i="114"/>
  <c r="AV40" i="114" s="1"/>
  <c r="I43" i="114"/>
  <c r="M43" i="114" s="1"/>
  <c r="R43" i="114"/>
  <c r="Z43" i="114"/>
  <c r="J44" i="114"/>
  <c r="AQ44" i="114"/>
  <c r="K45" i="114"/>
  <c r="L45" i="114" s="1"/>
  <c r="T45" i="114"/>
  <c r="AN45" i="114" s="1"/>
  <c r="AB45" i="114"/>
  <c r="U46" i="114"/>
  <c r="AO46" i="114" s="1"/>
  <c r="V47" i="114"/>
  <c r="AP47" i="114" s="1"/>
  <c r="F48" i="114"/>
  <c r="O48" i="114"/>
  <c r="W48" i="114"/>
  <c r="AQ48" i="114" s="1"/>
  <c r="Q50" i="114"/>
  <c r="W39" i="114"/>
  <c r="J43" i="114"/>
  <c r="K44" i="114"/>
  <c r="L44" i="114" s="1"/>
  <c r="T44" i="114"/>
  <c r="AJ44" i="114"/>
  <c r="U45" i="114"/>
  <c r="AO45" i="114" s="1"/>
  <c r="AK45" i="114"/>
  <c r="V46" i="114"/>
  <c r="AU46" i="114" s="1"/>
  <c r="F47" i="114"/>
  <c r="I47" i="114" s="1"/>
  <c r="M47" i="114" s="1"/>
  <c r="O47" i="114"/>
  <c r="W47" i="114"/>
  <c r="AQ47" i="114" s="1"/>
  <c r="P48" i="114"/>
  <c r="I50" i="114"/>
  <c r="M50" i="114" s="1"/>
  <c r="R50" i="114"/>
  <c r="F46" i="114"/>
  <c r="J50" i="114"/>
  <c r="AJ16" i="113"/>
  <c r="R18" i="113"/>
  <c r="Q18" i="113"/>
  <c r="P18" i="113"/>
  <c r="O21" i="113"/>
  <c r="F21" i="113"/>
  <c r="I21" i="113" s="1"/>
  <c r="J21" i="113"/>
  <c r="L21" i="113" s="1"/>
  <c r="S21" i="113"/>
  <c r="R21" i="113"/>
  <c r="Q21" i="113"/>
  <c r="S18" i="113"/>
  <c r="F19" i="113"/>
  <c r="I19" i="113" s="1"/>
  <c r="U19" i="113"/>
  <c r="AE19" i="113" s="1"/>
  <c r="X22" i="113"/>
  <c r="AM22" i="113" s="1"/>
  <c r="T22" i="113"/>
  <c r="AD22" i="113" s="1"/>
  <c r="K22" i="113"/>
  <c r="L22" i="113" s="1"/>
  <c r="F22" i="113"/>
  <c r="I22" i="113" s="1"/>
  <c r="W22" i="113"/>
  <c r="AL22" i="113" s="1"/>
  <c r="V22" i="113"/>
  <c r="AP22" i="113" s="1"/>
  <c r="U22" i="113"/>
  <c r="AT22" i="113" s="1"/>
  <c r="AV31" i="113"/>
  <c r="T19" i="113"/>
  <c r="AD19" i="113" s="1"/>
  <c r="T18" i="113"/>
  <c r="Y18" i="113" s="1"/>
  <c r="V19" i="113"/>
  <c r="AF19" i="113" s="1"/>
  <c r="X16" i="113"/>
  <c r="AM16" i="113" s="1"/>
  <c r="W16" i="113"/>
  <c r="AV16" i="113" s="1"/>
  <c r="V16" i="113"/>
  <c r="AK16" i="113" s="1"/>
  <c r="K16" i="113"/>
  <c r="L16" i="113" s="1"/>
  <c r="Q17" i="113"/>
  <c r="P17" i="113"/>
  <c r="O17" i="113"/>
  <c r="F17" i="113"/>
  <c r="I17" i="113" s="1"/>
  <c r="M17" i="113" s="1"/>
  <c r="R17" i="113"/>
  <c r="F18" i="113"/>
  <c r="I18" i="113" s="1"/>
  <c r="U18" i="113"/>
  <c r="Z18" i="113" s="1"/>
  <c r="K19" i="113"/>
  <c r="W19" i="113"/>
  <c r="AG19" i="113" s="1"/>
  <c r="AB20" i="113"/>
  <c r="AT16" i="113"/>
  <c r="X17" i="113"/>
  <c r="AW17" i="113" s="1"/>
  <c r="W17" i="113"/>
  <c r="AV17" i="113" s="1"/>
  <c r="J18" i="113"/>
  <c r="T16" i="113"/>
  <c r="AI16" i="113" s="1"/>
  <c r="T17" i="113"/>
  <c r="AS17" i="113" s="1"/>
  <c r="W18" i="113"/>
  <c r="AB18" i="113" s="1"/>
  <c r="AW20" i="113"/>
  <c r="AV20" i="113"/>
  <c r="AM20" i="113"/>
  <c r="P21" i="113"/>
  <c r="AH19" i="113"/>
  <c r="K18" i="113"/>
  <c r="I58" i="113"/>
  <c r="P16" i="113"/>
  <c r="O16" i="113"/>
  <c r="F16" i="113"/>
  <c r="I16" i="113" s="1"/>
  <c r="R16" i="113"/>
  <c r="U17" i="113"/>
  <c r="AT17" i="113" s="1"/>
  <c r="AA18" i="113"/>
  <c r="S19" i="113"/>
  <c r="J19" i="113"/>
  <c r="R19" i="113"/>
  <c r="Q19" i="113"/>
  <c r="O19" i="113"/>
  <c r="AJ24" i="113"/>
  <c r="F23" i="113"/>
  <c r="I23" i="113" s="1"/>
  <c r="R20" i="113"/>
  <c r="T25" i="113"/>
  <c r="K25" i="113"/>
  <c r="X25" i="113"/>
  <c r="W25" i="113"/>
  <c r="AA26" i="113"/>
  <c r="W28" i="113"/>
  <c r="AG28" i="113" s="1"/>
  <c r="F28" i="113"/>
  <c r="V28" i="113"/>
  <c r="AK28" i="113" s="1"/>
  <c r="T28" i="113"/>
  <c r="Y28" i="113" s="1"/>
  <c r="K28" i="113"/>
  <c r="L28" i="113" s="1"/>
  <c r="X28" i="113"/>
  <c r="AC28" i="113" s="1"/>
  <c r="AM30" i="113"/>
  <c r="O32" i="113"/>
  <c r="F32" i="113"/>
  <c r="I32" i="113" s="1"/>
  <c r="S32" i="113"/>
  <c r="J32" i="113"/>
  <c r="R32" i="113"/>
  <c r="AF35" i="113"/>
  <c r="S23" i="113"/>
  <c r="AT28" i="113"/>
  <c r="AC30" i="113"/>
  <c r="Z30" i="113"/>
  <c r="I20" i="113"/>
  <c r="J20" i="113"/>
  <c r="AB26" i="113"/>
  <c r="Z26" i="113"/>
  <c r="AR30" i="113"/>
  <c r="AO30" i="113"/>
  <c r="AR38" i="113"/>
  <c r="AQ38" i="113"/>
  <c r="AP38" i="113"/>
  <c r="AO38" i="113"/>
  <c r="AN38" i="113"/>
  <c r="AG40" i="113"/>
  <c r="AD40" i="113"/>
  <c r="AC44" i="113"/>
  <c r="AB44" i="113"/>
  <c r="K20" i="113"/>
  <c r="L20" i="113" s="1"/>
  <c r="T20" i="113"/>
  <c r="Y20" i="113" s="1"/>
  <c r="J23" i="113"/>
  <c r="T24" i="113"/>
  <c r="AI24" i="113" s="1"/>
  <c r="AF26" i="113"/>
  <c r="S27" i="113"/>
  <c r="J27" i="113"/>
  <c r="R27" i="113"/>
  <c r="I27" i="113"/>
  <c r="Q27" i="113"/>
  <c r="AF29" i="113"/>
  <c r="AH30" i="113"/>
  <c r="AE30" i="113"/>
  <c r="AW30" i="113"/>
  <c r="AT30" i="113"/>
  <c r="O31" i="113"/>
  <c r="U20" i="113"/>
  <c r="Z20" i="113" s="1"/>
  <c r="AJ23" i="113"/>
  <c r="AJ26" i="113"/>
  <c r="AM29" i="113"/>
  <c r="R31" i="113"/>
  <c r="AH32" i="113"/>
  <c r="AT45" i="113"/>
  <c r="O23" i="113"/>
  <c r="S24" i="113"/>
  <c r="J24" i="113"/>
  <c r="L24" i="113" s="1"/>
  <c r="R24" i="113"/>
  <c r="P24" i="113"/>
  <c r="O24" i="113"/>
  <c r="F24" i="113"/>
  <c r="I24" i="113" s="1"/>
  <c r="M24" i="113" s="1"/>
  <c r="AL26" i="113"/>
  <c r="AC29" i="113"/>
  <c r="AB29" i="113"/>
  <c r="AA29" i="113"/>
  <c r="AQ29" i="113"/>
  <c r="AM32" i="113"/>
  <c r="P23" i="113"/>
  <c r="X24" i="113"/>
  <c r="AM24" i="113" s="1"/>
  <c r="W24" i="113"/>
  <c r="AL24" i="113" s="1"/>
  <c r="V24" i="113"/>
  <c r="AK24" i="113" s="1"/>
  <c r="AQ25" i="113"/>
  <c r="AV26" i="113"/>
  <c r="AE28" i="113"/>
  <c r="Q31" i="113"/>
  <c r="F31" i="113"/>
  <c r="P31" i="113"/>
  <c r="J31" i="113"/>
  <c r="I31" i="113"/>
  <c r="AH20" i="113"/>
  <c r="X21" i="113"/>
  <c r="R23" i="113"/>
  <c r="AQ26" i="113"/>
  <c r="AJ28" i="113"/>
  <c r="AP29" i="113"/>
  <c r="X33" i="113"/>
  <c r="W33" i="113"/>
  <c r="T33" i="113"/>
  <c r="AS33" i="113" s="1"/>
  <c r="K33" i="113"/>
  <c r="L33" i="113" s="1"/>
  <c r="V33" i="113"/>
  <c r="U33" i="113"/>
  <c r="AP42" i="113"/>
  <c r="AN42" i="113"/>
  <c r="AR42" i="113"/>
  <c r="F25" i="113"/>
  <c r="I25" i="113" s="1"/>
  <c r="O25" i="113"/>
  <c r="X26" i="113"/>
  <c r="AC26" i="113" s="1"/>
  <c r="I28" i="113"/>
  <c r="R28" i="113"/>
  <c r="Z28" i="113"/>
  <c r="J29" i="113"/>
  <c r="S29" i="113"/>
  <c r="K30" i="113"/>
  <c r="L30" i="113" s="1"/>
  <c r="M30" i="113" s="1"/>
  <c r="T30" i="113"/>
  <c r="Y30" i="113" s="1"/>
  <c r="W32" i="113"/>
  <c r="AL32" i="113" s="1"/>
  <c r="V32" i="113"/>
  <c r="AF32" i="113" s="1"/>
  <c r="AK34" i="113"/>
  <c r="Y34" i="113"/>
  <c r="AC34" i="113"/>
  <c r="AB34" i="113"/>
  <c r="K36" i="113"/>
  <c r="L36" i="113" s="1"/>
  <c r="AR48" i="113"/>
  <c r="AQ48" i="113"/>
  <c r="AP48" i="113"/>
  <c r="P25" i="113"/>
  <c r="AO26" i="113"/>
  <c r="J28" i="113"/>
  <c r="AA28" i="113"/>
  <c r="K29" i="113"/>
  <c r="L29" i="113" s="1"/>
  <c r="T29" i="113"/>
  <c r="AN29" i="113" s="1"/>
  <c r="V30" i="113"/>
  <c r="AU30" i="113" s="1"/>
  <c r="T32" i="113"/>
  <c r="AD32" i="113" s="1"/>
  <c r="AN34" i="113"/>
  <c r="AR34" i="113"/>
  <c r="O35" i="113"/>
  <c r="AC37" i="113"/>
  <c r="Z37" i="113"/>
  <c r="AQ41" i="113"/>
  <c r="AE47" i="113"/>
  <c r="Q25" i="113"/>
  <c r="AP26" i="113"/>
  <c r="U29" i="113"/>
  <c r="W30" i="113"/>
  <c r="AQ30" i="113" s="1"/>
  <c r="U32" i="113"/>
  <c r="AJ32" i="113" s="1"/>
  <c r="AW34" i="113"/>
  <c r="AV34" i="113"/>
  <c r="AS34" i="113"/>
  <c r="AH36" i="113"/>
  <c r="AD36" i="113"/>
  <c r="AF37" i="113"/>
  <c r="J38" i="113"/>
  <c r="S38" i="113"/>
  <c r="I38" i="113"/>
  <c r="M38" i="113" s="1"/>
  <c r="Q38" i="113"/>
  <c r="P38" i="113"/>
  <c r="F38" i="113"/>
  <c r="O38" i="113"/>
  <c r="R35" i="113"/>
  <c r="Q35" i="113"/>
  <c r="S35" i="113"/>
  <c r="AI36" i="113"/>
  <c r="AM36" i="113"/>
  <c r="AM48" i="113"/>
  <c r="AK48" i="113"/>
  <c r="J25" i="113"/>
  <c r="K26" i="113"/>
  <c r="L26" i="113" s="1"/>
  <c r="M26" i="113" s="1"/>
  <c r="T26" i="113"/>
  <c r="AS26" i="113" s="1"/>
  <c r="F29" i="113"/>
  <c r="I29" i="113" s="1"/>
  <c r="M29" i="113" s="1"/>
  <c r="K32" i="113"/>
  <c r="AL34" i="113"/>
  <c r="S36" i="113"/>
  <c r="J36" i="113"/>
  <c r="R36" i="113"/>
  <c r="O36" i="113"/>
  <c r="F36" i="113"/>
  <c r="I36" i="113" s="1"/>
  <c r="AH37" i="113"/>
  <c r="AL39" i="113"/>
  <c r="AK39" i="113"/>
  <c r="AR43" i="113"/>
  <c r="AO43" i="113"/>
  <c r="AW43" i="113"/>
  <c r="F35" i="113"/>
  <c r="I35" i="113" s="1"/>
  <c r="W36" i="113"/>
  <c r="V36" i="113"/>
  <c r="AK36" i="113" s="1"/>
  <c r="U36" i="113"/>
  <c r="AU39" i="113"/>
  <c r="AS39" i="113"/>
  <c r="X41" i="113"/>
  <c r="AW41" i="113" s="1"/>
  <c r="V41" i="113"/>
  <c r="U41" i="113"/>
  <c r="AT41" i="113" s="1"/>
  <c r="K41" i="113"/>
  <c r="L41" i="113" s="1"/>
  <c r="T41" i="113"/>
  <c r="AS41" i="113" s="1"/>
  <c r="S42" i="113"/>
  <c r="J42" i="113"/>
  <c r="Q42" i="113"/>
  <c r="P42" i="113"/>
  <c r="O42" i="113"/>
  <c r="I42" i="113"/>
  <c r="M42" i="113" s="1"/>
  <c r="S44" i="113"/>
  <c r="J44" i="113"/>
  <c r="P44" i="113"/>
  <c r="R44" i="113"/>
  <c r="Q44" i="113"/>
  <c r="I44" i="113"/>
  <c r="M44" i="113" s="1"/>
  <c r="AL48" i="113"/>
  <c r="O46" i="113"/>
  <c r="F46" i="113"/>
  <c r="S46" i="113"/>
  <c r="J46" i="113"/>
  <c r="R46" i="113"/>
  <c r="I46" i="113"/>
  <c r="M46" i="113" s="1"/>
  <c r="Q46" i="113"/>
  <c r="P46" i="113"/>
  <c r="U35" i="113"/>
  <c r="AE35" i="113" s="1"/>
  <c r="AJ37" i="113"/>
  <c r="AF39" i="113"/>
  <c r="K40" i="113"/>
  <c r="L40" i="113" s="1"/>
  <c r="U40" i="113"/>
  <c r="AE40" i="113" s="1"/>
  <c r="U42" i="113"/>
  <c r="AO42" i="113" s="1"/>
  <c r="V43" i="113"/>
  <c r="AP43" i="113" s="1"/>
  <c r="Z47" i="113"/>
  <c r="AW48" i="113"/>
  <c r="U34" i="113"/>
  <c r="Z34" i="113" s="1"/>
  <c r="AR37" i="113"/>
  <c r="AK37" i="113"/>
  <c r="O39" i="113"/>
  <c r="X39" i="113"/>
  <c r="AW39" i="113" s="1"/>
  <c r="O40" i="113"/>
  <c r="F40" i="113"/>
  <c r="V40" i="113"/>
  <c r="AF40" i="113" s="1"/>
  <c r="K42" i="113"/>
  <c r="L42" i="113" s="1"/>
  <c r="W42" i="113"/>
  <c r="AQ42" i="113" s="1"/>
  <c r="AJ47" i="113"/>
  <c r="S50" i="113"/>
  <c r="J50" i="113"/>
  <c r="Q50" i="113"/>
  <c r="P50" i="113"/>
  <c r="O50" i="113"/>
  <c r="F50" i="113"/>
  <c r="AD39" i="113"/>
  <c r="X40" i="113"/>
  <c r="AH40" i="113" s="1"/>
  <c r="P41" i="113"/>
  <c r="AB45" i="113"/>
  <c r="AC49" i="113"/>
  <c r="U31" i="113"/>
  <c r="AT31" i="113" s="1"/>
  <c r="F33" i="113"/>
  <c r="I33" i="113" s="1"/>
  <c r="M33" i="113" s="1"/>
  <c r="O33" i="113"/>
  <c r="P34" i="113"/>
  <c r="R39" i="113"/>
  <c r="Q40" i="113"/>
  <c r="O41" i="113"/>
  <c r="T43" i="113"/>
  <c r="AD43" i="113" s="1"/>
  <c r="K43" i="113"/>
  <c r="L43" i="113" s="1"/>
  <c r="W43" i="113"/>
  <c r="AV43" i="113" s="1"/>
  <c r="F43" i="113"/>
  <c r="AH43" i="113"/>
  <c r="AE43" i="113"/>
  <c r="V45" i="113"/>
  <c r="AU45" i="113" s="1"/>
  <c r="T45" i="113"/>
  <c r="K45" i="113"/>
  <c r="L45" i="113" s="1"/>
  <c r="X45" i="113"/>
  <c r="AW45" i="113" s="1"/>
  <c r="X47" i="113"/>
  <c r="AM47" i="113" s="1"/>
  <c r="V47" i="113"/>
  <c r="AK47" i="113" s="1"/>
  <c r="T47" i="113"/>
  <c r="Y47" i="113" s="1"/>
  <c r="K47" i="113"/>
  <c r="AM49" i="113"/>
  <c r="AI49" i="113"/>
  <c r="T37" i="113"/>
  <c r="AN37" i="113" s="1"/>
  <c r="K37" i="113"/>
  <c r="L37" i="113" s="1"/>
  <c r="W37" i="113"/>
  <c r="I39" i="113"/>
  <c r="M39" i="113" s="1"/>
  <c r="R40" i="113"/>
  <c r="F41" i="113"/>
  <c r="Q41" i="113"/>
  <c r="AJ43" i="113"/>
  <c r="AM43" i="113"/>
  <c r="F45" i="113"/>
  <c r="F47" i="113"/>
  <c r="I47" i="113" s="1"/>
  <c r="AV49" i="113"/>
  <c r="AS49" i="113"/>
  <c r="R50" i="113"/>
  <c r="AG48" i="113"/>
  <c r="R47" i="113"/>
  <c r="U50" i="113"/>
  <c r="AG45" i="113"/>
  <c r="J47" i="113"/>
  <c r="S47" i="113"/>
  <c r="K48" i="113"/>
  <c r="L48" i="113" s="1"/>
  <c r="T48" i="113"/>
  <c r="AS48" i="113" s="1"/>
  <c r="U49" i="113"/>
  <c r="U48" i="113"/>
  <c r="AT48" i="113" s="1"/>
  <c r="I43" i="113"/>
  <c r="M43" i="113" s="1"/>
  <c r="Z43" i="113"/>
  <c r="AJ45" i="113"/>
  <c r="F48" i="113"/>
  <c r="O48" i="113"/>
  <c r="AU48" i="113"/>
  <c r="P49" i="113"/>
  <c r="I49" i="113"/>
  <c r="M49" i="113" s="1"/>
  <c r="AU16" i="115" l="1"/>
  <c r="G43" i="114"/>
  <c r="G41" i="115"/>
  <c r="G49" i="115"/>
  <c r="G36" i="114"/>
  <c r="G43" i="115"/>
  <c r="G31" i="115"/>
  <c r="AL49" i="113"/>
  <c r="AV40" i="113"/>
  <c r="AO29" i="113"/>
  <c r="AR25" i="113"/>
  <c r="Y27" i="113"/>
  <c r="AK20" i="113"/>
  <c r="AW31" i="113"/>
  <c r="AN36" i="114"/>
  <c r="AD26" i="114"/>
  <c r="AN21" i="114"/>
  <c r="AB21" i="114"/>
  <c r="AR48" i="115"/>
  <c r="AT34" i="115"/>
  <c r="AS31" i="113"/>
  <c r="AC27" i="113"/>
  <c r="AM35" i="114"/>
  <c r="AI27" i="115"/>
  <c r="AM40" i="115"/>
  <c r="G30" i="113"/>
  <c r="G34" i="113"/>
  <c r="AO37" i="113"/>
  <c r="AT37" i="113"/>
  <c r="Z44" i="113"/>
  <c r="AD35" i="113"/>
  <c r="AF18" i="114"/>
  <c r="AM44" i="115"/>
  <c r="AR20" i="115"/>
  <c r="AW29" i="115"/>
  <c r="AT20" i="115"/>
  <c r="AP17" i="115"/>
  <c r="AQ36" i="114"/>
  <c r="AG27" i="114"/>
  <c r="AV29" i="115"/>
  <c r="AT44" i="115"/>
  <c r="AO36" i="114"/>
  <c r="G29" i="113"/>
  <c r="AR36" i="114"/>
  <c r="Z27" i="113"/>
  <c r="AU37" i="113"/>
  <c r="AE36" i="113"/>
  <c r="AP33" i="113"/>
  <c r="Y44" i="113"/>
  <c r="AA20" i="113"/>
  <c r="AI47" i="114"/>
  <c r="AS50" i="114"/>
  <c r="AO26" i="114"/>
  <c r="AA21" i="114"/>
  <c r="AK48" i="115"/>
  <c r="AT24" i="115"/>
  <c r="AQ26" i="115"/>
  <c r="AL17" i="115"/>
  <c r="AF48" i="113"/>
  <c r="AG35" i="115"/>
  <c r="AK44" i="115"/>
  <c r="AO35" i="114"/>
  <c r="AD45" i="115"/>
  <c r="AW34" i="115"/>
  <c r="AO28" i="115"/>
  <c r="AP33" i="115"/>
  <c r="AC34" i="115"/>
  <c r="AT29" i="115"/>
  <c r="AM39" i="114"/>
  <c r="AV34" i="115"/>
  <c r="AC21" i="114"/>
  <c r="G22" i="114"/>
  <c r="AG36" i="113"/>
  <c r="AG26" i="114"/>
  <c r="AH36" i="114"/>
  <c r="AE18" i="114"/>
  <c r="AU24" i="115"/>
  <c r="AT28" i="115"/>
  <c r="AV24" i="115"/>
  <c r="AJ27" i="115"/>
  <c r="AH35" i="113"/>
  <c r="AA27" i="113"/>
  <c r="AE27" i="114"/>
  <c r="AM27" i="115"/>
  <c r="G24" i="115"/>
  <c r="AR21" i="114"/>
  <c r="AU21" i="115"/>
  <c r="AW21" i="115"/>
  <c r="AV21" i="115"/>
  <c r="AP20" i="115"/>
  <c r="L19" i="114"/>
  <c r="AN18" i="115"/>
  <c r="L18" i="115"/>
  <c r="Z18" i="114"/>
  <c r="AG18" i="114"/>
  <c r="Y18" i="114"/>
  <c r="AH18" i="114"/>
  <c r="L17" i="114"/>
  <c r="Z17" i="114"/>
  <c r="AC17" i="114"/>
  <c r="M21" i="114"/>
  <c r="AD20" i="115"/>
  <c r="AV19" i="115"/>
  <c r="AQ18" i="115"/>
  <c r="AU17" i="115"/>
  <c r="E50" i="113"/>
  <c r="AR49" i="113"/>
  <c r="Y49" i="113"/>
  <c r="AK29" i="113"/>
  <c r="AL43" i="114"/>
  <c r="AW31" i="114"/>
  <c r="AV17" i="114"/>
  <c r="AW45" i="115"/>
  <c r="AH20" i="115"/>
  <c r="AA49" i="113"/>
  <c r="AV35" i="114"/>
  <c r="AN30" i="114"/>
  <c r="AV21" i="114"/>
  <c r="AC20" i="115"/>
  <c r="AJ49" i="113"/>
  <c r="AU49" i="113"/>
  <c r="AP41" i="113"/>
  <c r="AT33" i="113"/>
  <c r="AG33" i="113"/>
  <c r="AK43" i="114"/>
  <c r="AU27" i="114"/>
  <c r="AS45" i="115"/>
  <c r="AG45" i="115"/>
  <c r="AC41" i="115"/>
  <c r="AI39" i="115"/>
  <c r="AW48" i="115"/>
  <c r="AV40" i="115"/>
  <c r="Y36" i="115"/>
  <c r="AO39" i="115"/>
  <c r="AS17" i="115"/>
  <c r="AT19" i="115"/>
  <c r="AL43" i="115"/>
  <c r="AW17" i="115"/>
  <c r="AF27" i="114"/>
  <c r="AP35" i="114"/>
  <c r="AE20" i="115"/>
  <c r="AU45" i="115"/>
  <c r="AB30" i="115"/>
  <c r="AQ40" i="115"/>
  <c r="AK40" i="115"/>
  <c r="Z44" i="115"/>
  <c r="AA18" i="114"/>
  <c r="AB18" i="114"/>
  <c r="L19" i="113"/>
  <c r="AM20" i="115"/>
  <c r="AL20" i="115"/>
  <c r="N21" i="114"/>
  <c r="L22" i="115"/>
  <c r="AI23" i="114"/>
  <c r="AJ23" i="114"/>
  <c r="AL23" i="114"/>
  <c r="AM23" i="114"/>
  <c r="AW25" i="113"/>
  <c r="AP25" i="113"/>
  <c r="AN25" i="113"/>
  <c r="AV25" i="113"/>
  <c r="AT25" i="113"/>
  <c r="L26" i="114"/>
  <c r="AQ27" i="114"/>
  <c r="AF27" i="113"/>
  <c r="AE27" i="113"/>
  <c r="AG27" i="113"/>
  <c r="AH27" i="113"/>
  <c r="AV28" i="113"/>
  <c r="AG29" i="115"/>
  <c r="AE29" i="115"/>
  <c r="AF29" i="115"/>
  <c r="AV30" i="115"/>
  <c r="AO30" i="114"/>
  <c r="AP30" i="114"/>
  <c r="AU31" i="115"/>
  <c r="L32" i="113"/>
  <c r="AC33" i="115"/>
  <c r="Y33" i="115"/>
  <c r="Z33" i="115"/>
  <c r="N34" i="113"/>
  <c r="AQ34" i="114"/>
  <c r="AU34" i="114"/>
  <c r="AR34" i="114"/>
  <c r="AW34" i="114"/>
  <c r="AQ35" i="114"/>
  <c r="AB35" i="114"/>
  <c r="AD35" i="115"/>
  <c r="AV16" i="115"/>
  <c r="AT16" i="115"/>
  <c r="AW16" i="115"/>
  <c r="M23" i="113"/>
  <c r="M26" i="114"/>
  <c r="AA44" i="115"/>
  <c r="AA40" i="115"/>
  <c r="L31" i="113"/>
  <c r="L35" i="115"/>
  <c r="M25" i="114"/>
  <c r="AB44" i="115"/>
  <c r="AH40" i="115"/>
  <c r="AA45" i="113"/>
  <c r="M36" i="113"/>
  <c r="M21" i="113"/>
  <c r="L28" i="115"/>
  <c r="AB28" i="115"/>
  <c r="M23" i="115"/>
  <c r="M35" i="115"/>
  <c r="L25" i="113"/>
  <c r="M25" i="113" s="1"/>
  <c r="L25" i="114"/>
  <c r="AO22" i="113"/>
  <c r="M36" i="115"/>
  <c r="M31" i="113"/>
  <c r="AE22" i="113"/>
  <c r="L27" i="114"/>
  <c r="M27" i="114" s="1"/>
  <c r="L27" i="113"/>
  <c r="M27" i="113" s="1"/>
  <c r="L18" i="113"/>
  <c r="M18" i="113" s="1"/>
  <c r="M32" i="115"/>
  <c r="AC30" i="115"/>
  <c r="AF36" i="114"/>
  <c r="N36" i="114"/>
  <c r="M32" i="114"/>
  <c r="M35" i="114"/>
  <c r="M35" i="113"/>
  <c r="M32" i="113"/>
  <c r="M34" i="115"/>
  <c r="AG34" i="114"/>
  <c r="Z34" i="114"/>
  <c r="AA34" i="114"/>
  <c r="AB34" i="114"/>
  <c r="M34" i="114"/>
  <c r="Y34" i="114"/>
  <c r="AF33" i="113"/>
  <c r="M33" i="115"/>
  <c r="M33" i="114"/>
  <c r="AV31" i="115"/>
  <c r="M30" i="115"/>
  <c r="AN30" i="115"/>
  <c r="AJ29" i="114"/>
  <c r="N29" i="114"/>
  <c r="G29" i="114" s="1"/>
  <c r="M28" i="115"/>
  <c r="AH28" i="113"/>
  <c r="AD28" i="113"/>
  <c r="M28" i="113"/>
  <c r="AK27" i="115"/>
  <c r="M27" i="115"/>
  <c r="AV27" i="114"/>
  <c r="AU26" i="114"/>
  <c r="AQ47" i="115"/>
  <c r="N45" i="115"/>
  <c r="G45" i="115" s="1"/>
  <c r="N26" i="115"/>
  <c r="G26" i="115" s="1"/>
  <c r="AR30" i="115"/>
  <c r="N29" i="115"/>
  <c r="N40" i="115"/>
  <c r="G40" i="115" s="1"/>
  <c r="AF40" i="115"/>
  <c r="N43" i="115"/>
  <c r="N48" i="115"/>
  <c r="AU44" i="115"/>
  <c r="N42" i="115"/>
  <c r="G42" i="115" s="1"/>
  <c r="AW43" i="115"/>
  <c r="N37" i="115"/>
  <c r="G37" i="115" s="1"/>
  <c r="AN23" i="115"/>
  <c r="N39" i="115"/>
  <c r="G39" i="115" s="1"/>
  <c r="N46" i="115"/>
  <c r="G46" i="115" s="1"/>
  <c r="AM43" i="115"/>
  <c r="N25" i="115"/>
  <c r="G25" i="115" s="1"/>
  <c r="AP23" i="115"/>
  <c r="AD31" i="115"/>
  <c r="M22" i="115"/>
  <c r="AP18" i="115"/>
  <c r="AC40" i="115"/>
  <c r="N38" i="115"/>
  <c r="G38" i="115" s="1"/>
  <c r="N41" i="115"/>
  <c r="AK35" i="115"/>
  <c r="N32" i="115"/>
  <c r="AQ23" i="115"/>
  <c r="AE40" i="115"/>
  <c r="AQ30" i="115"/>
  <c r="AG40" i="115"/>
  <c r="N49" i="115"/>
  <c r="AO23" i="115"/>
  <c r="M20" i="115"/>
  <c r="AJ39" i="115"/>
  <c r="AU36" i="115"/>
  <c r="AS30" i="115"/>
  <c r="N31" i="115"/>
  <c r="N44" i="115"/>
  <c r="G44" i="115" s="1"/>
  <c r="N31" i="114"/>
  <c r="G31" i="114" s="1"/>
  <c r="N30" i="114"/>
  <c r="G30" i="114" s="1"/>
  <c r="N41" i="114"/>
  <c r="G41" i="114" s="1"/>
  <c r="N39" i="114"/>
  <c r="G39" i="114" s="1"/>
  <c r="N50" i="114"/>
  <c r="G50" i="114" s="1"/>
  <c r="AU50" i="114"/>
  <c r="N42" i="114"/>
  <c r="G42" i="114" s="1"/>
  <c r="AH34" i="114"/>
  <c r="N38" i="114"/>
  <c r="G38" i="114" s="1"/>
  <c r="AV50" i="114"/>
  <c r="N28" i="114"/>
  <c r="G28" i="114" s="1"/>
  <c r="AM26" i="114"/>
  <c r="N37" i="114"/>
  <c r="G37" i="114" s="1"/>
  <c r="N47" i="114"/>
  <c r="G47" i="114" s="1"/>
  <c r="N43" i="114"/>
  <c r="N49" i="114"/>
  <c r="G49" i="114" s="1"/>
  <c r="AE34" i="114"/>
  <c r="N45" i="114"/>
  <c r="G45" i="114" s="1"/>
  <c r="N46" i="114"/>
  <c r="G46" i="114" s="1"/>
  <c r="N48" i="114"/>
  <c r="G48" i="114" s="1"/>
  <c r="N44" i="114"/>
  <c r="G44" i="114" s="1"/>
  <c r="N45" i="113"/>
  <c r="G45" i="113" s="1"/>
  <c r="AN49" i="113"/>
  <c r="AT39" i="113"/>
  <c r="AI30" i="113"/>
  <c r="AV22" i="113"/>
  <c r="Z22" i="113"/>
  <c r="M22" i="113"/>
  <c r="N48" i="113"/>
  <c r="G48" i="113" s="1"/>
  <c r="N30" i="113"/>
  <c r="N41" i="113"/>
  <c r="G41" i="113" s="1"/>
  <c r="AP49" i="113"/>
  <c r="N40" i="113"/>
  <c r="G40" i="113" s="1"/>
  <c r="N29" i="113"/>
  <c r="N26" i="113"/>
  <c r="G26" i="113" s="1"/>
  <c r="AN45" i="113"/>
  <c r="N42" i="113"/>
  <c r="N38" i="113"/>
  <c r="G38" i="113" s="1"/>
  <c r="N37" i="113"/>
  <c r="G37" i="113" s="1"/>
  <c r="N33" i="113"/>
  <c r="G33" i="113" s="1"/>
  <c r="N49" i="113"/>
  <c r="G49" i="113" s="1"/>
  <c r="N39" i="113"/>
  <c r="G39" i="113" s="1"/>
  <c r="AI45" i="113"/>
  <c r="AJ39" i="113"/>
  <c r="AL28" i="113"/>
  <c r="AB28" i="113"/>
  <c r="N43" i="113"/>
  <c r="G43" i="113" s="1"/>
  <c r="N46" i="113"/>
  <c r="G46" i="113" s="1"/>
  <c r="N44" i="113"/>
  <c r="G44" i="113" s="1"/>
  <c r="AD33" i="113"/>
  <c r="AI33" i="113"/>
  <c r="N32" i="113"/>
  <c r="N24" i="115"/>
  <c r="AS24" i="115"/>
  <c r="AW24" i="115"/>
  <c r="M24" i="114"/>
  <c r="N24" i="113"/>
  <c r="G24" i="113" s="1"/>
  <c r="M23" i="114"/>
  <c r="N22" i="114"/>
  <c r="AN22" i="113"/>
  <c r="AU22" i="113"/>
  <c r="AS22" i="113"/>
  <c r="Y22" i="113"/>
  <c r="AF22" i="113"/>
  <c r="N21" i="115"/>
  <c r="G21" i="115" s="1"/>
  <c r="M20" i="114"/>
  <c r="M20" i="113"/>
  <c r="M19" i="115"/>
  <c r="AB19" i="115"/>
  <c r="AF19" i="115"/>
  <c r="AA19" i="115"/>
  <c r="AC19" i="115"/>
  <c r="N19" i="114"/>
  <c r="G19" i="114" s="1"/>
  <c r="M19" i="113"/>
  <c r="N18" i="114"/>
  <c r="N17" i="113"/>
  <c r="L50" i="115"/>
  <c r="M50" i="115" s="1"/>
  <c r="AR40" i="115"/>
  <c r="AL28" i="115"/>
  <c r="AG19" i="115"/>
  <c r="AQ43" i="115"/>
  <c r="Y40" i="115"/>
  <c r="AI28" i="115"/>
  <c r="AU33" i="115"/>
  <c r="AU20" i="115"/>
  <c r="M18" i="115"/>
  <c r="AQ22" i="115"/>
  <c r="AP22" i="115"/>
  <c r="AU19" i="115"/>
  <c r="AB41" i="115"/>
  <c r="AE26" i="115"/>
  <c r="AP40" i="115"/>
  <c r="AV43" i="115"/>
  <c r="Z40" i="115"/>
  <c r="AU40" i="115"/>
  <c r="AH19" i="115"/>
  <c r="AA41" i="115"/>
  <c r="AQ28" i="115"/>
  <c r="AH45" i="115"/>
  <c r="AD19" i="115"/>
  <c r="AP19" i="115"/>
  <c r="Z41" i="115"/>
  <c r="AO40" i="115"/>
  <c r="AR22" i="115"/>
  <c r="AA18" i="115"/>
  <c r="AF22" i="115"/>
  <c r="AB18" i="115"/>
  <c r="AF36" i="115"/>
  <c r="AT26" i="115"/>
  <c r="AC18" i="115"/>
  <c r="AM17" i="114"/>
  <c r="AS17" i="114"/>
  <c r="AN17" i="114"/>
  <c r="AR17" i="114"/>
  <c r="AW17" i="114"/>
  <c r="AO17" i="114"/>
  <c r="AU17" i="114"/>
  <c r="AU18" i="115"/>
  <c r="AH22" i="115"/>
  <c r="AG22" i="115"/>
  <c r="AD26" i="115"/>
  <c r="AI35" i="115"/>
  <c r="Y18" i="115"/>
  <c r="AS18" i="115"/>
  <c r="AW31" i="115"/>
  <c r="Z26" i="115"/>
  <c r="Z35" i="115"/>
  <c r="AV18" i="115"/>
  <c r="Y35" i="115"/>
  <c r="AS36" i="115"/>
  <c r="AO26" i="115"/>
  <c r="AA35" i="115"/>
  <c r="AB47" i="113"/>
  <c r="L47" i="115"/>
  <c r="M47" i="115" s="1"/>
  <c r="AN47" i="115"/>
  <c r="AJ47" i="114"/>
  <c r="AF47" i="114"/>
  <c r="L47" i="113"/>
  <c r="M47" i="113" s="1"/>
  <c r="AC47" i="113"/>
  <c r="AL47" i="113"/>
  <c r="AL36" i="113"/>
  <c r="AF28" i="113"/>
  <c r="Z46" i="114"/>
  <c r="AD37" i="113"/>
  <c r="AU28" i="113"/>
  <c r="AA46" i="114"/>
  <c r="AN37" i="114"/>
  <c r="AW26" i="114"/>
  <c r="AR26" i="114"/>
  <c r="AO48" i="115"/>
  <c r="AJ36" i="115"/>
  <c r="AN39" i="115"/>
  <c r="AD47" i="115"/>
  <c r="AF46" i="115"/>
  <c r="AN26" i="115"/>
  <c r="AA33" i="115"/>
  <c r="AQ43" i="113"/>
  <c r="AS21" i="115"/>
  <c r="AF31" i="115"/>
  <c r="AU41" i="113"/>
  <c r="AN33" i="113"/>
  <c r="AG32" i="113"/>
  <c r="AS40" i="115"/>
  <c r="AN21" i="115"/>
  <c r="AR33" i="115"/>
  <c r="AH43" i="114"/>
  <c r="AL17" i="114"/>
  <c r="AQ17" i="114"/>
  <c r="AB17" i="114"/>
  <c r="AG17" i="114"/>
  <c r="L16" i="115"/>
  <c r="M16" i="115" s="1"/>
  <c r="H16" i="115" s="1"/>
  <c r="AN48" i="115"/>
  <c r="AQ39" i="115"/>
  <c r="Y26" i="115"/>
  <c r="AS19" i="115"/>
  <c r="AB26" i="115"/>
  <c r="AI43" i="115"/>
  <c r="AG36" i="115"/>
  <c r="AS43" i="115"/>
  <c r="AW33" i="115"/>
  <c r="AQ19" i="115"/>
  <c r="AJ48" i="115"/>
  <c r="AJ43" i="115"/>
  <c r="AD36" i="115"/>
  <c r="AV36" i="115"/>
  <c r="AB35" i="115"/>
  <c r="AL35" i="115"/>
  <c r="AN44" i="115"/>
  <c r="AE45" i="115"/>
  <c r="AS48" i="115"/>
  <c r="AB39" i="115"/>
  <c r="AG26" i="115"/>
  <c r="Z30" i="115"/>
  <c r="AG47" i="115"/>
  <c r="AH35" i="114"/>
  <c r="AF35" i="114"/>
  <c r="AE35" i="114"/>
  <c r="AG43" i="114"/>
  <c r="Y43" i="114"/>
  <c r="AK35" i="114"/>
  <c r="AT30" i="114"/>
  <c r="AD46" i="114"/>
  <c r="AS46" i="114"/>
  <c r="AK47" i="114"/>
  <c r="AH47" i="114"/>
  <c r="AV43" i="114"/>
  <c r="AB27" i="114"/>
  <c r="AA35" i="114"/>
  <c r="AA27" i="114"/>
  <c r="Z27" i="114"/>
  <c r="AO48" i="114"/>
  <c r="AS48" i="114"/>
  <c r="AU35" i="114"/>
  <c r="AD33" i="114"/>
  <c r="AT27" i="114"/>
  <c r="AQ30" i="114"/>
  <c r="AG35" i="114"/>
  <c r="AE43" i="114"/>
  <c r="AS45" i="114"/>
  <c r="AL39" i="114"/>
  <c r="AP46" i="114"/>
  <c r="AE47" i="114"/>
  <c r="AK46" i="114"/>
  <c r="AF46" i="114"/>
  <c r="AU29" i="114"/>
  <c r="AQ39" i="114"/>
  <c r="AR27" i="114"/>
  <c r="AP27" i="114"/>
  <c r="AO27" i="114"/>
  <c r="Y45" i="114"/>
  <c r="AT37" i="114"/>
  <c r="AL48" i="114"/>
  <c r="AA26" i="114"/>
  <c r="AL27" i="114"/>
  <c r="AE33" i="113"/>
  <c r="AM39" i="113"/>
  <c r="AH47" i="113"/>
  <c r="AO48" i="113"/>
  <c r="AM28" i="113"/>
  <c r="AK32" i="113"/>
  <c r="AH39" i="113"/>
  <c r="AV33" i="113"/>
  <c r="AI29" i="113"/>
  <c r="AW28" i="113"/>
  <c r="Z49" i="113"/>
  <c r="AD45" i="113"/>
  <c r="AR41" i="113"/>
  <c r="AS45" i="113"/>
  <c r="AG22" i="113"/>
  <c r="AS25" i="113"/>
  <c r="AU16" i="113"/>
  <c r="AK22" i="113"/>
  <c r="AA22" i="113"/>
  <c r="AE48" i="113"/>
  <c r="AI48" i="113"/>
  <c r="AN41" i="113"/>
  <c r="AN48" i="113"/>
  <c r="AW26" i="113"/>
  <c r="AN30" i="113"/>
  <c r="Z29" i="113"/>
  <c r="AO49" i="113"/>
  <c r="AJ36" i="113"/>
  <c r="AD30" i="113"/>
  <c r="AO33" i="113"/>
  <c r="AP24" i="115"/>
  <c r="AN24" i="115"/>
  <c r="AR24" i="115"/>
  <c r="AQ24" i="115"/>
  <c r="AO24" i="115"/>
  <c r="AC37" i="115"/>
  <c r="Z37" i="115"/>
  <c r="Y37" i="115"/>
  <c r="AB37" i="115"/>
  <c r="AA37" i="115"/>
  <c r="AV46" i="115"/>
  <c r="AU46" i="115"/>
  <c r="AT46" i="115"/>
  <c r="AS46" i="115"/>
  <c r="AW46" i="115"/>
  <c r="AI40" i="115"/>
  <c r="AD40" i="115"/>
  <c r="Y44" i="115"/>
  <c r="AE47" i="115"/>
  <c r="AG39" i="115"/>
  <c r="AL39" i="115"/>
  <c r="AS34" i="115"/>
  <c r="AH42" i="115"/>
  <c r="AG42" i="115"/>
  <c r="AF42" i="115"/>
  <c r="AE42" i="115"/>
  <c r="AD42" i="115"/>
  <c r="AI49" i="115"/>
  <c r="AM49" i="115"/>
  <c r="AL49" i="115"/>
  <c r="AK49" i="115"/>
  <c r="AJ49" i="115"/>
  <c r="AO47" i="115"/>
  <c r="AN40" i="115"/>
  <c r="AO30" i="115"/>
  <c r="Y31" i="115"/>
  <c r="AC31" i="115"/>
  <c r="AB31" i="115"/>
  <c r="AA31" i="115"/>
  <c r="Z31" i="115"/>
  <c r="AM23" i="115"/>
  <c r="AL23" i="115"/>
  <c r="AK23" i="115"/>
  <c r="AI23" i="115"/>
  <c r="AJ23" i="115"/>
  <c r="Z19" i="115"/>
  <c r="AL37" i="115"/>
  <c r="AK37" i="115"/>
  <c r="AM37" i="115"/>
  <c r="AJ37" i="115"/>
  <c r="AI37" i="115"/>
  <c r="AM17" i="115"/>
  <c r="AW25" i="115"/>
  <c r="AV25" i="115"/>
  <c r="AU25" i="115"/>
  <c r="AT25" i="115"/>
  <c r="AS25" i="115"/>
  <c r="AO19" i="115"/>
  <c r="AN17" i="115"/>
  <c r="AW18" i="115"/>
  <c r="AA25" i="115"/>
  <c r="Y25" i="115"/>
  <c r="AB25" i="115"/>
  <c r="Z25" i="115"/>
  <c r="AC25" i="115"/>
  <c r="AJ50" i="115"/>
  <c r="AI50" i="115"/>
  <c r="AM50" i="115"/>
  <c r="AL50" i="115"/>
  <c r="AK50" i="115"/>
  <c r="AB50" i="115"/>
  <c r="AA50" i="115"/>
  <c r="Z50" i="115"/>
  <c r="Y50" i="115"/>
  <c r="AC50" i="115"/>
  <c r="AN46" i="115"/>
  <c r="AR46" i="115"/>
  <c r="AQ46" i="115"/>
  <c r="AP46" i="115"/>
  <c r="AO46" i="115"/>
  <c r="AD44" i="115"/>
  <c r="AH44" i="115"/>
  <c r="AG44" i="115"/>
  <c r="AF44" i="115"/>
  <c r="AE44" i="115"/>
  <c r="AF47" i="115"/>
  <c r="AP47" i="115"/>
  <c r="AV48" i="115"/>
  <c r="AQ38" i="115"/>
  <c r="AP38" i="115"/>
  <c r="AR38" i="115"/>
  <c r="AO38" i="115"/>
  <c r="AN38" i="115"/>
  <c r="AI42" i="115"/>
  <c r="AM42" i="115"/>
  <c r="AL42" i="115"/>
  <c r="AK42" i="115"/>
  <c r="AJ42" i="115"/>
  <c r="AS44" i="115"/>
  <c r="AN20" i="115"/>
  <c r="AL30" i="115"/>
  <c r="AK30" i="115"/>
  <c r="AM30" i="115"/>
  <c r="AJ30" i="115"/>
  <c r="AI30" i="115"/>
  <c r="Z46" i="115"/>
  <c r="AM31" i="115"/>
  <c r="AL31" i="115"/>
  <c r="AK31" i="115"/>
  <c r="AJ31" i="115"/>
  <c r="AI31" i="115"/>
  <c r="AS27" i="115"/>
  <c r="AW27" i="115"/>
  <c r="AV27" i="115"/>
  <c r="AU27" i="115"/>
  <c r="AT27" i="115"/>
  <c r="AD34" i="115"/>
  <c r="AT43" i="115"/>
  <c r="AV26" i="115"/>
  <c r="AV32" i="115"/>
  <c r="AU32" i="115"/>
  <c r="AS32" i="115"/>
  <c r="AW32" i="115"/>
  <c r="AT32" i="115"/>
  <c r="AM24" i="115"/>
  <c r="AK24" i="115"/>
  <c r="AJ24" i="115"/>
  <c r="AI24" i="115"/>
  <c r="AL24" i="115"/>
  <c r="I59" i="115"/>
  <c r="AB16" i="115"/>
  <c r="AA16" i="115"/>
  <c r="AC16" i="115"/>
  <c r="Z16" i="115"/>
  <c r="Y16" i="115"/>
  <c r="AI21" i="115"/>
  <c r="Y19" i="115"/>
  <c r="AN34" i="115"/>
  <c r="AR50" i="115"/>
  <c r="AQ50" i="115"/>
  <c r="AP50" i="115"/>
  <c r="AO50" i="115"/>
  <c r="AN50" i="115"/>
  <c r="AT41" i="115"/>
  <c r="AH39" i="115"/>
  <c r="AW39" i="115"/>
  <c r="AC39" i="115"/>
  <c r="AK33" i="115"/>
  <c r="AJ33" i="115"/>
  <c r="AI33" i="115"/>
  <c r="AM33" i="115"/>
  <c r="AL33" i="115"/>
  <c r="AQ49" i="115"/>
  <c r="AP49" i="115"/>
  <c r="AO49" i="115"/>
  <c r="AN49" i="115"/>
  <c r="AR49" i="115"/>
  <c r="AN35" i="115"/>
  <c r="AR35" i="115"/>
  <c r="AQ35" i="115"/>
  <c r="AP35" i="115"/>
  <c r="AO35" i="115"/>
  <c r="AA46" i="115"/>
  <c r="AP36" i="115"/>
  <c r="AH16" i="115"/>
  <c r="AG16" i="115"/>
  <c r="AF16" i="115"/>
  <c r="AE16" i="115"/>
  <c r="AD16" i="115"/>
  <c r="AP37" i="115"/>
  <c r="AO37" i="115"/>
  <c r="AR37" i="115"/>
  <c r="AQ37" i="115"/>
  <c r="AN37" i="115"/>
  <c r="AQ25" i="115"/>
  <c r="AO25" i="115"/>
  <c r="AN25" i="115"/>
  <c r="AP25" i="115"/>
  <c r="AR25" i="115"/>
  <c r="Y21" i="115"/>
  <c r="AM19" i="115"/>
  <c r="AL19" i="115"/>
  <c r="AK19" i="115"/>
  <c r="AJ19" i="115"/>
  <c r="AI19" i="115"/>
  <c r="AC17" i="115"/>
  <c r="AB17" i="115"/>
  <c r="AA17" i="115"/>
  <c r="Z17" i="115"/>
  <c r="Y17" i="115"/>
  <c r="AT22" i="115"/>
  <c r="AS22" i="115"/>
  <c r="AW22" i="115"/>
  <c r="AV22" i="115"/>
  <c r="AU22" i="115"/>
  <c r="Z45" i="115"/>
  <c r="Z48" i="115"/>
  <c r="Y48" i="115"/>
  <c r="AC48" i="115"/>
  <c r="AB48" i="115"/>
  <c r="AA48" i="115"/>
  <c r="AH50" i="115"/>
  <c r="AG50" i="115"/>
  <c r="AF50" i="115"/>
  <c r="AE50" i="115"/>
  <c r="AD50" i="115"/>
  <c r="AU38" i="115"/>
  <c r="AT38" i="115"/>
  <c r="AW38" i="115"/>
  <c r="AV38" i="115"/>
  <c r="AS38" i="115"/>
  <c r="AQ42" i="115"/>
  <c r="AP42" i="115"/>
  <c r="AO42" i="115"/>
  <c r="AN42" i="115"/>
  <c r="AR42" i="115"/>
  <c r="AH41" i="115"/>
  <c r="AG41" i="115"/>
  <c r="AF41" i="115"/>
  <c r="AE41" i="115"/>
  <c r="AD41" i="115"/>
  <c r="AE38" i="115"/>
  <c r="AD38" i="115"/>
  <c r="AH38" i="115"/>
  <c r="AG38" i="115"/>
  <c r="AF38" i="115"/>
  <c r="Y29" i="115"/>
  <c r="AD29" i="115"/>
  <c r="AT45" i="115"/>
  <c r="AF30" i="115"/>
  <c r="AD30" i="115"/>
  <c r="AH30" i="115"/>
  <c r="AE30" i="115"/>
  <c r="AG30" i="115"/>
  <c r="AS28" i="115"/>
  <c r="Y28" i="115"/>
  <c r="AI20" i="115"/>
  <c r="AD28" i="115"/>
  <c r="AQ36" i="115"/>
  <c r="Y20" i="115"/>
  <c r="AT33" i="115"/>
  <c r="AS33" i="115"/>
  <c r="AR44" i="115"/>
  <c r="AA32" i="115"/>
  <c r="Z32" i="115"/>
  <c r="AC32" i="115"/>
  <c r="AB32" i="115"/>
  <c r="Y32" i="115"/>
  <c r="Z24" i="115"/>
  <c r="Y24" i="115"/>
  <c r="AC24" i="115"/>
  <c r="AA24" i="115"/>
  <c r="AB24" i="115"/>
  <c r="AT37" i="115"/>
  <c r="AS37" i="115"/>
  <c r="AW37" i="115"/>
  <c r="AV37" i="115"/>
  <c r="AU37" i="115"/>
  <c r="AB36" i="115"/>
  <c r="AS29" i="115"/>
  <c r="AE23" i="115"/>
  <c r="AD23" i="115"/>
  <c r="AH23" i="115"/>
  <c r="AG23" i="115"/>
  <c r="AF23" i="115"/>
  <c r="AK20" i="115"/>
  <c r="AG31" i="115"/>
  <c r="AN19" i="115"/>
  <c r="AQ17" i="115"/>
  <c r="AF26" i="115"/>
  <c r="AW44" i="115"/>
  <c r="AB43" i="115"/>
  <c r="AA43" i="115"/>
  <c r="Z43" i="115"/>
  <c r="Y43" i="115"/>
  <c r="AC43" i="115"/>
  <c r="AC44" i="115"/>
  <c r="AL48" i="115"/>
  <c r="AJ46" i="115"/>
  <c r="AM39" i="115"/>
  <c r="AW49" i="115"/>
  <c r="AV49" i="115"/>
  <c r="AU49" i="115"/>
  <c r="AT49" i="115"/>
  <c r="AS49" i="115"/>
  <c r="AM41" i="115"/>
  <c r="AL41" i="115"/>
  <c r="AK41" i="115"/>
  <c r="AJ41" i="115"/>
  <c r="AI41" i="115"/>
  <c r="AN29" i="115"/>
  <c r="AF28" i="115"/>
  <c r="AU28" i="115"/>
  <c r="AP26" i="115"/>
  <c r="AI17" i="115"/>
  <c r="AI29" i="115"/>
  <c r="AA20" i="115"/>
  <c r="AI36" i="115"/>
  <c r="AN33" i="115"/>
  <c r="AL18" i="115"/>
  <c r="AK18" i="115"/>
  <c r="AJ18" i="115"/>
  <c r="AI18" i="115"/>
  <c r="AM18" i="115"/>
  <c r="AR18" i="115"/>
  <c r="AP28" i="115"/>
  <c r="AR17" i="115"/>
  <c r="AE19" i="115"/>
  <c r="AE22" i="115"/>
  <c r="AT36" i="115"/>
  <c r="Z36" i="115"/>
  <c r="AH49" i="115"/>
  <c r="AG49" i="115"/>
  <c r="AF49" i="115"/>
  <c r="AE49" i="115"/>
  <c r="AD49" i="115"/>
  <c r="AH33" i="115"/>
  <c r="AG33" i="115"/>
  <c r="AF33" i="115"/>
  <c r="AD33" i="115"/>
  <c r="AE33" i="115"/>
  <c r="AQ27" i="115"/>
  <c r="AP27" i="115"/>
  <c r="AR27" i="115"/>
  <c r="AO27" i="115"/>
  <c r="AN27" i="115"/>
  <c r="AJ16" i="115"/>
  <c r="AI16" i="115"/>
  <c r="AM16" i="115"/>
  <c r="AK16" i="115"/>
  <c r="AL16" i="115"/>
  <c r="AH48" i="115"/>
  <c r="AG48" i="115"/>
  <c r="AF48" i="115"/>
  <c r="AE48" i="115"/>
  <c r="AD48" i="115"/>
  <c r="Y47" i="115"/>
  <c r="AC47" i="115"/>
  <c r="AB47" i="115"/>
  <c r="AA47" i="115"/>
  <c r="G22" i="103" s="1"/>
  <c r="Z47" i="115"/>
  <c r="AL47" i="115"/>
  <c r="AM45" i="115"/>
  <c r="AL45" i="115"/>
  <c r="AK45" i="115"/>
  <c r="AJ45" i="115"/>
  <c r="AI45" i="115"/>
  <c r="AA38" i="115"/>
  <c r="Z38" i="115"/>
  <c r="AB38" i="115"/>
  <c r="Y38" i="115"/>
  <c r="AC38" i="115"/>
  <c r="AW42" i="115"/>
  <c r="AV42" i="115"/>
  <c r="AU42" i="115"/>
  <c r="AT42" i="115"/>
  <c r="AS42" i="115"/>
  <c r="AA49" i="115"/>
  <c r="Z49" i="115"/>
  <c r="Y49" i="115"/>
  <c r="AC49" i="115"/>
  <c r="AB49" i="115"/>
  <c r="AA36" i="115"/>
  <c r="AH27" i="115"/>
  <c r="AE27" i="115"/>
  <c r="AD27" i="115"/>
  <c r="AF27" i="115"/>
  <c r="AG27" i="115"/>
  <c r="AC27" i="115"/>
  <c r="AA27" i="115"/>
  <c r="Z27" i="115"/>
  <c r="AB27" i="115"/>
  <c r="Y27" i="115"/>
  <c r="AR16" i="115"/>
  <c r="AQ16" i="115"/>
  <c r="W22" i="103" s="1"/>
  <c r="AP16" i="115"/>
  <c r="AO16" i="115"/>
  <c r="AN16" i="115"/>
  <c r="AN36" i="115"/>
  <c r="AN28" i="115"/>
  <c r="AO33" i="115"/>
  <c r="AH32" i="115"/>
  <c r="AF32" i="115"/>
  <c r="AE32" i="115"/>
  <c r="AD32" i="115"/>
  <c r="AG32" i="115"/>
  <c r="AH24" i="115"/>
  <c r="AF24" i="115"/>
  <c r="AE24" i="115"/>
  <c r="AG24" i="115"/>
  <c r="AD24" i="115"/>
  <c r="E37" i="115"/>
  <c r="AV28" i="115"/>
  <c r="AC23" i="115"/>
  <c r="AB23" i="115"/>
  <c r="AA23" i="115"/>
  <c r="Y23" i="115"/>
  <c r="Z23" i="115"/>
  <c r="AF20" i="115"/>
  <c r="AD18" i="115"/>
  <c r="AE18" i="115"/>
  <c r="AH18" i="115"/>
  <c r="AG18" i="115"/>
  <c r="AF18" i="115"/>
  <c r="AG25" i="115"/>
  <c r="AF25" i="115"/>
  <c r="AH25" i="115"/>
  <c r="AE25" i="115"/>
  <c r="AD25" i="115"/>
  <c r="AV17" i="115"/>
  <c r="AH43" i="115"/>
  <c r="AG43" i="115"/>
  <c r="AF43" i="115"/>
  <c r="AE43" i="115"/>
  <c r="AD43" i="115"/>
  <c r="AQ32" i="115"/>
  <c r="AP32" i="115"/>
  <c r="AN32" i="115"/>
  <c r="AR32" i="115"/>
  <c r="AO32" i="115"/>
  <c r="AW47" i="115"/>
  <c r="AV47" i="115"/>
  <c r="AB22" i="103" s="1"/>
  <c r="AU47" i="115"/>
  <c r="AA22" i="103" s="1"/>
  <c r="AT47" i="115"/>
  <c r="Z22" i="103" s="1"/>
  <c r="AS47" i="115"/>
  <c r="AD39" i="115"/>
  <c r="AS39" i="115"/>
  <c r="Y39" i="115"/>
  <c r="AA42" i="115"/>
  <c r="Z42" i="115"/>
  <c r="Y42" i="115"/>
  <c r="AC42" i="115"/>
  <c r="AB42" i="115"/>
  <c r="AV35" i="115"/>
  <c r="AU35" i="115"/>
  <c r="AT35" i="115"/>
  <c r="AS35" i="115"/>
  <c r="AW35" i="115"/>
  <c r="AP41" i="115"/>
  <c r="AO41" i="115"/>
  <c r="AN41" i="115"/>
  <c r="AQ41" i="115"/>
  <c r="AR41" i="115"/>
  <c r="AM34" i="115"/>
  <c r="AL34" i="115"/>
  <c r="AK34" i="115"/>
  <c r="AJ34" i="115"/>
  <c r="AI34" i="115"/>
  <c r="AJ26" i="115"/>
  <c r="AM26" i="115"/>
  <c r="AL26" i="115"/>
  <c r="AK26" i="115"/>
  <c r="AI26" i="115"/>
  <c r="AO31" i="115"/>
  <c r="AR31" i="115"/>
  <c r="AQ31" i="115"/>
  <c r="AP31" i="115"/>
  <c r="AN31" i="115"/>
  <c r="AC22" i="115"/>
  <c r="AA22" i="115"/>
  <c r="Z22" i="115"/>
  <c r="Y22" i="115"/>
  <c r="AB22" i="115"/>
  <c r="I51" i="115"/>
  <c r="I55" i="115"/>
  <c r="J58" i="115" s="1"/>
  <c r="I52" i="115"/>
  <c r="AO36" i="115"/>
  <c r="AW23" i="115"/>
  <c r="AU23" i="115"/>
  <c r="AT23" i="115"/>
  <c r="AS23" i="115"/>
  <c r="AV23" i="115"/>
  <c r="M17" i="115"/>
  <c r="AU26" i="115"/>
  <c r="AS20" i="115"/>
  <c r="AD17" i="115"/>
  <c r="AH17" i="115"/>
  <c r="AG17" i="115"/>
  <c r="AF17" i="115"/>
  <c r="AE17" i="115"/>
  <c r="AO22" i="115"/>
  <c r="AI25" i="115"/>
  <c r="AM25" i="115"/>
  <c r="AL25" i="115"/>
  <c r="AK25" i="115"/>
  <c r="AJ25" i="115"/>
  <c r="AK28" i="115"/>
  <c r="AH49" i="114"/>
  <c r="AG49" i="114"/>
  <c r="AF49" i="114"/>
  <c r="AE49" i="114"/>
  <c r="AD49" i="114"/>
  <c r="Z22" i="114"/>
  <c r="Y22" i="114"/>
  <c r="AB22" i="114"/>
  <c r="AA22" i="114"/>
  <c r="AC22" i="114"/>
  <c r="AG21" i="114"/>
  <c r="AF21" i="114"/>
  <c r="AE21" i="114"/>
  <c r="AD21" i="114"/>
  <c r="AH21" i="114"/>
  <c r="AE46" i="114"/>
  <c r="AD45" i="114"/>
  <c r="AI49" i="114"/>
  <c r="AM49" i="114"/>
  <c r="AL49" i="114"/>
  <c r="AK49" i="114"/>
  <c r="AJ49" i="114"/>
  <c r="AV39" i="114"/>
  <c r="AU39" i="114"/>
  <c r="AT39" i="114"/>
  <c r="AS39" i="114"/>
  <c r="AW39" i="114"/>
  <c r="AO38" i="114"/>
  <c r="AI32" i="114"/>
  <c r="AM32" i="114"/>
  <c r="AL32" i="114"/>
  <c r="AK32" i="114"/>
  <c r="AJ32" i="114"/>
  <c r="AM36" i="114"/>
  <c r="AL36" i="114"/>
  <c r="AK36" i="114"/>
  <c r="AJ36" i="114"/>
  <c r="AI36" i="114"/>
  <c r="AK26" i="114"/>
  <c r="AW25" i="114"/>
  <c r="AV25" i="114"/>
  <c r="AU25" i="114"/>
  <c r="AT25" i="114"/>
  <c r="AS25" i="114"/>
  <c r="AF20" i="114"/>
  <c r="AE20" i="114"/>
  <c r="AH20" i="114"/>
  <c r="AG20" i="114"/>
  <c r="AD20" i="114"/>
  <c r="AB26" i="114"/>
  <c r="AI42" i="114"/>
  <c r="AM42" i="114"/>
  <c r="AL42" i="114"/>
  <c r="AJ42" i="114"/>
  <c r="AK42" i="114"/>
  <c r="AJ37" i="114"/>
  <c r="AM31" i="114"/>
  <c r="AL31" i="114"/>
  <c r="AK31" i="114"/>
  <c r="AJ31" i="114"/>
  <c r="AI31" i="114"/>
  <c r="AC19" i="114"/>
  <c r="AB19" i="114"/>
  <c r="AA19" i="114"/>
  <c r="Z19" i="114"/>
  <c r="Y19" i="114"/>
  <c r="AU30" i="114"/>
  <c r="I59" i="114"/>
  <c r="AA16" i="114"/>
  <c r="AC16" i="114"/>
  <c r="AB16" i="114"/>
  <c r="Z16" i="114"/>
  <c r="E20" i="103" s="1"/>
  <c r="Y16" i="114"/>
  <c r="Y35" i="114"/>
  <c r="AM21" i="114"/>
  <c r="AL21" i="114"/>
  <c r="AK21" i="114"/>
  <c r="AJ21" i="114"/>
  <c r="AI21" i="114"/>
  <c r="AC28" i="114"/>
  <c r="AB28" i="114"/>
  <c r="Y28" i="114"/>
  <c r="Z28" i="114"/>
  <c r="AA28" i="114"/>
  <c r="AC26" i="114"/>
  <c r="AH17" i="114"/>
  <c r="AJ50" i="114"/>
  <c r="AI50" i="114"/>
  <c r="AM50" i="114"/>
  <c r="AL50" i="114"/>
  <c r="AK50" i="114"/>
  <c r="AL22" i="114"/>
  <c r="AK22" i="114"/>
  <c r="AJ22" i="114"/>
  <c r="AI22" i="114"/>
  <c r="AM22" i="114"/>
  <c r="AH42" i="114"/>
  <c r="AG42" i="114"/>
  <c r="AF42" i="114"/>
  <c r="AE42" i="114"/>
  <c r="AD42" i="114"/>
  <c r="AH31" i="114"/>
  <c r="AG31" i="114"/>
  <c r="AF31" i="114"/>
  <c r="AD31" i="114"/>
  <c r="AE31" i="114"/>
  <c r="Y47" i="114"/>
  <c r="AC47" i="114"/>
  <c r="AB47" i="114"/>
  <c r="AA47" i="114"/>
  <c r="Z47" i="114"/>
  <c r="AD44" i="114"/>
  <c r="AN44" i="114"/>
  <c r="Z48" i="114"/>
  <c r="Y48" i="114"/>
  <c r="AC48" i="114"/>
  <c r="AB48" i="114"/>
  <c r="AA48" i="114"/>
  <c r="AE45" i="114"/>
  <c r="AP41" i="114"/>
  <c r="AO41" i="114"/>
  <c r="AN41" i="114"/>
  <c r="AR41" i="114"/>
  <c r="AQ41" i="114"/>
  <c r="Z37" i="114"/>
  <c r="AI34" i="114"/>
  <c r="AF29" i="114"/>
  <c r="AE29" i="114"/>
  <c r="AD29" i="114"/>
  <c r="AG29" i="114"/>
  <c r="AH29" i="114"/>
  <c r="AS34" i="114"/>
  <c r="AI26" i="114"/>
  <c r="AH25" i="114"/>
  <c r="AD25" i="114"/>
  <c r="AG25" i="114"/>
  <c r="AF25" i="114"/>
  <c r="AE25" i="114"/>
  <c r="AU19" i="114"/>
  <c r="AT19" i="114"/>
  <c r="AW19" i="114"/>
  <c r="AV19" i="114"/>
  <c r="AS19" i="114"/>
  <c r="AT38" i="114"/>
  <c r="AE26" i="114"/>
  <c r="AP22" i="114"/>
  <c r="AO22" i="114"/>
  <c r="AR22" i="114"/>
  <c r="AQ22" i="114"/>
  <c r="AN22" i="114"/>
  <c r="AS27" i="114"/>
  <c r="Y30" i="114"/>
  <c r="AC30" i="114"/>
  <c r="AB30" i="114"/>
  <c r="AA30" i="114"/>
  <c r="Z30" i="114"/>
  <c r="AH23" i="114"/>
  <c r="AG23" i="114"/>
  <c r="AF23" i="114"/>
  <c r="AE23" i="114"/>
  <c r="AD23" i="114"/>
  <c r="AV20" i="114"/>
  <c r="AU20" i="114"/>
  <c r="AT20" i="114"/>
  <c r="AS20" i="114"/>
  <c r="AW20" i="114"/>
  <c r="AI16" i="114"/>
  <c r="AM16" i="114"/>
  <c r="AL16" i="114"/>
  <c r="AK16" i="114"/>
  <c r="AJ16" i="114"/>
  <c r="AN24" i="114"/>
  <c r="AB23" i="114"/>
  <c r="AA23" i="114"/>
  <c r="Z23" i="114"/>
  <c r="Y23" i="114"/>
  <c r="AC23" i="114"/>
  <c r="M17" i="114"/>
  <c r="AR30" i="114"/>
  <c r="AA32" i="114"/>
  <c r="Z32" i="114"/>
  <c r="Y32" i="114"/>
  <c r="AC32" i="114"/>
  <c r="AB32" i="114"/>
  <c r="AN26" i="114"/>
  <c r="AR50" i="114"/>
  <c r="AQ50" i="114"/>
  <c r="AP50" i="114"/>
  <c r="AO50" i="114"/>
  <c r="AN50" i="114"/>
  <c r="AT46" i="114"/>
  <c r="AN46" i="114"/>
  <c r="Y46" i="114"/>
  <c r="Z45" i="114"/>
  <c r="AT45" i="114"/>
  <c r="AP48" i="114"/>
  <c r="AM43" i="114"/>
  <c r="AC43" i="114"/>
  <c r="AQ49" i="114"/>
  <c r="AP49" i="114"/>
  <c r="AO49" i="114"/>
  <c r="AN49" i="114"/>
  <c r="AR49" i="114"/>
  <c r="AU43" i="114"/>
  <c r="AC39" i="114"/>
  <c r="AB39" i="114"/>
  <c r="Y39" i="114"/>
  <c r="AA39" i="114"/>
  <c r="Z39" i="114"/>
  <c r="AR33" i="114"/>
  <c r="AQ33" i="114"/>
  <c r="AP33" i="114"/>
  <c r="AO33" i="114"/>
  <c r="AN33" i="114"/>
  <c r="AO40" i="114"/>
  <c r="AN40" i="114"/>
  <c r="AR40" i="114"/>
  <c r="AQ40" i="114"/>
  <c r="AP40" i="114"/>
  <c r="AQ32" i="114"/>
  <c r="AP32" i="114"/>
  <c r="AO32" i="114"/>
  <c r="AR32" i="114"/>
  <c r="AN32" i="114"/>
  <c r="Y27" i="114"/>
  <c r="AC36" i="114"/>
  <c r="AB36" i="114"/>
  <c r="AA36" i="114"/>
  <c r="Z36" i="114"/>
  <c r="Y36" i="114"/>
  <c r="AJ26" i="114"/>
  <c r="AH22" i="114"/>
  <c r="AG22" i="114"/>
  <c r="AF22" i="114"/>
  <c r="AE22" i="114"/>
  <c r="AD22" i="114"/>
  <c r="AF26" i="114"/>
  <c r="AO19" i="114"/>
  <c r="AN19" i="114"/>
  <c r="AP19" i="114"/>
  <c r="AR19" i="114"/>
  <c r="AQ19" i="114"/>
  <c r="AQ42" i="114"/>
  <c r="AP42" i="114"/>
  <c r="AO42" i="114"/>
  <c r="AN42" i="114"/>
  <c r="AR42" i="114"/>
  <c r="AP31" i="114"/>
  <c r="AO31" i="114"/>
  <c r="AN31" i="114"/>
  <c r="AR31" i="114"/>
  <c r="AQ31" i="114"/>
  <c r="AJ39" i="114"/>
  <c r="AT26" i="114"/>
  <c r="AB50" i="114"/>
  <c r="AA50" i="114"/>
  <c r="Z50" i="114"/>
  <c r="Y50" i="114"/>
  <c r="AC50" i="114"/>
  <c r="AW47" i="114"/>
  <c r="AV47" i="114"/>
  <c r="AU47" i="114"/>
  <c r="AT47" i="114"/>
  <c r="AS47" i="114"/>
  <c r="AV29" i="114"/>
  <c r="AN35" i="114"/>
  <c r="AI25" i="114"/>
  <c r="AM25" i="114"/>
  <c r="AL25" i="114"/>
  <c r="AK25" i="114"/>
  <c r="AJ25" i="114"/>
  <c r="AS35" i="114"/>
  <c r="AN34" i="114"/>
  <c r="Z26" i="114"/>
  <c r="AK39" i="114"/>
  <c r="AG30" i="114"/>
  <c r="AF30" i="114"/>
  <c r="AE30" i="114"/>
  <c r="AH30" i="114"/>
  <c r="AD30" i="114"/>
  <c r="AR18" i="114"/>
  <c r="AQ18" i="114"/>
  <c r="AP18" i="114"/>
  <c r="V20" i="103" s="1"/>
  <c r="AO18" i="114"/>
  <c r="U20" i="103" s="1"/>
  <c r="AN18" i="114"/>
  <c r="AR23" i="114"/>
  <c r="AQ23" i="114"/>
  <c r="AP23" i="114"/>
  <c r="AO23" i="114"/>
  <c r="AN23" i="114"/>
  <c r="AN20" i="114"/>
  <c r="AR20" i="114"/>
  <c r="AQ20" i="114"/>
  <c r="AP20" i="114"/>
  <c r="AO20" i="114"/>
  <c r="AD17" i="114"/>
  <c r="Y17" i="114"/>
  <c r="AD24" i="114"/>
  <c r="AR43" i="114"/>
  <c r="AQ43" i="114"/>
  <c r="AP43" i="114"/>
  <c r="AO43" i="114"/>
  <c r="AN43" i="114"/>
  <c r="AC29" i="114"/>
  <c r="AB29" i="114"/>
  <c r="Y29" i="114"/>
  <c r="Z29" i="114"/>
  <c r="AA29" i="114"/>
  <c r="AL47" i="114"/>
  <c r="AN48" i="114"/>
  <c r="AA43" i="114"/>
  <c r="AI44" i="114"/>
  <c r="AH50" i="114"/>
  <c r="AG50" i="114"/>
  <c r="AF50" i="114"/>
  <c r="AE50" i="114"/>
  <c r="AD50" i="114"/>
  <c r="AI45" i="114"/>
  <c r="AF43" i="114"/>
  <c r="AT48" i="114"/>
  <c r="AG47" i="114"/>
  <c r="AJ46" i="114"/>
  <c r="AS44" i="114"/>
  <c r="AD43" i="114"/>
  <c r="AS43" i="114"/>
  <c r="AW49" i="114"/>
  <c r="AV49" i="114"/>
  <c r="AU49" i="114"/>
  <c r="AT49" i="114"/>
  <c r="AS49" i="114"/>
  <c r="AW43" i="114"/>
  <c r="AF39" i="114"/>
  <c r="AE39" i="114"/>
  <c r="AD39" i="114"/>
  <c r="AH39" i="114"/>
  <c r="AG39" i="114"/>
  <c r="Z41" i="114"/>
  <c r="Y41" i="114"/>
  <c r="AC41" i="114"/>
  <c r="AB41" i="114"/>
  <c r="AA41" i="114"/>
  <c r="Y40" i="114"/>
  <c r="AC40" i="114"/>
  <c r="AB40" i="114"/>
  <c r="AA40" i="114"/>
  <c r="Z40" i="114"/>
  <c r="AW32" i="114"/>
  <c r="AV32" i="114"/>
  <c r="AU32" i="114"/>
  <c r="AT32" i="114"/>
  <c r="AS32" i="114"/>
  <c r="AD35" i="114"/>
  <c r="AS26" i="114"/>
  <c r="AW42" i="114"/>
  <c r="AV42" i="114"/>
  <c r="AU42" i="114"/>
  <c r="AT42" i="114"/>
  <c r="AS42" i="114"/>
  <c r="AP28" i="114"/>
  <c r="AO28" i="114"/>
  <c r="AN28" i="114"/>
  <c r="AQ28" i="114"/>
  <c r="AR28" i="114"/>
  <c r="AI24" i="114"/>
  <c r="AP26" i="114"/>
  <c r="AM30" i="114"/>
  <c r="AJ30" i="114"/>
  <c r="AI30" i="114"/>
  <c r="AL30" i="114"/>
  <c r="AK30" i="114"/>
  <c r="AF16" i="114"/>
  <c r="AE16" i="114"/>
  <c r="AD16" i="114"/>
  <c r="AG16" i="114"/>
  <c r="AH16" i="114"/>
  <c r="AC38" i="114"/>
  <c r="AA38" i="114"/>
  <c r="Z38" i="114"/>
  <c r="Y38" i="114"/>
  <c r="AB38" i="114"/>
  <c r="AH48" i="114"/>
  <c r="AG48" i="114"/>
  <c r="AF48" i="114"/>
  <c r="AE48" i="114"/>
  <c r="AD48" i="114"/>
  <c r="AU48" i="114"/>
  <c r="AA49" i="114"/>
  <c r="Z49" i="114"/>
  <c r="Y49" i="114"/>
  <c r="AC49" i="114"/>
  <c r="AB49" i="114"/>
  <c r="AE38" i="114"/>
  <c r="AD38" i="114"/>
  <c r="AH38" i="114"/>
  <c r="AG38" i="114"/>
  <c r="AF38" i="114"/>
  <c r="AN27" i="114"/>
  <c r="AD27" i="114"/>
  <c r="AN29" i="114"/>
  <c r="AR29" i="114"/>
  <c r="AQ29" i="114"/>
  <c r="AP29" i="114"/>
  <c r="AO29" i="114"/>
  <c r="AS37" i="114"/>
  <c r="Y37" i="114"/>
  <c r="AV26" i="114"/>
  <c r="AL26" i="114"/>
  <c r="AW16" i="114"/>
  <c r="AV16" i="114"/>
  <c r="AU16" i="114"/>
  <c r="AT16" i="114"/>
  <c r="AS16" i="114"/>
  <c r="AA42" i="114"/>
  <c r="Z42" i="114"/>
  <c r="Y42" i="114"/>
  <c r="AB42" i="114"/>
  <c r="AC42" i="114"/>
  <c r="AI37" i="114"/>
  <c r="AT28" i="114"/>
  <c r="AS28" i="114"/>
  <c r="AW28" i="114"/>
  <c r="AV28" i="114"/>
  <c r="AU28" i="114"/>
  <c r="AT18" i="114"/>
  <c r="AS18" i="114"/>
  <c r="AU18" i="114"/>
  <c r="AA20" i="103" s="1"/>
  <c r="AW18" i="114"/>
  <c r="AV18" i="114"/>
  <c r="AQ26" i="114"/>
  <c r="AD28" i="114"/>
  <c r="AF28" i="114"/>
  <c r="AE28" i="114"/>
  <c r="AH28" i="114"/>
  <c r="AG28" i="114"/>
  <c r="AD34" i="114"/>
  <c r="AW23" i="114"/>
  <c r="AV23" i="114"/>
  <c r="AU23" i="114"/>
  <c r="AT23" i="114"/>
  <c r="AS23" i="114"/>
  <c r="AL18" i="114"/>
  <c r="AK18" i="114"/>
  <c r="AM18" i="114"/>
  <c r="AJ18" i="114"/>
  <c r="AI18" i="114"/>
  <c r="I51" i="114"/>
  <c r="I55" i="114"/>
  <c r="J58" i="114" s="1"/>
  <c r="I52" i="114"/>
  <c r="M16" i="114"/>
  <c r="H16" i="114" s="1"/>
  <c r="AJ45" i="114"/>
  <c r="AM41" i="114"/>
  <c r="AL41" i="114"/>
  <c r="AK41" i="114"/>
  <c r="AJ41" i="114"/>
  <c r="AI41" i="114"/>
  <c r="AM40" i="114"/>
  <c r="AL40" i="114"/>
  <c r="AK40" i="114"/>
  <c r="AJ40" i="114"/>
  <c r="AI40" i="114"/>
  <c r="AV48" i="114"/>
  <c r="Y44" i="114"/>
  <c r="AH41" i="114"/>
  <c r="AG41" i="114"/>
  <c r="AF41" i="114"/>
  <c r="AE41" i="114"/>
  <c r="AD41" i="114"/>
  <c r="AB43" i="114"/>
  <c r="AG40" i="114"/>
  <c r="AF40" i="114"/>
  <c r="AE40" i="114"/>
  <c r="AD40" i="114"/>
  <c r="AH40" i="114"/>
  <c r="AS33" i="114"/>
  <c r="Y33" i="114"/>
  <c r="AP37" i="114"/>
  <c r="AU37" i="114"/>
  <c r="AA37" i="114"/>
  <c r="AQ25" i="114"/>
  <c r="AP25" i="114"/>
  <c r="AN25" i="114"/>
  <c r="AR25" i="114"/>
  <c r="AO25" i="114"/>
  <c r="Z20" i="114"/>
  <c r="Y20" i="114"/>
  <c r="AC20" i="114"/>
  <c r="AA20" i="114"/>
  <c r="AB20" i="114"/>
  <c r="AM29" i="114"/>
  <c r="AM19" i="114"/>
  <c r="AL19" i="114"/>
  <c r="AK19" i="114"/>
  <c r="AJ19" i="114"/>
  <c r="AI19" i="114"/>
  <c r="AK37" i="114"/>
  <c r="AE19" i="114"/>
  <c r="AD19" i="114"/>
  <c r="AF19" i="114"/>
  <c r="AH19" i="114"/>
  <c r="AG19" i="114"/>
  <c r="AE37" i="114"/>
  <c r="Y26" i="114"/>
  <c r="Z31" i="114"/>
  <c r="Y31" i="114"/>
  <c r="AB31" i="114"/>
  <c r="AA31" i="114"/>
  <c r="AC31" i="114"/>
  <c r="AS24" i="114"/>
  <c r="AC38" i="113"/>
  <c r="AB38" i="113"/>
  <c r="Z38" i="113"/>
  <c r="Y38" i="113"/>
  <c r="AA38" i="113"/>
  <c r="AL18" i="113"/>
  <c r="AK18" i="113"/>
  <c r="AJ18" i="113"/>
  <c r="AM18" i="113"/>
  <c r="AI18" i="113"/>
  <c r="AL37" i="113"/>
  <c r="AG37" i="113"/>
  <c r="AV37" i="113"/>
  <c r="AQ37" i="113"/>
  <c r="Y43" i="113"/>
  <c r="AI43" i="113"/>
  <c r="AS43" i="113"/>
  <c r="AN43" i="113"/>
  <c r="AU33" i="113"/>
  <c r="Y45" i="113"/>
  <c r="AA40" i="113"/>
  <c r="Z40" i="113"/>
  <c r="AC40" i="113"/>
  <c r="AB40" i="113"/>
  <c r="Y40" i="113"/>
  <c r="AS37" i="113"/>
  <c r="AQ46" i="113"/>
  <c r="AP46" i="113"/>
  <c r="AO46" i="113"/>
  <c r="AN46" i="113"/>
  <c r="AR46" i="113"/>
  <c r="AA42" i="113"/>
  <c r="Y42" i="113"/>
  <c r="AC42" i="113"/>
  <c r="AB42" i="113"/>
  <c r="Z42" i="113"/>
  <c r="AJ48" i="113"/>
  <c r="AD47" i="113"/>
  <c r="AT40" i="113"/>
  <c r="AW40" i="113"/>
  <c r="AJ34" i="113"/>
  <c r="AL31" i="113"/>
  <c r="AK31" i="113"/>
  <c r="AM31" i="113"/>
  <c r="AJ31" i="113"/>
  <c r="AI31" i="113"/>
  <c r="AG23" i="113"/>
  <c r="AD23" i="113"/>
  <c r="AH23" i="113"/>
  <c r="AF23" i="113"/>
  <c r="AE23" i="113"/>
  <c r="AI32" i="113"/>
  <c r="AV30" i="113"/>
  <c r="AC22" i="113"/>
  <c r="AF16" i="113"/>
  <c r="AE16" i="113"/>
  <c r="AD16" i="113"/>
  <c r="AG16" i="113"/>
  <c r="AH16" i="113"/>
  <c r="AJ20" i="113"/>
  <c r="AT20" i="113"/>
  <c r="AI22" i="113"/>
  <c r="AQ22" i="113"/>
  <c r="AA24" i="113"/>
  <c r="Z24" i="113"/>
  <c r="AC24" i="113"/>
  <c r="AB24" i="113"/>
  <c r="Y24" i="113"/>
  <c r="AA32" i="113"/>
  <c r="Z32" i="113"/>
  <c r="Y32" i="113"/>
  <c r="AB32" i="113"/>
  <c r="AC32" i="113"/>
  <c r="AW19" i="113"/>
  <c r="AV19" i="113"/>
  <c r="AU19" i="113"/>
  <c r="AT19" i="113"/>
  <c r="AS19" i="113"/>
  <c r="AE21" i="113"/>
  <c r="AH21" i="113"/>
  <c r="AD21" i="113"/>
  <c r="AG21" i="113"/>
  <c r="AF21" i="113"/>
  <c r="AQ21" i="113"/>
  <c r="AO21" i="113"/>
  <c r="AN21" i="113"/>
  <c r="AR21" i="113"/>
  <c r="AP21" i="113"/>
  <c r="AQ50" i="113"/>
  <c r="AO50" i="113"/>
  <c r="AN50" i="113"/>
  <c r="AR50" i="113"/>
  <c r="AP50" i="113"/>
  <c r="AD48" i="113"/>
  <c r="Z41" i="113"/>
  <c r="Y41" i="113"/>
  <c r="AC41" i="113"/>
  <c r="AB41" i="113"/>
  <c r="AA41" i="113"/>
  <c r="AB33" i="113"/>
  <c r="AA33" i="113"/>
  <c r="AC33" i="113"/>
  <c r="Y33" i="113"/>
  <c r="Z33" i="113"/>
  <c r="AA50" i="113"/>
  <c r="Y50" i="113"/>
  <c r="AC50" i="113"/>
  <c r="AB50" i="113"/>
  <c r="Z50" i="113"/>
  <c r="AI47" i="113"/>
  <c r="AA47" i="113"/>
  <c r="AI37" i="113"/>
  <c r="AK44" i="113"/>
  <c r="AI44" i="113"/>
  <c r="AL44" i="113"/>
  <c r="AJ44" i="113"/>
  <c r="AM44" i="113"/>
  <c r="AG42" i="113"/>
  <c r="AD42" i="113"/>
  <c r="AH42" i="113"/>
  <c r="AE42" i="113"/>
  <c r="AF42" i="113"/>
  <c r="AK30" i="113"/>
  <c r="AA36" i="113"/>
  <c r="Z36" i="113"/>
  <c r="AC36" i="113"/>
  <c r="AB36" i="113"/>
  <c r="Y36" i="113"/>
  <c r="AE29" i="113"/>
  <c r="AP35" i="113"/>
  <c r="AO35" i="113"/>
  <c r="AR35" i="113"/>
  <c r="AQ35" i="113"/>
  <c r="AN35" i="113"/>
  <c r="AD38" i="113"/>
  <c r="AH38" i="113"/>
  <c r="AG38" i="113"/>
  <c r="AF38" i="113"/>
  <c r="AE38" i="113"/>
  <c r="AF47" i="113"/>
  <c r="Y37" i="113"/>
  <c r="AO34" i="113"/>
  <c r="AG25" i="113"/>
  <c r="AF25" i="113"/>
  <c r="AE25" i="113"/>
  <c r="AH25" i="113"/>
  <c r="AD25" i="113"/>
  <c r="AD20" i="113"/>
  <c r="AB30" i="113"/>
  <c r="AH24" i="113"/>
  <c r="AF24" i="113"/>
  <c r="AE24" i="113"/>
  <c r="AD24" i="113"/>
  <c r="AG24" i="113"/>
  <c r="AE32" i="113"/>
  <c r="AL27" i="113"/>
  <c r="AK27" i="113"/>
  <c r="AI27" i="113"/>
  <c r="AM27" i="113"/>
  <c r="AJ27" i="113"/>
  <c r="AW23" i="113"/>
  <c r="AT23" i="113"/>
  <c r="AS23" i="113"/>
  <c r="AV23" i="113"/>
  <c r="AU23" i="113"/>
  <c r="AB22" i="113"/>
  <c r="AO17" i="113"/>
  <c r="AN17" i="113"/>
  <c r="AR17" i="113"/>
  <c r="AQ17" i="113"/>
  <c r="AP17" i="113"/>
  <c r="AU21" i="113"/>
  <c r="AS21" i="113"/>
  <c r="AW21" i="113"/>
  <c r="AT21" i="113"/>
  <c r="AV21" i="113"/>
  <c r="AP18" i="113"/>
  <c r="AO18" i="113"/>
  <c r="AN18" i="113"/>
  <c r="AQ18" i="113"/>
  <c r="AR18" i="113"/>
  <c r="AP45" i="113"/>
  <c r="AK45" i="113"/>
  <c r="AM40" i="113"/>
  <c r="AJ40" i="113"/>
  <c r="AI40" i="113"/>
  <c r="AK40" i="113"/>
  <c r="AL40" i="113"/>
  <c r="AB39" i="113"/>
  <c r="AA39" i="113"/>
  <c r="Y39" i="113"/>
  <c r="AC39" i="113"/>
  <c r="Z39" i="113"/>
  <c r="AU46" i="113"/>
  <c r="AS46" i="113"/>
  <c r="AW46" i="113"/>
  <c r="AV46" i="113"/>
  <c r="AT46" i="113"/>
  <c r="AQ44" i="113"/>
  <c r="AN44" i="113"/>
  <c r="AP44" i="113"/>
  <c r="AO44" i="113"/>
  <c r="AR44" i="113"/>
  <c r="AI42" i="113"/>
  <c r="AL42" i="113"/>
  <c r="AK42" i="113"/>
  <c r="AJ42" i="113"/>
  <c r="AM42" i="113"/>
  <c r="AF36" i="113"/>
  <c r="AG30" i="113"/>
  <c r="AL30" i="113"/>
  <c r="AB43" i="113"/>
  <c r="AU40" i="113"/>
  <c r="AK33" i="113"/>
  <c r="AR28" i="113"/>
  <c r="AQ28" i="113"/>
  <c r="AP28" i="113"/>
  <c r="AN28" i="113"/>
  <c r="AO28" i="113"/>
  <c r="AR31" i="113"/>
  <c r="AQ31" i="113"/>
  <c r="AP31" i="113"/>
  <c r="AO31" i="113"/>
  <c r="AN31" i="113"/>
  <c r="AW22" i="113"/>
  <c r="AS30" i="113"/>
  <c r="AQ32" i="113"/>
  <c r="AN32" i="113"/>
  <c r="AR32" i="113"/>
  <c r="AP32" i="113"/>
  <c r="AO32" i="113"/>
  <c r="AA19" i="113"/>
  <c r="Z19" i="113"/>
  <c r="Y19" i="113"/>
  <c r="AC19" i="113"/>
  <c r="AB19" i="113"/>
  <c r="AJ22" i="113"/>
  <c r="AS16" i="113"/>
  <c r="AI20" i="113"/>
  <c r="AL35" i="113"/>
  <c r="AK35" i="113"/>
  <c r="AM35" i="113"/>
  <c r="AJ35" i="113"/>
  <c r="AI35" i="113"/>
  <c r="AV29" i="113"/>
  <c r="AU29" i="113"/>
  <c r="AS29" i="113"/>
  <c r="AT29" i="113"/>
  <c r="AW29" i="113"/>
  <c r="AI41" i="113"/>
  <c r="AM41" i="113"/>
  <c r="AL41" i="113"/>
  <c r="AK41" i="113"/>
  <c r="AJ41" i="113"/>
  <c r="AF41" i="113"/>
  <c r="AH41" i="113"/>
  <c r="AE41" i="113"/>
  <c r="AD41" i="113"/>
  <c r="AG41" i="113"/>
  <c r="AQ36" i="113"/>
  <c r="AR36" i="113"/>
  <c r="AP36" i="113"/>
  <c r="AN36" i="113"/>
  <c r="AO36" i="113"/>
  <c r="AK38" i="113"/>
  <c r="AM38" i="113"/>
  <c r="AL38" i="113"/>
  <c r="AI38" i="113"/>
  <c r="AJ38" i="113"/>
  <c r="AW33" i="113"/>
  <c r="AH33" i="113"/>
  <c r="AO23" i="113"/>
  <c r="AP23" i="113"/>
  <c r="AN23" i="113"/>
  <c r="AR23" i="113"/>
  <c r="AQ23" i="113"/>
  <c r="AA30" i="113"/>
  <c r="AQ24" i="113"/>
  <c r="AP24" i="113"/>
  <c r="AN24" i="113"/>
  <c r="AR24" i="113"/>
  <c r="AO24" i="113"/>
  <c r="AQ27" i="113"/>
  <c r="AP27" i="113"/>
  <c r="AO27" i="113"/>
  <c r="AR27" i="113"/>
  <c r="AN27" i="113"/>
  <c r="AI19" i="113"/>
  <c r="AM19" i="113"/>
  <c r="AL19" i="113"/>
  <c r="AK19" i="113"/>
  <c r="AJ19" i="113"/>
  <c r="Y17" i="113"/>
  <c r="Z17" i="113"/>
  <c r="AC17" i="113"/>
  <c r="AB17" i="113"/>
  <c r="AA17" i="113"/>
  <c r="AW18" i="113"/>
  <c r="AV18" i="113"/>
  <c r="AU18" i="113"/>
  <c r="AT18" i="113"/>
  <c r="AS18" i="113"/>
  <c r="AN47" i="113"/>
  <c r="AR47" i="113"/>
  <c r="AQ47" i="113"/>
  <c r="AP47" i="113"/>
  <c r="AO47" i="113"/>
  <c r="AG50" i="113"/>
  <c r="AF50" i="113"/>
  <c r="AE50" i="113"/>
  <c r="AD50" i="113"/>
  <c r="AH50" i="113"/>
  <c r="AI26" i="113"/>
  <c r="AD26" i="113"/>
  <c r="AT49" i="113"/>
  <c r="AQ39" i="113"/>
  <c r="AP39" i="113"/>
  <c r="AO39" i="113"/>
  <c r="AR39" i="113"/>
  <c r="AN39" i="113"/>
  <c r="AI50" i="113"/>
  <c r="AM50" i="113"/>
  <c r="AL50" i="113"/>
  <c r="AK50" i="113"/>
  <c r="AJ50" i="113"/>
  <c r="AC46" i="113"/>
  <c r="AA46" i="113"/>
  <c r="Z46" i="113"/>
  <c r="Y46" i="113"/>
  <c r="AB46" i="113"/>
  <c r="AF44" i="113"/>
  <c r="AD44" i="113"/>
  <c r="AH44" i="113"/>
  <c r="AG44" i="113"/>
  <c r="AE44" i="113"/>
  <c r="AW42" i="113"/>
  <c r="AT42" i="113"/>
  <c r="AV42" i="113"/>
  <c r="AU42" i="113"/>
  <c r="AS42" i="113"/>
  <c r="AJ33" i="113"/>
  <c r="AO41" i="113"/>
  <c r="Y29" i="113"/>
  <c r="AD29" i="113"/>
  <c r="AT34" i="113"/>
  <c r="AN26" i="113"/>
  <c r="AQ33" i="113"/>
  <c r="AL33" i="113"/>
  <c r="AJ29" i="113"/>
  <c r="AN16" i="113"/>
  <c r="AQ16" i="113"/>
  <c r="AP16" i="113"/>
  <c r="AO16" i="113"/>
  <c r="AR16" i="113"/>
  <c r="AL16" i="113"/>
  <c r="AS20" i="113"/>
  <c r="AE20" i="113"/>
  <c r="AH22" i="113"/>
  <c r="AA21" i="113"/>
  <c r="AC21" i="113"/>
  <c r="AB21" i="113"/>
  <c r="Z21" i="113"/>
  <c r="Y21" i="113"/>
  <c r="AW16" i="113"/>
  <c r="AV47" i="113"/>
  <c r="AT47" i="113"/>
  <c r="AW47" i="113"/>
  <c r="AU47" i="113"/>
  <c r="AS47" i="113"/>
  <c r="AB25" i="113"/>
  <c r="AA25" i="113"/>
  <c r="Y25" i="113"/>
  <c r="AC25" i="113"/>
  <c r="Z25" i="113"/>
  <c r="AH49" i="113"/>
  <c r="AF49" i="113"/>
  <c r="AE49" i="113"/>
  <c r="AD49" i="113"/>
  <c r="AG49" i="113"/>
  <c r="AK43" i="113"/>
  <c r="AA43" i="113"/>
  <c r="AF43" i="113"/>
  <c r="AF45" i="113"/>
  <c r="AR40" i="113"/>
  <c r="AP40" i="113"/>
  <c r="AO40" i="113"/>
  <c r="AN40" i="113"/>
  <c r="AQ40" i="113"/>
  <c r="AE46" i="113"/>
  <c r="AH46" i="113"/>
  <c r="AG46" i="113"/>
  <c r="AD46" i="113"/>
  <c r="AF46" i="113"/>
  <c r="AM33" i="113"/>
  <c r="AU43" i="113"/>
  <c r="AW36" i="113"/>
  <c r="AV36" i="113"/>
  <c r="AU36" i="113"/>
  <c r="AT36" i="113"/>
  <c r="AS36" i="113"/>
  <c r="AS38" i="113"/>
  <c r="AV38" i="113"/>
  <c r="AU38" i="113"/>
  <c r="AW38" i="113"/>
  <c r="AT38" i="113"/>
  <c r="AJ25" i="113"/>
  <c r="AI25" i="113"/>
  <c r="AM25" i="113"/>
  <c r="AL25" i="113"/>
  <c r="AK25" i="113"/>
  <c r="AB37" i="113"/>
  <c r="AH26" i="113"/>
  <c r="AM26" i="113"/>
  <c r="AI28" i="113"/>
  <c r="AR22" i="113"/>
  <c r="AR33" i="113"/>
  <c r="AR26" i="113"/>
  <c r="AV24" i="113"/>
  <c r="AU24" i="113"/>
  <c r="AT24" i="113"/>
  <c r="AW24" i="113"/>
  <c r="AS24" i="113"/>
  <c r="AF30" i="113"/>
  <c r="AT27" i="113"/>
  <c r="AS27" i="113"/>
  <c r="AW27" i="113"/>
  <c r="AV27" i="113"/>
  <c r="AU27" i="113"/>
  <c r="Y26" i="113"/>
  <c r="AU32" i="113"/>
  <c r="AT32" i="113"/>
  <c r="AV32" i="113"/>
  <c r="AS32" i="113"/>
  <c r="AW32" i="113"/>
  <c r="AQ19" i="113"/>
  <c r="AP19" i="113"/>
  <c r="AO19" i="113"/>
  <c r="AN19" i="113"/>
  <c r="AR19" i="113"/>
  <c r="I55" i="113"/>
  <c r="J58" i="113" s="1"/>
  <c r="I52" i="113"/>
  <c r="I51" i="113"/>
  <c r="M16" i="113"/>
  <c r="H16" i="113" s="1"/>
  <c r="AG17" i="113"/>
  <c r="AF17" i="113"/>
  <c r="AE17" i="113"/>
  <c r="AH17" i="113"/>
  <c r="AD17" i="113"/>
  <c r="AH45" i="113"/>
  <c r="AM45" i="113"/>
  <c r="AC45" i="113"/>
  <c r="Y48" i="113"/>
  <c r="AC48" i="113"/>
  <c r="AB48" i="113"/>
  <c r="AA48" i="113"/>
  <c r="Z48" i="113"/>
  <c r="AR45" i="113"/>
  <c r="AL43" i="113"/>
  <c r="AG43" i="113"/>
  <c r="AG34" i="113"/>
  <c r="AF34" i="113"/>
  <c r="AH34" i="113"/>
  <c r="AE34" i="113"/>
  <c r="AD34" i="113"/>
  <c r="AW50" i="113"/>
  <c r="AV50" i="113"/>
  <c r="AU50" i="113"/>
  <c r="AT50" i="113"/>
  <c r="AS50" i="113"/>
  <c r="AM46" i="113"/>
  <c r="AK46" i="113"/>
  <c r="AI46" i="113"/>
  <c r="AL46" i="113"/>
  <c r="AJ46" i="113"/>
  <c r="AS44" i="113"/>
  <c r="AV44" i="113"/>
  <c r="AW44" i="113"/>
  <c r="AU44" i="113"/>
  <c r="AT44" i="113"/>
  <c r="AW35" i="113"/>
  <c r="AT35" i="113"/>
  <c r="AS35" i="113"/>
  <c r="AV35" i="113"/>
  <c r="AU35" i="113"/>
  <c r="Z35" i="113"/>
  <c r="Y35" i="113"/>
  <c r="AC35" i="113"/>
  <c r="AB35" i="113"/>
  <c r="AA35" i="113"/>
  <c r="AD31" i="113"/>
  <c r="AH31" i="113"/>
  <c r="AG31" i="113"/>
  <c r="AF31" i="113"/>
  <c r="AE31" i="113"/>
  <c r="Y23" i="113"/>
  <c r="AC23" i="113"/>
  <c r="AB23" i="113"/>
  <c r="AA23" i="113"/>
  <c r="Z23" i="113"/>
  <c r="AC31" i="113"/>
  <c r="AA31" i="113"/>
  <c r="Z31" i="113"/>
  <c r="AB31" i="113"/>
  <c r="Y31" i="113"/>
  <c r="AP30" i="113"/>
  <c r="AQ20" i="113"/>
  <c r="AN20" i="113"/>
  <c r="AR20" i="113"/>
  <c r="AO20" i="113"/>
  <c r="AP20" i="113"/>
  <c r="I59" i="113"/>
  <c r="AC16" i="113"/>
  <c r="AB16" i="113"/>
  <c r="AA16" i="113"/>
  <c r="Z16" i="113"/>
  <c r="Y16" i="113"/>
  <c r="D18" i="103" s="1"/>
  <c r="AS28" i="113"/>
  <c r="AM17" i="113"/>
  <c r="AI17" i="113"/>
  <c r="AJ17" i="113"/>
  <c r="AL17" i="113"/>
  <c r="AK17" i="113"/>
  <c r="AM21" i="113"/>
  <c r="AI21" i="113"/>
  <c r="AL21" i="113"/>
  <c r="AK21" i="113"/>
  <c r="AJ21" i="113"/>
  <c r="AH18" i="113"/>
  <c r="AG18" i="113"/>
  <c r="AF18" i="113"/>
  <c r="AE18" i="113"/>
  <c r="AD18" i="113"/>
  <c r="C2" i="103"/>
  <c r="G34" i="115" l="1"/>
  <c r="N36" i="113"/>
  <c r="G36" i="113"/>
  <c r="E36" i="113" s="1"/>
  <c r="N22" i="113"/>
  <c r="G22" i="113"/>
  <c r="G32" i="113"/>
  <c r="E32" i="113" s="1"/>
  <c r="G32" i="115"/>
  <c r="G25" i="113"/>
  <c r="G29" i="115"/>
  <c r="N35" i="115"/>
  <c r="G35" i="115" s="1"/>
  <c r="E18" i="103"/>
  <c r="N35" i="113"/>
  <c r="G35" i="113" s="1"/>
  <c r="G48" i="115"/>
  <c r="G25" i="114"/>
  <c r="L18" i="103"/>
  <c r="J20" i="103"/>
  <c r="T20" i="103"/>
  <c r="N34" i="114"/>
  <c r="G34" i="114" s="1"/>
  <c r="G30" i="115"/>
  <c r="G42" i="113"/>
  <c r="E42" i="113" s="1"/>
  <c r="G31" i="113"/>
  <c r="G21" i="114"/>
  <c r="N20" i="115"/>
  <c r="G20" i="115"/>
  <c r="N19" i="113"/>
  <c r="G19" i="113" s="1"/>
  <c r="G18" i="114"/>
  <c r="M20" i="103"/>
  <c r="X20" i="103"/>
  <c r="H18" i="103"/>
  <c r="Y22" i="103"/>
  <c r="W20" i="103"/>
  <c r="P18" i="103"/>
  <c r="S18" i="103"/>
  <c r="Q18" i="103"/>
  <c r="G17" i="113"/>
  <c r="N18" i="103"/>
  <c r="E39" i="114"/>
  <c r="E39" i="115"/>
  <c r="E45" i="115"/>
  <c r="E41" i="115"/>
  <c r="E50" i="114"/>
  <c r="E41" i="114"/>
  <c r="E44" i="113"/>
  <c r="E39" i="113"/>
  <c r="E38" i="113"/>
  <c r="E45" i="114"/>
  <c r="E46" i="115"/>
  <c r="Q20" i="103"/>
  <c r="E43" i="113"/>
  <c r="E40" i="113"/>
  <c r="E42" i="114"/>
  <c r="E38" i="115"/>
  <c r="E34" i="113"/>
  <c r="E49" i="113"/>
  <c r="E37" i="113"/>
  <c r="E48" i="113"/>
  <c r="E49" i="114"/>
  <c r="E47" i="114"/>
  <c r="E40" i="114"/>
  <c r="E45" i="113"/>
  <c r="E46" i="113"/>
  <c r="E41" i="113"/>
  <c r="E49" i="115"/>
  <c r="E48" i="115"/>
  <c r="I20" i="103"/>
  <c r="E21" i="115"/>
  <c r="E21" i="114"/>
  <c r="N21" i="113"/>
  <c r="G21" i="113" s="1"/>
  <c r="N23" i="113"/>
  <c r="G23" i="113" s="1"/>
  <c r="N24" i="114"/>
  <c r="G24" i="114" s="1"/>
  <c r="E24" i="113"/>
  <c r="E26" i="115"/>
  <c r="N26" i="114"/>
  <c r="G26" i="114" s="1"/>
  <c r="E26" i="113"/>
  <c r="N28" i="115"/>
  <c r="E29" i="115"/>
  <c r="E29" i="113"/>
  <c r="E30" i="113"/>
  <c r="N31" i="113"/>
  <c r="E33" i="113"/>
  <c r="N36" i="115"/>
  <c r="G36" i="115" s="1"/>
  <c r="N27" i="114"/>
  <c r="G27" i="114" s="1"/>
  <c r="N25" i="113"/>
  <c r="Z20" i="103"/>
  <c r="N25" i="114"/>
  <c r="N30" i="115"/>
  <c r="K18" i="103"/>
  <c r="N23" i="115"/>
  <c r="G23" i="115" s="1"/>
  <c r="N32" i="114"/>
  <c r="G32" i="114" s="1"/>
  <c r="N35" i="114"/>
  <c r="G35" i="114" s="1"/>
  <c r="N34" i="115"/>
  <c r="N33" i="115"/>
  <c r="G33" i="115" s="1"/>
  <c r="N33" i="114"/>
  <c r="G33" i="114" s="1"/>
  <c r="N28" i="113"/>
  <c r="G28" i="113" s="1"/>
  <c r="N27" i="115"/>
  <c r="G27" i="115" s="1"/>
  <c r="N27" i="113"/>
  <c r="G27" i="113" s="1"/>
  <c r="H22" i="103"/>
  <c r="N18" i="115"/>
  <c r="N17" i="115"/>
  <c r="G17" i="115" s="1"/>
  <c r="E24" i="115"/>
  <c r="N22" i="115"/>
  <c r="G22" i="115" s="1"/>
  <c r="N50" i="115"/>
  <c r="G50" i="115" s="1"/>
  <c r="N19" i="115"/>
  <c r="G19" i="115" s="1"/>
  <c r="N16" i="115"/>
  <c r="G16" i="115" s="1"/>
  <c r="Y11" i="118" s="1"/>
  <c r="Z11" i="118" s="1"/>
  <c r="J11" i="118" s="1"/>
  <c r="K11" i="118"/>
  <c r="N47" i="115"/>
  <c r="G47" i="115" s="1"/>
  <c r="I11" i="118"/>
  <c r="G20" i="103"/>
  <c r="G11" i="118"/>
  <c r="N47" i="113"/>
  <c r="G47" i="113" s="1"/>
  <c r="N23" i="114"/>
  <c r="G23" i="114" s="1"/>
  <c r="N20" i="114"/>
  <c r="G20" i="114" s="1"/>
  <c r="N20" i="113"/>
  <c r="G20" i="113" s="1"/>
  <c r="N18" i="113"/>
  <c r="G18" i="113" s="1"/>
  <c r="N17" i="114"/>
  <c r="N16" i="114"/>
  <c r="N16" i="113"/>
  <c r="E22" i="103"/>
  <c r="R20" i="103"/>
  <c r="M18" i="103"/>
  <c r="P22" i="103"/>
  <c r="L22" i="103"/>
  <c r="D22" i="103"/>
  <c r="Q22" i="103"/>
  <c r="K20" i="103"/>
  <c r="AB20" i="103"/>
  <c r="S20" i="103"/>
  <c r="O20" i="103"/>
  <c r="H20" i="103"/>
  <c r="D20" i="103"/>
  <c r="N20" i="103"/>
  <c r="L20" i="103"/>
  <c r="R18" i="103"/>
  <c r="I18" i="103"/>
  <c r="G18" i="103"/>
  <c r="N22" i="103"/>
  <c r="J22" i="103"/>
  <c r="I22" i="103"/>
  <c r="X22" i="103"/>
  <c r="S22" i="103"/>
  <c r="O22" i="103"/>
  <c r="U22" i="103"/>
  <c r="V22" i="103"/>
  <c r="T22" i="103"/>
  <c r="M22" i="103"/>
  <c r="P20" i="103"/>
  <c r="X18" i="103"/>
  <c r="Z18" i="103"/>
  <c r="U18" i="103"/>
  <c r="O18" i="103"/>
  <c r="R22" i="103"/>
  <c r="K22" i="103"/>
  <c r="AC22" i="103"/>
  <c r="AC20" i="103"/>
  <c r="Y20" i="103"/>
  <c r="Y18" i="103"/>
  <c r="W18" i="103"/>
  <c r="T18" i="103"/>
  <c r="AA18" i="103"/>
  <c r="J18" i="103"/>
  <c r="AB18" i="103"/>
  <c r="V18" i="103"/>
  <c r="AC18" i="103"/>
  <c r="AK51" i="113"/>
  <c r="G6" i="113" s="1"/>
  <c r="AS51" i="115"/>
  <c r="I8" i="115" s="1"/>
  <c r="Z51" i="113"/>
  <c r="C7" i="113" s="1"/>
  <c r="AP51" i="115"/>
  <c r="H6" i="115" s="1"/>
  <c r="AU51" i="115"/>
  <c r="I6" i="115" s="1"/>
  <c r="AO51" i="114"/>
  <c r="H7" i="114" s="1"/>
  <c r="J52" i="113"/>
  <c r="J59" i="113"/>
  <c r="AW51" i="115"/>
  <c r="I4" i="115" s="1"/>
  <c r="AT51" i="115"/>
  <c r="I7" i="115" s="1"/>
  <c r="AV51" i="115"/>
  <c r="I5" i="115" s="1"/>
  <c r="AH51" i="115"/>
  <c r="D4" i="115" s="1"/>
  <c r="AM51" i="115"/>
  <c r="G4" i="115" s="1"/>
  <c r="AQ51" i="114"/>
  <c r="H5" i="114" s="1"/>
  <c r="AP51" i="114"/>
  <c r="H6" i="114" s="1"/>
  <c r="AR51" i="114"/>
  <c r="H4" i="114" s="1"/>
  <c r="AN51" i="114"/>
  <c r="H8" i="114" s="1"/>
  <c r="AV51" i="113"/>
  <c r="I5" i="113" s="1"/>
  <c r="AJ51" i="113"/>
  <c r="G7" i="113" s="1"/>
  <c r="AI51" i="113"/>
  <c r="G8" i="113" s="1"/>
  <c r="AM51" i="113"/>
  <c r="G4" i="113" s="1"/>
  <c r="AT51" i="113"/>
  <c r="I7" i="113" s="1"/>
  <c r="AQ51" i="113"/>
  <c r="H5" i="113" s="1"/>
  <c r="AU51" i="113"/>
  <c r="I6" i="113" s="1"/>
  <c r="AQ51" i="115"/>
  <c r="H5" i="115" s="1"/>
  <c r="AI51" i="115"/>
  <c r="G8" i="115" s="1"/>
  <c r="AA51" i="115"/>
  <c r="AR51" i="115"/>
  <c r="H4" i="115" s="1"/>
  <c r="AJ51" i="115"/>
  <c r="G7" i="115" s="1"/>
  <c r="AB51" i="115"/>
  <c r="C5" i="115" s="1"/>
  <c r="J59" i="115"/>
  <c r="AD51" i="115"/>
  <c r="D8" i="115" s="1"/>
  <c r="L51" i="115"/>
  <c r="L53" i="115"/>
  <c r="L52" i="115"/>
  <c r="L54" i="115"/>
  <c r="AE51" i="115"/>
  <c r="D7" i="115" s="1"/>
  <c r="J51" i="115"/>
  <c r="I53" i="115"/>
  <c r="J53" i="115" s="1"/>
  <c r="AC51" i="115"/>
  <c r="C4" i="115" s="1"/>
  <c r="J52" i="115"/>
  <c r="AN51" i="115"/>
  <c r="H8" i="115" s="1"/>
  <c r="AL51" i="115"/>
  <c r="G5" i="115" s="1"/>
  <c r="AF51" i="115"/>
  <c r="D6" i="115" s="1"/>
  <c r="Y51" i="115"/>
  <c r="C8" i="115" s="1"/>
  <c r="L57" i="115"/>
  <c r="AO51" i="115"/>
  <c r="H7" i="115" s="1"/>
  <c r="AK51" i="115"/>
  <c r="G6" i="115" s="1"/>
  <c r="AG51" i="115"/>
  <c r="D5" i="115" s="1"/>
  <c r="Z51" i="115"/>
  <c r="C7" i="115" s="1"/>
  <c r="AE51" i="114"/>
  <c r="D7" i="114" s="1"/>
  <c r="L51" i="114"/>
  <c r="L53" i="114"/>
  <c r="L52" i="114"/>
  <c r="L54" i="114"/>
  <c r="AV51" i="114"/>
  <c r="I5" i="114" s="1"/>
  <c r="AF51" i="114"/>
  <c r="D6" i="114" s="1"/>
  <c r="AB51" i="114"/>
  <c r="C5" i="114" s="1"/>
  <c r="J52" i="114"/>
  <c r="AW51" i="114"/>
  <c r="I4" i="114" s="1"/>
  <c r="AJ51" i="114"/>
  <c r="G7" i="114" s="1"/>
  <c r="AC51" i="114"/>
  <c r="C4" i="114" s="1"/>
  <c r="L57" i="114"/>
  <c r="AK51" i="114"/>
  <c r="G6" i="114" s="1"/>
  <c r="AA51" i="114"/>
  <c r="C6" i="114" s="1"/>
  <c r="J51" i="114"/>
  <c r="I53" i="114"/>
  <c r="J53" i="114" s="1"/>
  <c r="AL51" i="114"/>
  <c r="G5" i="114" s="1"/>
  <c r="J59" i="114"/>
  <c r="AU51" i="114"/>
  <c r="I6" i="114" s="1"/>
  <c r="Z51" i="114"/>
  <c r="C7" i="114" s="1"/>
  <c r="AH51" i="114"/>
  <c r="D4" i="114" s="1"/>
  <c r="AM51" i="114"/>
  <c r="G4" i="114" s="1"/>
  <c r="AS51" i="114"/>
  <c r="I8" i="114" s="1"/>
  <c r="AG51" i="114"/>
  <c r="D5" i="114" s="1"/>
  <c r="AI51" i="114"/>
  <c r="G8" i="114" s="1"/>
  <c r="AT51" i="114"/>
  <c r="I7" i="114" s="1"/>
  <c r="AD51" i="114"/>
  <c r="D8" i="114" s="1"/>
  <c r="Y51" i="114"/>
  <c r="C8" i="114" s="1"/>
  <c r="AA51" i="113"/>
  <c r="C6" i="113" s="1"/>
  <c r="AW51" i="113"/>
  <c r="I4" i="113" s="1"/>
  <c r="AN51" i="113"/>
  <c r="H8" i="113" s="1"/>
  <c r="AE51" i="113"/>
  <c r="D7" i="113" s="1"/>
  <c r="AB51" i="113"/>
  <c r="C5" i="113" s="1"/>
  <c r="L51" i="113"/>
  <c r="L53" i="113"/>
  <c r="L52" i="113"/>
  <c r="L54" i="113"/>
  <c r="AF51" i="113"/>
  <c r="D6" i="113" s="1"/>
  <c r="AC51" i="113"/>
  <c r="C4" i="113" s="1"/>
  <c r="J51" i="113"/>
  <c r="I53" i="113"/>
  <c r="J53" i="113" s="1"/>
  <c r="AS51" i="113"/>
  <c r="I8" i="113" s="1"/>
  <c r="AL51" i="113"/>
  <c r="G5" i="113" s="1"/>
  <c r="AD51" i="113"/>
  <c r="D8" i="113" s="1"/>
  <c r="L57" i="113"/>
  <c r="AR51" i="113"/>
  <c r="H4" i="113" s="1"/>
  <c r="AO51" i="113"/>
  <c r="H7" i="113" s="1"/>
  <c r="AH51" i="113"/>
  <c r="D4" i="113" s="1"/>
  <c r="Y51" i="113"/>
  <c r="C8" i="113" s="1"/>
  <c r="AP51" i="113"/>
  <c r="H6" i="113" s="1"/>
  <c r="AG51" i="113"/>
  <c r="D5" i="113" s="1"/>
  <c r="G2" i="9"/>
  <c r="C16" i="103" s="1"/>
  <c r="AJ7" i="103" s="1"/>
  <c r="J50" i="118" l="1"/>
  <c r="J46" i="118"/>
  <c r="J48" i="118"/>
  <c r="J49" i="118"/>
  <c r="J47" i="118"/>
  <c r="E35" i="113"/>
  <c r="G28" i="115"/>
  <c r="G18" i="115"/>
  <c r="E18" i="114"/>
  <c r="E17" i="113"/>
  <c r="G17" i="114"/>
  <c r="G16" i="114"/>
  <c r="G16" i="113"/>
  <c r="U11" i="118" s="1"/>
  <c r="V11" i="118" s="1"/>
  <c r="F11" i="118" s="1"/>
  <c r="E47" i="113"/>
  <c r="E43" i="114"/>
  <c r="E47" i="115"/>
  <c r="E44" i="115"/>
  <c r="E40" i="115"/>
  <c r="E48" i="114"/>
  <c r="E35" i="115"/>
  <c r="E44" i="114"/>
  <c r="E38" i="114"/>
  <c r="E46" i="114"/>
  <c r="E43" i="115"/>
  <c r="E37" i="114"/>
  <c r="E42" i="115"/>
  <c r="E18" i="113"/>
  <c r="E19" i="114"/>
  <c r="E19" i="113"/>
  <c r="E20" i="115"/>
  <c r="E20" i="113"/>
  <c r="E21" i="113"/>
  <c r="E22" i="114"/>
  <c r="E22" i="113"/>
  <c r="E23" i="115"/>
  <c r="E23" i="113"/>
  <c r="E24" i="114"/>
  <c r="E25" i="115"/>
  <c r="E25" i="113"/>
  <c r="E27" i="113"/>
  <c r="E28" i="115"/>
  <c r="E28" i="114"/>
  <c r="E28" i="113"/>
  <c r="E29" i="114"/>
  <c r="E30" i="114"/>
  <c r="E31" i="115"/>
  <c r="E31" i="114"/>
  <c r="E31" i="113"/>
  <c r="E32" i="115"/>
  <c r="E34" i="114"/>
  <c r="E36" i="114"/>
  <c r="E16" i="115"/>
  <c r="I54" i="115"/>
  <c r="J54" i="115" s="1"/>
  <c r="J55" i="115" s="1"/>
  <c r="J57" i="115" s="1"/>
  <c r="C6" i="115"/>
  <c r="F22" i="103"/>
  <c r="F20" i="103"/>
  <c r="I54" i="113"/>
  <c r="J54" i="113" s="1"/>
  <c r="J55" i="113" s="1"/>
  <c r="J57" i="113" s="1"/>
  <c r="F18" i="103"/>
  <c r="L56" i="115"/>
  <c r="M56" i="115" s="1"/>
  <c r="I54" i="114"/>
  <c r="J54" i="114" s="1"/>
  <c r="J55" i="114" s="1"/>
  <c r="J57" i="114" s="1"/>
  <c r="L56" i="114"/>
  <c r="M56" i="114" s="1"/>
  <c r="L56" i="113"/>
  <c r="M56" i="113" s="1"/>
  <c r="E16" i="114" l="1"/>
  <c r="W11" i="118"/>
  <c r="X11" i="118" s="1"/>
  <c r="H11" i="118" s="1"/>
  <c r="F47" i="118"/>
  <c r="F46" i="118"/>
  <c r="F50" i="118"/>
  <c r="F48" i="118"/>
  <c r="F49" i="118"/>
  <c r="E18" i="115"/>
  <c r="E17" i="114"/>
  <c r="E16" i="113"/>
  <c r="E50" i="115"/>
  <c r="E17" i="115"/>
  <c r="E19" i="115"/>
  <c r="E20" i="114"/>
  <c r="E22" i="115"/>
  <c r="E23" i="114"/>
  <c r="E25" i="114"/>
  <c r="E26" i="114"/>
  <c r="E27" i="115"/>
  <c r="E27" i="114"/>
  <c r="E30" i="115"/>
  <c r="E32" i="114"/>
  <c r="E33" i="115"/>
  <c r="E33" i="114"/>
  <c r="E34" i="115"/>
  <c r="E35" i="114"/>
  <c r="E36" i="115"/>
  <c r="L55" i="114"/>
  <c r="M55" i="114" s="1"/>
  <c r="M57" i="114" s="1"/>
  <c r="L55" i="115"/>
  <c r="M55" i="115" s="1"/>
  <c r="M57" i="115" s="1"/>
  <c r="L55" i="113"/>
  <c r="M55" i="113" s="1"/>
  <c r="M57" i="113" s="1"/>
  <c r="B23" i="25"/>
  <c r="B46" i="25"/>
  <c r="B44" i="25"/>
  <c r="B21" i="25"/>
  <c r="B19" i="25"/>
  <c r="B42" i="25"/>
  <c r="B40" i="25"/>
  <c r="B17" i="25"/>
  <c r="H47" i="118" l="1"/>
  <c r="H50" i="118"/>
  <c r="H46" i="118"/>
  <c r="H49" i="118"/>
  <c r="H48" i="118"/>
  <c r="AJ10" i="103"/>
  <c r="AJ9" i="103"/>
  <c r="AJ8" i="103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J17" i="92"/>
  <c r="K3" i="99"/>
  <c r="C3" i="99"/>
  <c r="K3" i="98"/>
  <c r="C3" i="98"/>
  <c r="K3" i="97"/>
  <c r="C3" i="97"/>
  <c r="K3" i="96"/>
  <c r="C3" i="96"/>
  <c r="J17" i="96"/>
  <c r="K3" i="95"/>
  <c r="C3" i="95"/>
  <c r="J17" i="95"/>
  <c r="K3" i="94"/>
  <c r="C3" i="94"/>
  <c r="K3" i="93"/>
  <c r="C3" i="93"/>
  <c r="K3" i="92"/>
  <c r="C3" i="92"/>
  <c r="K3" i="91"/>
  <c r="C3" i="91"/>
  <c r="K3" i="90"/>
  <c r="C3" i="90"/>
  <c r="K3" i="89"/>
  <c r="C3" i="89"/>
  <c r="K3" i="88"/>
  <c r="C3" i="88"/>
  <c r="K3" i="87"/>
  <c r="C3" i="87"/>
  <c r="K3" i="86"/>
  <c r="C3" i="86"/>
  <c r="K3" i="85"/>
  <c r="C3" i="85"/>
  <c r="J23" i="99"/>
  <c r="B23" i="99"/>
  <c r="J21" i="99"/>
  <c r="B21" i="99"/>
  <c r="J19" i="99"/>
  <c r="B19" i="99"/>
  <c r="J17" i="99"/>
  <c r="B17" i="99"/>
  <c r="K4" i="99"/>
  <c r="C4" i="99"/>
  <c r="J23" i="98"/>
  <c r="B23" i="98"/>
  <c r="J21" i="98"/>
  <c r="B21" i="98"/>
  <c r="J19" i="98"/>
  <c r="B19" i="98"/>
  <c r="J17" i="98"/>
  <c r="B17" i="98"/>
  <c r="K4" i="98"/>
  <c r="C4" i="98"/>
  <c r="J23" i="97"/>
  <c r="B23" i="97"/>
  <c r="J21" i="97"/>
  <c r="B21" i="97"/>
  <c r="J19" i="97"/>
  <c r="B19" i="97"/>
  <c r="J17" i="97"/>
  <c r="B17" i="97"/>
  <c r="K4" i="97"/>
  <c r="C4" i="97"/>
  <c r="J23" i="96"/>
  <c r="B23" i="96"/>
  <c r="J21" i="96"/>
  <c r="B21" i="96"/>
  <c r="J19" i="96"/>
  <c r="B19" i="96"/>
  <c r="B17" i="96"/>
  <c r="K4" i="96"/>
  <c r="C4" i="96"/>
  <c r="J23" i="95"/>
  <c r="B23" i="95"/>
  <c r="J21" i="95"/>
  <c r="B21" i="95"/>
  <c r="J19" i="95"/>
  <c r="B19" i="95"/>
  <c r="B17" i="95"/>
  <c r="K4" i="95"/>
  <c r="C4" i="95"/>
  <c r="J23" i="94"/>
  <c r="B23" i="94"/>
  <c r="J21" i="94"/>
  <c r="B21" i="94"/>
  <c r="J19" i="94"/>
  <c r="B19" i="94"/>
  <c r="J17" i="94"/>
  <c r="B17" i="94"/>
  <c r="K4" i="94"/>
  <c r="C4" i="94"/>
  <c r="J23" i="93"/>
  <c r="B23" i="93"/>
  <c r="J21" i="93"/>
  <c r="B21" i="93"/>
  <c r="J19" i="93"/>
  <c r="B19" i="93"/>
  <c r="J17" i="93"/>
  <c r="B17" i="93"/>
  <c r="K4" i="93"/>
  <c r="C4" i="93"/>
  <c r="J23" i="92"/>
  <c r="B23" i="92"/>
  <c r="J21" i="92"/>
  <c r="B21" i="92"/>
  <c r="J19" i="92"/>
  <c r="B19" i="92"/>
  <c r="B17" i="92"/>
  <c r="K4" i="92"/>
  <c r="C4" i="92"/>
  <c r="J23" i="91"/>
  <c r="B23" i="91"/>
  <c r="J21" i="91"/>
  <c r="B21" i="91"/>
  <c r="J19" i="91"/>
  <c r="B19" i="91"/>
  <c r="J17" i="91"/>
  <c r="B17" i="91"/>
  <c r="K4" i="91"/>
  <c r="C4" i="91"/>
  <c r="J23" i="90"/>
  <c r="B23" i="90"/>
  <c r="J21" i="90"/>
  <c r="B21" i="90"/>
  <c r="J19" i="90"/>
  <c r="B19" i="90"/>
  <c r="J17" i="90"/>
  <c r="B17" i="90"/>
  <c r="K4" i="90"/>
  <c r="C4" i="90"/>
  <c r="J23" i="89"/>
  <c r="B23" i="89"/>
  <c r="J21" i="89"/>
  <c r="B21" i="89"/>
  <c r="J19" i="89"/>
  <c r="B19" i="89"/>
  <c r="J17" i="89"/>
  <c r="B17" i="89"/>
  <c r="K4" i="89"/>
  <c r="C4" i="89"/>
  <c r="J23" i="88"/>
  <c r="B23" i="88"/>
  <c r="J21" i="88"/>
  <c r="B21" i="88"/>
  <c r="J19" i="88"/>
  <c r="B19" i="88"/>
  <c r="J17" i="88"/>
  <c r="B17" i="88"/>
  <c r="K4" i="88"/>
  <c r="C4" i="88"/>
  <c r="J23" i="87"/>
  <c r="B23" i="87"/>
  <c r="J21" i="87"/>
  <c r="B21" i="87"/>
  <c r="J19" i="87"/>
  <c r="B19" i="87"/>
  <c r="J17" i="87"/>
  <c r="B17" i="87"/>
  <c r="K4" i="87"/>
  <c r="C4" i="87"/>
  <c r="J23" i="86"/>
  <c r="B23" i="86"/>
  <c r="J21" i="86"/>
  <c r="B21" i="86"/>
  <c r="J19" i="86"/>
  <c r="B19" i="86"/>
  <c r="J17" i="86"/>
  <c r="B17" i="86"/>
  <c r="K4" i="86"/>
  <c r="C4" i="86"/>
  <c r="J23" i="85"/>
  <c r="B23" i="85"/>
  <c r="J21" i="85"/>
  <c r="B21" i="85"/>
  <c r="J19" i="85"/>
  <c r="B19" i="85"/>
  <c r="J17" i="85"/>
  <c r="B17" i="85"/>
  <c r="K4" i="85"/>
  <c r="C4" i="85"/>
  <c r="K3" i="84"/>
  <c r="C3" i="84"/>
  <c r="K3" i="83"/>
  <c r="C3" i="83"/>
  <c r="K3" i="82"/>
  <c r="C3" i="82"/>
  <c r="K3" i="81"/>
  <c r="C3" i="81"/>
  <c r="K3" i="80"/>
  <c r="C3" i="80"/>
  <c r="K3" i="79"/>
  <c r="C3" i="79"/>
  <c r="K3" i="78"/>
  <c r="C3" i="78"/>
  <c r="K3" i="77"/>
  <c r="C3" i="77"/>
  <c r="K3" i="76"/>
  <c r="C3" i="76"/>
  <c r="K3" i="75"/>
  <c r="C3" i="75"/>
  <c r="J23" i="84"/>
  <c r="B23" i="84"/>
  <c r="J21" i="84"/>
  <c r="B21" i="84"/>
  <c r="J19" i="84"/>
  <c r="B19" i="84"/>
  <c r="J17" i="84"/>
  <c r="B17" i="84"/>
  <c r="K4" i="84"/>
  <c r="C4" i="84"/>
  <c r="J23" i="83"/>
  <c r="B23" i="83"/>
  <c r="J21" i="83"/>
  <c r="B21" i="83"/>
  <c r="J19" i="83"/>
  <c r="B19" i="83"/>
  <c r="J17" i="83"/>
  <c r="B17" i="83"/>
  <c r="K4" i="83"/>
  <c r="C4" i="83"/>
  <c r="J23" i="82"/>
  <c r="B23" i="82"/>
  <c r="J21" i="82"/>
  <c r="B21" i="82"/>
  <c r="J19" i="82"/>
  <c r="B19" i="82"/>
  <c r="J17" i="82"/>
  <c r="B17" i="82"/>
  <c r="K4" i="82"/>
  <c r="C4" i="82"/>
  <c r="J23" i="81"/>
  <c r="B23" i="81"/>
  <c r="J21" i="81"/>
  <c r="B21" i="81"/>
  <c r="J19" i="81"/>
  <c r="B19" i="81"/>
  <c r="J17" i="81"/>
  <c r="B17" i="81"/>
  <c r="K4" i="81"/>
  <c r="C4" i="81"/>
  <c r="J23" i="80"/>
  <c r="B23" i="80"/>
  <c r="J21" i="80"/>
  <c r="B21" i="80"/>
  <c r="J19" i="80"/>
  <c r="B19" i="80"/>
  <c r="J17" i="80"/>
  <c r="B17" i="80"/>
  <c r="K4" i="80"/>
  <c r="C4" i="80"/>
  <c r="J23" i="79"/>
  <c r="B23" i="79"/>
  <c r="J21" i="79"/>
  <c r="B21" i="79"/>
  <c r="J19" i="79"/>
  <c r="B19" i="79"/>
  <c r="J17" i="79"/>
  <c r="B17" i="79"/>
  <c r="K4" i="79"/>
  <c r="C4" i="79"/>
  <c r="J23" i="78"/>
  <c r="B23" i="78"/>
  <c r="J21" i="78"/>
  <c r="B21" i="78"/>
  <c r="J19" i="78"/>
  <c r="B19" i="78"/>
  <c r="J17" i="78"/>
  <c r="B17" i="78"/>
  <c r="K4" i="78"/>
  <c r="C4" i="78"/>
  <c r="J23" i="77"/>
  <c r="B23" i="77"/>
  <c r="J21" i="77"/>
  <c r="B21" i="77"/>
  <c r="J19" i="77"/>
  <c r="B19" i="77"/>
  <c r="J17" i="77"/>
  <c r="B17" i="77"/>
  <c r="K4" i="77"/>
  <c r="C4" i="77"/>
  <c r="J23" i="76"/>
  <c r="B23" i="76"/>
  <c r="J21" i="76"/>
  <c r="B21" i="76"/>
  <c r="J19" i="76"/>
  <c r="B19" i="76"/>
  <c r="J17" i="76"/>
  <c r="B17" i="76"/>
  <c r="K4" i="76"/>
  <c r="C4" i="76"/>
  <c r="J23" i="75"/>
  <c r="B23" i="75"/>
  <c r="J21" i="75"/>
  <c r="B21" i="75"/>
  <c r="J19" i="75"/>
  <c r="B19" i="75"/>
  <c r="J17" i="75"/>
  <c r="B17" i="75"/>
  <c r="K4" i="75"/>
  <c r="C4" i="75"/>
  <c r="K3" i="70" l="1"/>
  <c r="C3" i="70"/>
  <c r="K3" i="69"/>
  <c r="C3" i="69"/>
  <c r="K3" i="68"/>
  <c r="C3" i="68"/>
  <c r="K3" i="67"/>
  <c r="C3" i="67"/>
  <c r="K3" i="66"/>
  <c r="C3" i="66"/>
  <c r="K3" i="65"/>
  <c r="C3" i="65"/>
  <c r="K3" i="64"/>
  <c r="C3" i="64"/>
  <c r="K3" i="63"/>
  <c r="C3" i="63"/>
  <c r="K3" i="62"/>
  <c r="C3" i="62"/>
  <c r="D25" i="9"/>
  <c r="C25" i="9"/>
  <c r="D24" i="9"/>
  <c r="C24" i="9"/>
  <c r="D23" i="9"/>
  <c r="C23" i="9"/>
  <c r="D22" i="9"/>
  <c r="C22" i="9"/>
  <c r="D21" i="9"/>
  <c r="C21" i="9"/>
  <c r="D20" i="9"/>
  <c r="C20" i="9"/>
  <c r="J23" i="70"/>
  <c r="B23" i="70"/>
  <c r="J21" i="70"/>
  <c r="B21" i="70"/>
  <c r="J19" i="70"/>
  <c r="B19" i="70"/>
  <c r="J17" i="70"/>
  <c r="B17" i="70"/>
  <c r="K4" i="70"/>
  <c r="C4" i="70"/>
  <c r="J23" i="69"/>
  <c r="B23" i="69"/>
  <c r="J21" i="69"/>
  <c r="B21" i="69"/>
  <c r="J19" i="69"/>
  <c r="B19" i="69"/>
  <c r="J17" i="69"/>
  <c r="B17" i="69"/>
  <c r="K4" i="69"/>
  <c r="C4" i="69"/>
  <c r="J23" i="68"/>
  <c r="B23" i="68"/>
  <c r="J21" i="68"/>
  <c r="B21" i="68"/>
  <c r="J19" i="68"/>
  <c r="B19" i="68"/>
  <c r="J17" i="68"/>
  <c r="B17" i="68"/>
  <c r="K4" i="68"/>
  <c r="C4" i="68"/>
  <c r="J23" i="67"/>
  <c r="B23" i="67"/>
  <c r="J21" i="67"/>
  <c r="B21" i="67"/>
  <c r="J19" i="67"/>
  <c r="B19" i="67"/>
  <c r="J17" i="67"/>
  <c r="B17" i="67"/>
  <c r="K4" i="67"/>
  <c r="C4" i="67"/>
  <c r="J23" i="66"/>
  <c r="B23" i="66"/>
  <c r="J21" i="66"/>
  <c r="B21" i="66"/>
  <c r="J19" i="66"/>
  <c r="B19" i="66"/>
  <c r="J17" i="66"/>
  <c r="B17" i="66"/>
  <c r="K4" i="66"/>
  <c r="C4" i="66"/>
  <c r="J23" i="65"/>
  <c r="B23" i="65"/>
  <c r="J21" i="65"/>
  <c r="B21" i="65"/>
  <c r="J19" i="65"/>
  <c r="B19" i="65"/>
  <c r="J17" i="65"/>
  <c r="B17" i="65"/>
  <c r="K4" i="65"/>
  <c r="C4" i="65"/>
  <c r="D19" i="9"/>
  <c r="D18" i="9"/>
  <c r="D17" i="9"/>
  <c r="C19" i="9"/>
  <c r="C18" i="9"/>
  <c r="C17" i="9"/>
  <c r="J23" i="64"/>
  <c r="B23" i="64"/>
  <c r="J21" i="64"/>
  <c r="B21" i="64"/>
  <c r="J19" i="64"/>
  <c r="B19" i="64"/>
  <c r="J17" i="64"/>
  <c r="B17" i="64"/>
  <c r="K4" i="64"/>
  <c r="C4" i="64"/>
  <c r="J23" i="63"/>
  <c r="B23" i="63"/>
  <c r="J21" i="63"/>
  <c r="B21" i="63"/>
  <c r="J19" i="63"/>
  <c r="B19" i="63"/>
  <c r="J17" i="63"/>
  <c r="B17" i="63"/>
  <c r="K4" i="63"/>
  <c r="C4" i="63"/>
  <c r="J23" i="62"/>
  <c r="B23" i="62"/>
  <c r="J21" i="62"/>
  <c r="B21" i="62"/>
  <c r="J19" i="62"/>
  <c r="B19" i="62"/>
  <c r="J17" i="62"/>
  <c r="B17" i="62"/>
  <c r="K4" i="62"/>
  <c r="C4" i="62"/>
  <c r="J23" i="22"/>
  <c r="B23" i="22"/>
  <c r="J21" i="22"/>
  <c r="B21" i="22"/>
  <c r="J19" i="22"/>
  <c r="B19" i="22"/>
  <c r="J17" i="22"/>
  <c r="B17" i="22"/>
  <c r="AC19" i="103" l="1"/>
  <c r="U6" i="103" s="1"/>
  <c r="Y19" i="103"/>
  <c r="U10" i="103" s="1"/>
  <c r="AB19" i="103"/>
  <c r="U7" i="103" s="1"/>
  <c r="G23" i="103"/>
  <c r="G8" i="103" s="1"/>
  <c r="M23" i="103"/>
  <c r="K7" i="103" s="1"/>
  <c r="N23" i="103"/>
  <c r="K6" i="103" s="1"/>
  <c r="K23" i="103"/>
  <c r="K9" i="103" s="1"/>
  <c r="P23" i="103"/>
  <c r="O9" i="103" s="1"/>
  <c r="O23" i="103"/>
  <c r="O10" i="103" s="1"/>
  <c r="Q23" i="103"/>
  <c r="O8" i="103" s="1"/>
  <c r="S23" i="103"/>
  <c r="O6" i="103" s="1"/>
  <c r="R23" i="103"/>
  <c r="O7" i="103" s="1"/>
  <c r="Y23" i="103"/>
  <c r="W10" i="103" s="1"/>
  <c r="AC23" i="103"/>
  <c r="W6" i="103" s="1"/>
  <c r="Z23" i="103"/>
  <c r="W9" i="103" s="1"/>
  <c r="AB23" i="103"/>
  <c r="W7" i="103" s="1"/>
  <c r="AA23" i="103"/>
  <c r="W8" i="103" s="1"/>
  <c r="U23" i="103"/>
  <c r="S9" i="103" s="1"/>
  <c r="V23" i="103"/>
  <c r="S8" i="103" s="1"/>
  <c r="T23" i="103"/>
  <c r="S10" i="103" s="1"/>
  <c r="O21" i="103"/>
  <c r="N10" i="103" s="1"/>
  <c r="R21" i="103"/>
  <c r="N7" i="103" s="1"/>
  <c r="Q21" i="103"/>
  <c r="N8" i="103" s="1"/>
  <c r="P21" i="103"/>
  <c r="N9" i="103" s="1"/>
  <c r="G21" i="103"/>
  <c r="F8" i="103" s="1"/>
  <c r="I21" i="103"/>
  <c r="F6" i="103" s="1"/>
  <c r="L21" i="103"/>
  <c r="J8" i="103" s="1"/>
  <c r="K21" i="103"/>
  <c r="J9" i="103" s="1"/>
  <c r="N21" i="103"/>
  <c r="J6" i="103" s="1"/>
  <c r="J21" i="103"/>
  <c r="J10" i="103" s="1"/>
  <c r="M21" i="103"/>
  <c r="J7" i="103" s="1"/>
  <c r="T21" i="103"/>
  <c r="R10" i="103" s="1"/>
  <c r="AB21" i="103"/>
  <c r="V7" i="103" s="1"/>
  <c r="Y21" i="103"/>
  <c r="V10" i="103" s="1"/>
  <c r="AC21" i="103"/>
  <c r="V6" i="103" s="1"/>
  <c r="AA21" i="103"/>
  <c r="V8" i="103" s="1"/>
  <c r="Z21" i="103"/>
  <c r="V9" i="103" s="1"/>
  <c r="N19" i="103"/>
  <c r="I6" i="103" s="1"/>
  <c r="L19" i="103"/>
  <c r="I8" i="103" s="1"/>
  <c r="K19" i="103"/>
  <c r="I9" i="103" s="1"/>
  <c r="X19" i="103"/>
  <c r="Q6" i="103" s="1"/>
  <c r="W19" i="103"/>
  <c r="Q7" i="103" s="1"/>
  <c r="U19" i="103"/>
  <c r="Q9" i="103" s="1"/>
  <c r="T19" i="103"/>
  <c r="Q10" i="103" s="1"/>
  <c r="P19" i="103"/>
  <c r="M9" i="103" s="1"/>
  <c r="S19" i="103"/>
  <c r="M6" i="103" s="1"/>
  <c r="R19" i="103"/>
  <c r="M7" i="103" s="1"/>
  <c r="Z19" i="103"/>
  <c r="U9" i="103" s="1"/>
  <c r="I19" i="103"/>
  <c r="E6" i="103" s="1"/>
  <c r="E19" i="103"/>
  <c r="E9" i="103" s="1"/>
  <c r="AA19" i="103"/>
  <c r="U8" i="103" s="1"/>
  <c r="E23" i="103" l="1"/>
  <c r="G9" i="103" s="1"/>
  <c r="H23" i="103"/>
  <c r="G7" i="103" s="1"/>
  <c r="X21" i="103"/>
  <c r="R6" i="103" s="1"/>
  <c r="U21" i="103"/>
  <c r="R9" i="103" s="1"/>
  <c r="S21" i="103"/>
  <c r="N6" i="103" s="1"/>
  <c r="H21" i="103"/>
  <c r="F7" i="103" s="1"/>
  <c r="Q19" i="103"/>
  <c r="M8" i="103" s="1"/>
  <c r="D19" i="103"/>
  <c r="E10" i="103" s="1"/>
  <c r="J23" i="103"/>
  <c r="K10" i="103" s="1"/>
  <c r="W23" i="103"/>
  <c r="S7" i="103" s="1"/>
  <c r="D23" i="103"/>
  <c r="G10" i="103" s="1"/>
  <c r="X23" i="103"/>
  <c r="S6" i="103" s="1"/>
  <c r="L23" i="103"/>
  <c r="K8" i="103" s="1"/>
  <c r="I23" i="103"/>
  <c r="G6" i="103" s="1"/>
  <c r="W21" i="103"/>
  <c r="R7" i="103" s="1"/>
  <c r="D21" i="103"/>
  <c r="F10" i="103" s="1"/>
  <c r="V21" i="103"/>
  <c r="R8" i="103" s="1"/>
  <c r="E21" i="103"/>
  <c r="F9" i="103" s="1"/>
  <c r="O19" i="103"/>
  <c r="M10" i="103" s="1"/>
  <c r="J19" i="103"/>
  <c r="I10" i="103" s="1"/>
  <c r="M19" i="103"/>
  <c r="I7" i="103" s="1"/>
  <c r="G19" i="103"/>
  <c r="E8" i="103" s="1"/>
  <c r="H19" i="103"/>
  <c r="E7" i="103" s="1"/>
  <c r="V19" i="103"/>
  <c r="Q8" i="103" s="1"/>
  <c r="J17" i="9"/>
  <c r="J18" i="9"/>
  <c r="J19" i="9"/>
  <c r="J20" i="9"/>
  <c r="J21" i="9"/>
  <c r="J22" i="9"/>
  <c r="J23" i="9"/>
  <c r="J24" i="9"/>
  <c r="J25" i="9"/>
  <c r="K18" i="9"/>
  <c r="K19" i="9"/>
  <c r="K20" i="9"/>
  <c r="K21" i="9"/>
  <c r="K22" i="9"/>
  <c r="K23" i="9"/>
  <c r="K24" i="9"/>
  <c r="K25" i="9"/>
  <c r="F23" i="103" l="1"/>
  <c r="F21" i="103"/>
  <c r="F19" i="103"/>
  <c r="C16" i="9"/>
  <c r="I58" i="9" l="1"/>
  <c r="P16" i="9"/>
  <c r="J16" i="9"/>
  <c r="Q16" i="9"/>
  <c r="S16" i="9"/>
  <c r="R16" i="9"/>
  <c r="O16" i="9"/>
  <c r="J56" i="9" l="1"/>
  <c r="K50" i="9" l="1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17" i="9"/>
  <c r="J32" i="9" l="1"/>
  <c r="J29" i="9"/>
  <c r="L29" i="9" s="1"/>
  <c r="J33" i="9"/>
  <c r="J37" i="9"/>
  <c r="J41" i="9"/>
  <c r="J45" i="9"/>
  <c r="J49" i="9"/>
  <c r="J40" i="9"/>
  <c r="J48" i="9"/>
  <c r="J26" i="9"/>
  <c r="J30" i="9"/>
  <c r="J34" i="9"/>
  <c r="L34" i="9" s="1"/>
  <c r="J38" i="9"/>
  <c r="J42" i="9"/>
  <c r="L42" i="9" s="1"/>
  <c r="J46" i="9"/>
  <c r="J50" i="9"/>
  <c r="J28" i="9"/>
  <c r="J36" i="9"/>
  <c r="J27" i="9"/>
  <c r="J31" i="9"/>
  <c r="J35" i="9"/>
  <c r="J39" i="9"/>
  <c r="J43" i="9"/>
  <c r="L43" i="9" s="1"/>
  <c r="J47" i="9"/>
  <c r="L47" i="9" s="1"/>
  <c r="J44" i="9"/>
  <c r="S20" i="9"/>
  <c r="O20" i="9"/>
  <c r="R20" i="9"/>
  <c r="Q20" i="9"/>
  <c r="P20" i="9"/>
  <c r="Q48" i="9"/>
  <c r="R48" i="9"/>
  <c r="P48" i="9"/>
  <c r="S48" i="9"/>
  <c r="O48" i="9"/>
  <c r="V20" i="9"/>
  <c r="X20" i="9"/>
  <c r="W20" i="9"/>
  <c r="U20" i="9"/>
  <c r="T20" i="9"/>
  <c r="L20" i="9"/>
  <c r="X24" i="9"/>
  <c r="V24" i="9"/>
  <c r="U24" i="9"/>
  <c r="T24" i="9"/>
  <c r="W24" i="9"/>
  <c r="L24" i="9"/>
  <c r="V28" i="9"/>
  <c r="X28" i="9"/>
  <c r="W28" i="9"/>
  <c r="T28" i="9"/>
  <c r="U28" i="9"/>
  <c r="L28" i="9"/>
  <c r="X32" i="9"/>
  <c r="V32" i="9"/>
  <c r="U32" i="9"/>
  <c r="W32" i="9"/>
  <c r="T32" i="9"/>
  <c r="V36" i="9"/>
  <c r="X36" i="9"/>
  <c r="W36" i="9"/>
  <c r="T36" i="9"/>
  <c r="U36" i="9"/>
  <c r="X40" i="9"/>
  <c r="V40" i="9"/>
  <c r="U40" i="9"/>
  <c r="T40" i="9"/>
  <c r="W40" i="9"/>
  <c r="V44" i="9"/>
  <c r="X44" i="9"/>
  <c r="W44" i="9"/>
  <c r="T44" i="9"/>
  <c r="U44" i="9"/>
  <c r="L44" i="9"/>
  <c r="X48" i="9"/>
  <c r="W48" i="9"/>
  <c r="U48" i="9"/>
  <c r="T48" i="9"/>
  <c r="V48" i="9"/>
  <c r="L48" i="9"/>
  <c r="S28" i="9"/>
  <c r="O28" i="9"/>
  <c r="P28" i="9"/>
  <c r="R28" i="9"/>
  <c r="Q28" i="9"/>
  <c r="R17" i="9"/>
  <c r="Q17" i="9"/>
  <c r="P17" i="9"/>
  <c r="S17" i="9"/>
  <c r="O17" i="9"/>
  <c r="P21" i="9"/>
  <c r="S21" i="9"/>
  <c r="O21" i="9"/>
  <c r="R21" i="9"/>
  <c r="Q21" i="9"/>
  <c r="R25" i="9"/>
  <c r="O25" i="9"/>
  <c r="Q25" i="9"/>
  <c r="P25" i="9"/>
  <c r="S25" i="9"/>
  <c r="P29" i="9"/>
  <c r="O29" i="9"/>
  <c r="S29" i="9"/>
  <c r="R29" i="9"/>
  <c r="Q29" i="9"/>
  <c r="R33" i="9"/>
  <c r="Q33" i="9"/>
  <c r="P33" i="9"/>
  <c r="O33" i="9"/>
  <c r="S33" i="9"/>
  <c r="P37" i="9"/>
  <c r="O37" i="9"/>
  <c r="S37" i="9"/>
  <c r="R37" i="9"/>
  <c r="Q37" i="9"/>
  <c r="R41" i="9"/>
  <c r="Q41" i="9"/>
  <c r="O41" i="9"/>
  <c r="P41" i="9"/>
  <c r="S41" i="9"/>
  <c r="P45" i="9"/>
  <c r="S45" i="9"/>
  <c r="O45" i="9"/>
  <c r="R45" i="9"/>
  <c r="Q45" i="9"/>
  <c r="R49" i="9"/>
  <c r="Q49" i="9"/>
  <c r="P49" i="9"/>
  <c r="O49" i="9"/>
  <c r="S49" i="9"/>
  <c r="R24" i="9"/>
  <c r="Q24" i="9"/>
  <c r="P24" i="9"/>
  <c r="S24" i="9"/>
  <c r="O24" i="9"/>
  <c r="W17" i="9"/>
  <c r="V17" i="9"/>
  <c r="T17" i="9"/>
  <c r="U17" i="9"/>
  <c r="X17" i="9"/>
  <c r="L17" i="9"/>
  <c r="U21" i="9"/>
  <c r="X21" i="9"/>
  <c r="T21" i="9"/>
  <c r="V21" i="9"/>
  <c r="W21" i="9"/>
  <c r="W25" i="9"/>
  <c r="V25" i="9"/>
  <c r="X25" i="9"/>
  <c r="U25" i="9"/>
  <c r="T25" i="9"/>
  <c r="X29" i="9"/>
  <c r="W29" i="9"/>
  <c r="T29" i="9"/>
  <c r="V29" i="9"/>
  <c r="U29" i="9"/>
  <c r="W33" i="9"/>
  <c r="V33" i="9"/>
  <c r="U33" i="9"/>
  <c r="T33" i="9"/>
  <c r="X33" i="9"/>
  <c r="L33" i="9"/>
  <c r="X37" i="9"/>
  <c r="V37" i="9"/>
  <c r="T37" i="9"/>
  <c r="W37" i="9"/>
  <c r="U37" i="9"/>
  <c r="W41" i="9"/>
  <c r="V41" i="9"/>
  <c r="X41" i="9"/>
  <c r="U41" i="9"/>
  <c r="T41" i="9"/>
  <c r="L41" i="9"/>
  <c r="X45" i="9"/>
  <c r="T45" i="9"/>
  <c r="V45" i="9"/>
  <c r="W45" i="9"/>
  <c r="U45" i="9"/>
  <c r="L45" i="9"/>
  <c r="W49" i="9"/>
  <c r="V49" i="9"/>
  <c r="U49" i="9"/>
  <c r="X49" i="9"/>
  <c r="T49" i="9"/>
  <c r="L49" i="9"/>
  <c r="Q32" i="9"/>
  <c r="R32" i="9"/>
  <c r="P32" i="9"/>
  <c r="S32" i="9"/>
  <c r="O32" i="9"/>
  <c r="R18" i="9"/>
  <c r="O18" i="9"/>
  <c r="Q18" i="9"/>
  <c r="P18" i="9"/>
  <c r="S18" i="9"/>
  <c r="P22" i="9"/>
  <c r="S22" i="9"/>
  <c r="O22" i="9"/>
  <c r="Q22" i="9"/>
  <c r="R22" i="9"/>
  <c r="O26" i="9"/>
  <c r="R26" i="9"/>
  <c r="S26" i="9"/>
  <c r="Q26" i="9"/>
  <c r="P26" i="9"/>
  <c r="P30" i="9"/>
  <c r="S30" i="9"/>
  <c r="O30" i="9"/>
  <c r="R30" i="9"/>
  <c r="Q30" i="9"/>
  <c r="R34" i="9"/>
  <c r="Q34" i="9"/>
  <c r="O34" i="9"/>
  <c r="P34" i="9"/>
  <c r="S34" i="9"/>
  <c r="P38" i="9"/>
  <c r="S38" i="9"/>
  <c r="O38" i="9"/>
  <c r="Q38" i="9"/>
  <c r="R38" i="9"/>
  <c r="R42" i="9"/>
  <c r="Q42" i="9"/>
  <c r="S42" i="9"/>
  <c r="P42" i="9"/>
  <c r="O42" i="9"/>
  <c r="Q46" i="9"/>
  <c r="P46" i="9"/>
  <c r="S46" i="9"/>
  <c r="O46" i="9"/>
  <c r="R46" i="9"/>
  <c r="R50" i="9"/>
  <c r="O50" i="9"/>
  <c r="Q50" i="9"/>
  <c r="S50" i="9"/>
  <c r="P50" i="9"/>
  <c r="S36" i="9"/>
  <c r="O36" i="9"/>
  <c r="R36" i="9"/>
  <c r="P36" i="9"/>
  <c r="Q36" i="9"/>
  <c r="U18" i="9"/>
  <c r="W18" i="9"/>
  <c r="V18" i="9"/>
  <c r="X18" i="9"/>
  <c r="T18" i="9"/>
  <c r="L18" i="9"/>
  <c r="W22" i="9"/>
  <c r="X22" i="9"/>
  <c r="U22" i="9"/>
  <c r="T22" i="9"/>
  <c r="V22" i="9"/>
  <c r="W26" i="9"/>
  <c r="V26" i="9"/>
  <c r="X26" i="9"/>
  <c r="U26" i="9"/>
  <c r="T26" i="9"/>
  <c r="W30" i="9"/>
  <c r="X30" i="9"/>
  <c r="T30" i="9"/>
  <c r="V30" i="9"/>
  <c r="U30" i="9"/>
  <c r="W34" i="9"/>
  <c r="V34" i="9"/>
  <c r="U34" i="9"/>
  <c r="T34" i="9"/>
  <c r="X34" i="9"/>
  <c r="W38" i="9"/>
  <c r="X38" i="9"/>
  <c r="V38" i="9"/>
  <c r="T38" i="9"/>
  <c r="U38" i="9"/>
  <c r="L38" i="9"/>
  <c r="W42" i="9"/>
  <c r="V42" i="9"/>
  <c r="X42" i="9"/>
  <c r="U42" i="9"/>
  <c r="T42" i="9"/>
  <c r="W46" i="9"/>
  <c r="X46" i="9"/>
  <c r="T46" i="9"/>
  <c r="U46" i="9"/>
  <c r="V46" i="9"/>
  <c r="L46" i="9"/>
  <c r="W50" i="9"/>
  <c r="V50" i="9"/>
  <c r="U50" i="9"/>
  <c r="X50" i="9"/>
  <c r="T50" i="9"/>
  <c r="L50" i="9"/>
  <c r="S44" i="9"/>
  <c r="O44" i="9"/>
  <c r="R44" i="9"/>
  <c r="Q44" i="9"/>
  <c r="P44" i="9"/>
  <c r="S19" i="9"/>
  <c r="O19" i="9"/>
  <c r="R19" i="9"/>
  <c r="Q19" i="9"/>
  <c r="P19" i="9"/>
  <c r="Q23" i="9"/>
  <c r="P23" i="9"/>
  <c r="S23" i="9"/>
  <c r="O23" i="9"/>
  <c r="R23" i="9"/>
  <c r="S27" i="9"/>
  <c r="O27" i="9"/>
  <c r="R27" i="9"/>
  <c r="Q27" i="9"/>
  <c r="P27" i="9"/>
  <c r="Q31" i="9"/>
  <c r="P31" i="9"/>
  <c r="O31" i="9"/>
  <c r="S31" i="9"/>
  <c r="R31" i="9"/>
  <c r="S35" i="9"/>
  <c r="O35" i="9"/>
  <c r="R35" i="9"/>
  <c r="Q35" i="9"/>
  <c r="P35" i="9"/>
  <c r="Q39" i="9"/>
  <c r="P39" i="9"/>
  <c r="O39" i="9"/>
  <c r="S39" i="9"/>
  <c r="R39" i="9"/>
  <c r="S43" i="9"/>
  <c r="O43" i="9"/>
  <c r="R43" i="9"/>
  <c r="Q43" i="9"/>
  <c r="P43" i="9"/>
  <c r="Q47" i="9"/>
  <c r="P47" i="9"/>
  <c r="S47" i="9"/>
  <c r="O47" i="9"/>
  <c r="R47" i="9"/>
  <c r="Q40" i="9"/>
  <c r="P40" i="9"/>
  <c r="S40" i="9"/>
  <c r="O40" i="9"/>
  <c r="R40" i="9"/>
  <c r="X19" i="9"/>
  <c r="W19" i="9"/>
  <c r="U19" i="9"/>
  <c r="V19" i="9"/>
  <c r="T19" i="9"/>
  <c r="L19" i="9"/>
  <c r="V23" i="9"/>
  <c r="U23" i="9"/>
  <c r="X23" i="9"/>
  <c r="T23" i="9"/>
  <c r="W23" i="9"/>
  <c r="L23" i="9"/>
  <c r="X27" i="9"/>
  <c r="W27" i="9"/>
  <c r="V27" i="9"/>
  <c r="U27" i="9"/>
  <c r="T27" i="9"/>
  <c r="V31" i="9"/>
  <c r="U31" i="9"/>
  <c r="W31" i="9"/>
  <c r="T31" i="9"/>
  <c r="X31" i="9"/>
  <c r="X35" i="9"/>
  <c r="W35" i="9"/>
  <c r="V35" i="9"/>
  <c r="U35" i="9"/>
  <c r="T35" i="9"/>
  <c r="V39" i="9"/>
  <c r="U39" i="9"/>
  <c r="T39" i="9"/>
  <c r="X39" i="9"/>
  <c r="W39" i="9"/>
  <c r="L39" i="9"/>
  <c r="X43" i="9"/>
  <c r="W43" i="9"/>
  <c r="V43" i="9"/>
  <c r="U43" i="9"/>
  <c r="T43" i="9"/>
  <c r="V47" i="9"/>
  <c r="U47" i="9"/>
  <c r="X47" i="9"/>
  <c r="T47" i="9"/>
  <c r="W47" i="9"/>
  <c r="I44" i="9"/>
  <c r="M44" i="9" s="1"/>
  <c r="I48" i="9"/>
  <c r="M48" i="9" s="1"/>
  <c r="I41" i="9"/>
  <c r="M41" i="9" s="1"/>
  <c r="I45" i="9"/>
  <c r="M45" i="9" s="1"/>
  <c r="I49" i="9"/>
  <c r="M49" i="9" s="1"/>
  <c r="I46" i="9"/>
  <c r="M46" i="9" s="1"/>
  <c r="D16" i="9"/>
  <c r="C27" i="25"/>
  <c r="C4" i="25"/>
  <c r="K4" i="22"/>
  <c r="K3" i="22"/>
  <c r="C4" i="22"/>
  <c r="C3" i="22"/>
  <c r="N44" i="9" l="1"/>
  <c r="G44" i="9" s="1"/>
  <c r="N46" i="9"/>
  <c r="G46" i="9" s="1"/>
  <c r="N49" i="9"/>
  <c r="G49" i="9" s="1"/>
  <c r="N41" i="9"/>
  <c r="G41" i="9" s="1"/>
  <c r="N45" i="9"/>
  <c r="G45" i="9" s="1"/>
  <c r="N48" i="9"/>
  <c r="G48" i="9" s="1"/>
  <c r="I59" i="9"/>
  <c r="K16" i="9"/>
  <c r="L16" i="9" s="1"/>
  <c r="L27" i="9"/>
  <c r="L26" i="9"/>
  <c r="L36" i="9"/>
  <c r="L35" i="9"/>
  <c r="AH23" i="9"/>
  <c r="AG23" i="9"/>
  <c r="AE23" i="9"/>
  <c r="AF23" i="9"/>
  <c r="AD23" i="9"/>
  <c r="AF18" i="9"/>
  <c r="AE18" i="9"/>
  <c r="AG18" i="9"/>
  <c r="AD18" i="9"/>
  <c r="AH18" i="9"/>
  <c r="AU47" i="9"/>
  <c r="AT47" i="9"/>
  <c r="AW47" i="9"/>
  <c r="AS47" i="9"/>
  <c r="AV47" i="9"/>
  <c r="AO39" i="9"/>
  <c r="AR39" i="9"/>
  <c r="AN39" i="9"/>
  <c r="AQ39" i="9"/>
  <c r="AP39" i="9"/>
  <c r="AA35" i="9"/>
  <c r="AC35" i="9"/>
  <c r="Y35" i="9"/>
  <c r="AB35" i="9"/>
  <c r="Z35" i="9"/>
  <c r="AL27" i="9"/>
  <c r="AK27" i="9"/>
  <c r="AJ27" i="9"/>
  <c r="AI27" i="9"/>
  <c r="AM27" i="9"/>
  <c r="AM23" i="9"/>
  <c r="AI23" i="9"/>
  <c r="AL23" i="9"/>
  <c r="AK23" i="9"/>
  <c r="AJ23" i="9"/>
  <c r="AR44" i="9"/>
  <c r="AQ44" i="9"/>
  <c r="AN44" i="9"/>
  <c r="AP44" i="9"/>
  <c r="AO44" i="9"/>
  <c r="AJ50" i="9"/>
  <c r="AL50" i="9"/>
  <c r="AI50" i="9"/>
  <c r="AM50" i="9"/>
  <c r="AK50" i="9"/>
  <c r="AC42" i="9"/>
  <c r="Y42" i="9"/>
  <c r="AB42" i="9"/>
  <c r="AA42" i="9"/>
  <c r="Z42" i="9"/>
  <c r="AT38" i="9"/>
  <c r="AW38" i="9"/>
  <c r="AS38" i="9"/>
  <c r="AV38" i="9"/>
  <c r="AU38" i="9"/>
  <c r="AR30" i="9"/>
  <c r="AN30" i="9"/>
  <c r="AO30" i="9"/>
  <c r="AQ30" i="9"/>
  <c r="AP30" i="9"/>
  <c r="AC26" i="9"/>
  <c r="Y26" i="9"/>
  <c r="AB26" i="9"/>
  <c r="AA26" i="9"/>
  <c r="Z26" i="9"/>
  <c r="AK18" i="9"/>
  <c r="AJ18" i="9"/>
  <c r="AL18" i="9"/>
  <c r="AI18" i="9"/>
  <c r="AM18" i="9"/>
  <c r="AH24" i="9"/>
  <c r="AG24" i="9"/>
  <c r="AE24" i="9"/>
  <c r="AF24" i="9"/>
  <c r="AD24" i="9"/>
  <c r="AM45" i="9"/>
  <c r="AL45" i="9"/>
  <c r="AK45" i="9"/>
  <c r="AJ45" i="9"/>
  <c r="AI45" i="9"/>
  <c r="AJ41" i="9"/>
  <c r="AM41" i="9"/>
  <c r="AI41" i="9"/>
  <c r="AK41" i="9"/>
  <c r="AL41" i="9"/>
  <c r="Z33" i="9"/>
  <c r="AC33" i="9"/>
  <c r="AB33" i="9"/>
  <c r="AA33" i="9"/>
  <c r="Y33" i="9"/>
  <c r="AG29" i="9"/>
  <c r="AE29" i="9"/>
  <c r="AF29" i="9"/>
  <c r="AD29" i="9"/>
  <c r="AH29" i="9"/>
  <c r="AB21" i="9"/>
  <c r="AA21" i="9"/>
  <c r="Z21" i="9"/>
  <c r="AC21" i="9"/>
  <c r="Y21" i="9"/>
  <c r="AL28" i="9"/>
  <c r="AI28" i="9"/>
  <c r="AM28" i="9"/>
  <c r="AK28" i="9"/>
  <c r="AJ28" i="9"/>
  <c r="AO48" i="9"/>
  <c r="AP48" i="9"/>
  <c r="AN48" i="9"/>
  <c r="AR48" i="9"/>
  <c r="AQ48" i="9"/>
  <c r="AF27" i="9"/>
  <c r="AD27" i="9"/>
  <c r="AH27" i="9"/>
  <c r="AE27" i="9"/>
  <c r="AG27" i="9"/>
  <c r="AM46" i="9"/>
  <c r="AK46" i="9"/>
  <c r="AJ46" i="9"/>
  <c r="AL46" i="9"/>
  <c r="AI46" i="9"/>
  <c r="AU24" i="9"/>
  <c r="AT24" i="9"/>
  <c r="AW24" i="9"/>
  <c r="AS24" i="9"/>
  <c r="AV24" i="9"/>
  <c r="L31" i="9"/>
  <c r="AO40" i="9"/>
  <c r="AR40" i="9"/>
  <c r="AQ40" i="9"/>
  <c r="AP40" i="9"/>
  <c r="AN40" i="9"/>
  <c r="AE47" i="9"/>
  <c r="AF47" i="9"/>
  <c r="AH47" i="9"/>
  <c r="AG47" i="9"/>
  <c r="AD47" i="9"/>
  <c r="AU39" i="9"/>
  <c r="AT39" i="9"/>
  <c r="AW39" i="9"/>
  <c r="AS39" i="9"/>
  <c r="AV39" i="9"/>
  <c r="AW35" i="9"/>
  <c r="AS35" i="9"/>
  <c r="AV35" i="9"/>
  <c r="AU35" i="9"/>
  <c r="AT35" i="9"/>
  <c r="AQ27" i="9"/>
  <c r="AP27" i="9"/>
  <c r="AO27" i="9"/>
  <c r="AN27" i="9"/>
  <c r="AR27" i="9"/>
  <c r="AG19" i="9"/>
  <c r="AD19" i="9"/>
  <c r="AF19" i="9"/>
  <c r="AE19" i="9"/>
  <c r="AH19" i="9"/>
  <c r="AA44" i="9"/>
  <c r="Z44" i="9"/>
  <c r="AC44" i="9"/>
  <c r="Y44" i="9"/>
  <c r="AB44" i="9"/>
  <c r="L30" i="9"/>
  <c r="AL36" i="9"/>
  <c r="AM36" i="9"/>
  <c r="AK36" i="9"/>
  <c r="AJ36" i="9"/>
  <c r="AI36" i="9"/>
  <c r="AC50" i="9"/>
  <c r="Y50" i="9"/>
  <c r="AB50" i="9"/>
  <c r="Z50" i="9"/>
  <c r="AA50" i="9"/>
  <c r="AE42" i="9"/>
  <c r="AH42" i="9"/>
  <c r="AD42" i="9"/>
  <c r="AG42" i="9"/>
  <c r="AF42" i="9"/>
  <c r="AH38" i="9"/>
  <c r="AG38" i="9"/>
  <c r="AE38" i="9"/>
  <c r="AF38" i="9"/>
  <c r="AD38" i="9"/>
  <c r="AB30" i="9"/>
  <c r="AA30" i="9"/>
  <c r="Z30" i="9"/>
  <c r="AC30" i="9"/>
  <c r="Y30" i="9"/>
  <c r="AR22" i="9"/>
  <c r="AN22" i="9"/>
  <c r="AQ22" i="9"/>
  <c r="AP22" i="9"/>
  <c r="AO22" i="9"/>
  <c r="Z18" i="9"/>
  <c r="AC18" i="9"/>
  <c r="Y18" i="9"/>
  <c r="AB18" i="9"/>
  <c r="AA18" i="9"/>
  <c r="AM24" i="9"/>
  <c r="AL24" i="9"/>
  <c r="AK24" i="9"/>
  <c r="AJ24" i="9"/>
  <c r="AI24" i="9"/>
  <c r="AR45" i="9"/>
  <c r="AN45" i="9"/>
  <c r="AQ45" i="9"/>
  <c r="AP45" i="9"/>
  <c r="AO45" i="9"/>
  <c r="AP41" i="9"/>
  <c r="AO41" i="9"/>
  <c r="AR41" i="9"/>
  <c r="AN41" i="9"/>
  <c r="AQ41" i="9"/>
  <c r="AH33" i="9"/>
  <c r="AG33" i="9"/>
  <c r="AE33" i="9"/>
  <c r="AF33" i="9"/>
  <c r="AD33" i="9"/>
  <c r="AV25" i="9"/>
  <c r="AU25" i="9"/>
  <c r="AT25" i="9"/>
  <c r="AW25" i="9"/>
  <c r="AS25" i="9"/>
  <c r="AT21" i="9"/>
  <c r="AW21" i="9"/>
  <c r="AS21" i="9"/>
  <c r="AV21" i="9"/>
  <c r="AU21" i="9"/>
  <c r="AR28" i="9"/>
  <c r="AQ28" i="9"/>
  <c r="AN28" i="9"/>
  <c r="AP28" i="9"/>
  <c r="AO28" i="9"/>
  <c r="L40" i="9"/>
  <c r="AI48" i="9"/>
  <c r="AK48" i="9"/>
  <c r="AM48" i="9"/>
  <c r="AJ48" i="9"/>
  <c r="AL48" i="9"/>
  <c r="AC47" i="9"/>
  <c r="Y47" i="9"/>
  <c r="AB47" i="9"/>
  <c r="AA47" i="9"/>
  <c r="Z47" i="9"/>
  <c r="AL44" i="9"/>
  <c r="AK44" i="9"/>
  <c r="AJ44" i="9"/>
  <c r="AM44" i="9"/>
  <c r="AI44" i="9"/>
  <c r="AK32" i="9"/>
  <c r="AJ32" i="9"/>
  <c r="AI32" i="9"/>
  <c r="AM32" i="9"/>
  <c r="AL32" i="9"/>
  <c r="AP49" i="9"/>
  <c r="AO49" i="9"/>
  <c r="AR49" i="9"/>
  <c r="AN49" i="9"/>
  <c r="AQ49" i="9"/>
  <c r="Z41" i="9"/>
  <c r="AC41" i="9"/>
  <c r="AB41" i="9"/>
  <c r="AA41" i="9"/>
  <c r="Y41" i="9"/>
  <c r="AR21" i="9"/>
  <c r="AN21" i="9"/>
  <c r="AQ21" i="9"/>
  <c r="AP21" i="9"/>
  <c r="AO21" i="9"/>
  <c r="AP17" i="9"/>
  <c r="AO17" i="9"/>
  <c r="AR17" i="9"/>
  <c r="AN17" i="9"/>
  <c r="AQ17" i="9"/>
  <c r="AH48" i="9"/>
  <c r="AE48" i="9"/>
  <c r="AF48" i="9"/>
  <c r="AG48" i="9"/>
  <c r="AD48" i="9"/>
  <c r="AC40" i="9"/>
  <c r="AB40" i="9"/>
  <c r="AA40" i="9"/>
  <c r="Y40" i="9"/>
  <c r="Z40" i="9"/>
  <c r="AM47" i="9"/>
  <c r="AI47" i="9"/>
  <c r="AL47" i="9"/>
  <c r="AK47" i="9"/>
  <c r="AJ47" i="9"/>
  <c r="AC39" i="9"/>
  <c r="Y39" i="9"/>
  <c r="AB39" i="9"/>
  <c r="AA39" i="9"/>
  <c r="Z39" i="9"/>
  <c r="AO31" i="9"/>
  <c r="AR31" i="9"/>
  <c r="AN31" i="9"/>
  <c r="AQ31" i="9"/>
  <c r="AP31" i="9"/>
  <c r="AA27" i="9"/>
  <c r="AC27" i="9"/>
  <c r="Y27" i="9"/>
  <c r="AB27" i="9"/>
  <c r="Z27" i="9"/>
  <c r="AL19" i="9"/>
  <c r="AK19" i="9"/>
  <c r="AJ19" i="9"/>
  <c r="AM19" i="9"/>
  <c r="AI19" i="9"/>
  <c r="AW44" i="9"/>
  <c r="AS44" i="9"/>
  <c r="AV44" i="9"/>
  <c r="AU44" i="9"/>
  <c r="AT44" i="9"/>
  <c r="AG36" i="9"/>
  <c r="AF36" i="9"/>
  <c r="AD36" i="9"/>
  <c r="AH36" i="9"/>
  <c r="AE36" i="9"/>
  <c r="AP50" i="9"/>
  <c r="AQ50" i="9"/>
  <c r="AO50" i="9"/>
  <c r="AN50" i="9"/>
  <c r="AR50" i="9"/>
  <c r="AV42" i="9"/>
  <c r="AU42" i="9"/>
  <c r="AT42" i="9"/>
  <c r="AW42" i="9"/>
  <c r="AS42" i="9"/>
  <c r="AV34" i="9"/>
  <c r="AU34" i="9"/>
  <c r="AT34" i="9"/>
  <c r="AS34" i="9"/>
  <c r="AW34" i="9"/>
  <c r="AT30" i="9"/>
  <c r="AW30" i="9"/>
  <c r="AS30" i="9"/>
  <c r="AV30" i="9"/>
  <c r="AU30" i="9"/>
  <c r="AM22" i="9"/>
  <c r="AL22" i="9"/>
  <c r="AK22" i="9"/>
  <c r="AJ22" i="9"/>
  <c r="AI22" i="9"/>
  <c r="AP18" i="9"/>
  <c r="AQ18" i="9"/>
  <c r="AO18" i="9"/>
  <c r="AN18" i="9"/>
  <c r="AR18" i="9"/>
  <c r="L37" i="9"/>
  <c r="L21" i="9"/>
  <c r="AO24" i="9"/>
  <c r="AR24" i="9"/>
  <c r="AQ24" i="9"/>
  <c r="AP24" i="9"/>
  <c r="AN24" i="9"/>
  <c r="AB45" i="9"/>
  <c r="AA45" i="9"/>
  <c r="Z45" i="9"/>
  <c r="AC45" i="9"/>
  <c r="Y45" i="9"/>
  <c r="AM37" i="9"/>
  <c r="AL37" i="9"/>
  <c r="AK37" i="9"/>
  <c r="AI37" i="9"/>
  <c r="AJ37" i="9"/>
  <c r="AJ33" i="9"/>
  <c r="AM33" i="9"/>
  <c r="AI33" i="9"/>
  <c r="AL33" i="9"/>
  <c r="AK33" i="9"/>
  <c r="AH25" i="9"/>
  <c r="AG25" i="9"/>
  <c r="AE25" i="9"/>
  <c r="AF25" i="9"/>
  <c r="AD25" i="9"/>
  <c r="AH21" i="9"/>
  <c r="AE21" i="9"/>
  <c r="AG21" i="9"/>
  <c r="AF21" i="9"/>
  <c r="AD21" i="9"/>
  <c r="AG28" i="9"/>
  <c r="AF28" i="9"/>
  <c r="AD28" i="9"/>
  <c r="AH28" i="9"/>
  <c r="AE28" i="9"/>
  <c r="AG20" i="9"/>
  <c r="AF20" i="9"/>
  <c r="AH20" i="9"/>
  <c r="AE20" i="9"/>
  <c r="AD20" i="9"/>
  <c r="AP26" i="9"/>
  <c r="AR26" i="9"/>
  <c r="AQ26" i="9"/>
  <c r="AO26" i="9"/>
  <c r="AN26" i="9"/>
  <c r="AU40" i="9"/>
  <c r="AT40" i="9"/>
  <c r="AW40" i="9"/>
  <c r="AS40" i="9"/>
  <c r="AV40" i="9"/>
  <c r="AH43" i="9"/>
  <c r="AD43" i="9"/>
  <c r="AG43" i="9"/>
  <c r="AE43" i="9"/>
  <c r="AF43" i="9"/>
  <c r="AE39" i="9"/>
  <c r="AF39" i="9"/>
  <c r="AD39" i="9"/>
  <c r="AH39" i="9"/>
  <c r="AG39" i="9"/>
  <c r="AU31" i="9"/>
  <c r="AT31" i="9"/>
  <c r="AW31" i="9"/>
  <c r="AS31" i="9"/>
  <c r="AV31" i="9"/>
  <c r="AW27" i="9"/>
  <c r="AS27" i="9"/>
  <c r="AV27" i="9"/>
  <c r="AU27" i="9"/>
  <c r="AT27" i="9"/>
  <c r="AQ19" i="9"/>
  <c r="AP19" i="9"/>
  <c r="AO19" i="9"/>
  <c r="AN19" i="9"/>
  <c r="AR19" i="9"/>
  <c r="AR36" i="9"/>
  <c r="AQ36" i="9"/>
  <c r="AP36" i="9"/>
  <c r="AO36" i="9"/>
  <c r="AN36" i="9"/>
  <c r="AR46" i="9"/>
  <c r="AN46" i="9"/>
  <c r="AO46" i="9"/>
  <c r="AQ46" i="9"/>
  <c r="AP46" i="9"/>
  <c r="AK42" i="9"/>
  <c r="AJ42" i="9"/>
  <c r="AM42" i="9"/>
  <c r="AI42" i="9"/>
  <c r="AL42" i="9"/>
  <c r="AE34" i="9"/>
  <c r="AD34" i="9"/>
  <c r="AH34" i="9"/>
  <c r="AG34" i="9"/>
  <c r="AF34" i="9"/>
  <c r="AH30" i="9"/>
  <c r="AG30" i="9"/>
  <c r="AE30" i="9"/>
  <c r="AF30" i="9"/>
  <c r="AD30" i="9"/>
  <c r="AB22" i="9"/>
  <c r="AA22" i="9"/>
  <c r="Z22" i="9"/>
  <c r="AC22" i="9"/>
  <c r="Y22" i="9"/>
  <c r="AC32" i="9"/>
  <c r="AB32" i="9"/>
  <c r="AA32" i="9"/>
  <c r="Z32" i="9"/>
  <c r="Y32" i="9"/>
  <c r="AV49" i="9"/>
  <c r="AU49" i="9"/>
  <c r="AT49" i="9"/>
  <c r="AW49" i="9"/>
  <c r="AS49" i="9"/>
  <c r="AT45" i="9"/>
  <c r="AW45" i="9"/>
  <c r="AS45" i="9"/>
  <c r="AV45" i="9"/>
  <c r="AU45" i="9"/>
  <c r="AR37" i="9"/>
  <c r="AN37" i="9"/>
  <c r="AQ37" i="9"/>
  <c r="AP37" i="9"/>
  <c r="AO37" i="9"/>
  <c r="AP33" i="9"/>
  <c r="AO33" i="9"/>
  <c r="AR33" i="9"/>
  <c r="AN33" i="9"/>
  <c r="AQ33" i="9"/>
  <c r="AJ25" i="9"/>
  <c r="AM25" i="9"/>
  <c r="AI25" i="9"/>
  <c r="AL25" i="9"/>
  <c r="AK25" i="9"/>
  <c r="Z17" i="9"/>
  <c r="AC17" i="9"/>
  <c r="AB17" i="9"/>
  <c r="AA17" i="9"/>
  <c r="Y17" i="9"/>
  <c r="AA28" i="9"/>
  <c r="Z28" i="9"/>
  <c r="AC28" i="9"/>
  <c r="Y28" i="9"/>
  <c r="AB28" i="9"/>
  <c r="AL20" i="9"/>
  <c r="AM20" i="9"/>
  <c r="AJ20" i="9"/>
  <c r="AK20" i="9"/>
  <c r="AI20" i="9"/>
  <c r="AQ35" i="9"/>
  <c r="AP35" i="9"/>
  <c r="AO35" i="9"/>
  <c r="AR35" i="9"/>
  <c r="AN35" i="9"/>
  <c r="AB38" i="9"/>
  <c r="AA38" i="9"/>
  <c r="Z38" i="9"/>
  <c r="Y38" i="9"/>
  <c r="AC38" i="9"/>
  <c r="AB29" i="9"/>
  <c r="AA29" i="9"/>
  <c r="Z29" i="9"/>
  <c r="AC29" i="9"/>
  <c r="Y29" i="9"/>
  <c r="AH40" i="9"/>
  <c r="AG40" i="9"/>
  <c r="AE40" i="9"/>
  <c r="AF40" i="9"/>
  <c r="AD40" i="9"/>
  <c r="AL43" i="9"/>
  <c r="AK43" i="9"/>
  <c r="AJ43" i="9"/>
  <c r="AM43" i="9"/>
  <c r="AI43" i="9"/>
  <c r="AM39" i="9"/>
  <c r="AI39" i="9"/>
  <c r="AL39" i="9"/>
  <c r="AJ39" i="9"/>
  <c r="AK39" i="9"/>
  <c r="AC31" i="9"/>
  <c r="Y31" i="9"/>
  <c r="AB31" i="9"/>
  <c r="AA31" i="9"/>
  <c r="Z31" i="9"/>
  <c r="AO23" i="9"/>
  <c r="AR23" i="9"/>
  <c r="AN23" i="9"/>
  <c r="AQ23" i="9"/>
  <c r="AP23" i="9"/>
  <c r="AA19" i="9"/>
  <c r="Z19" i="9"/>
  <c r="AC19" i="9"/>
  <c r="Y19" i="9"/>
  <c r="AB19" i="9"/>
  <c r="AA36" i="9"/>
  <c r="Z36" i="9"/>
  <c r="AC36" i="9"/>
  <c r="Y36" i="9"/>
  <c r="AB36" i="9"/>
  <c r="AB46" i="9"/>
  <c r="AA46" i="9"/>
  <c r="Z46" i="9"/>
  <c r="Y46" i="9"/>
  <c r="AC46" i="9"/>
  <c r="AP42" i="9"/>
  <c r="AR42" i="9"/>
  <c r="AQ42" i="9"/>
  <c r="AO42" i="9"/>
  <c r="AN42" i="9"/>
  <c r="AC34" i="9"/>
  <c r="Y34" i="9"/>
  <c r="AB34" i="9"/>
  <c r="Z34" i="9"/>
  <c r="AA34" i="9"/>
  <c r="AE26" i="9"/>
  <c r="AF26" i="9"/>
  <c r="AD26" i="9"/>
  <c r="AH26" i="9"/>
  <c r="AG26" i="9"/>
  <c r="AT22" i="9"/>
  <c r="AW22" i="9"/>
  <c r="AS22" i="9"/>
  <c r="AV22" i="9"/>
  <c r="AU22" i="9"/>
  <c r="AU32" i="9"/>
  <c r="AT32" i="9"/>
  <c r="AW32" i="9"/>
  <c r="AS32" i="9"/>
  <c r="AV32" i="9"/>
  <c r="L25" i="9"/>
  <c r="Z49" i="9"/>
  <c r="AC49" i="9"/>
  <c r="AB49" i="9"/>
  <c r="AA49" i="9"/>
  <c r="Y49" i="9"/>
  <c r="AF45" i="9"/>
  <c r="AH45" i="9"/>
  <c r="AD45" i="9"/>
  <c r="AG45" i="9"/>
  <c r="AE45" i="9"/>
  <c r="AT37" i="9"/>
  <c r="AW37" i="9"/>
  <c r="AS37" i="9"/>
  <c r="AV37" i="9"/>
  <c r="AU37" i="9"/>
  <c r="AM29" i="9"/>
  <c r="AL29" i="9"/>
  <c r="AK29" i="9"/>
  <c r="AJ29" i="9"/>
  <c r="AI29" i="9"/>
  <c r="Z25" i="9"/>
  <c r="AC25" i="9"/>
  <c r="AB25" i="9"/>
  <c r="AA25" i="9"/>
  <c r="Y25" i="9"/>
  <c r="AV17" i="9"/>
  <c r="AU17" i="9"/>
  <c r="AT17" i="9"/>
  <c r="AW17" i="9"/>
  <c r="AS17" i="9"/>
  <c r="AW28" i="9"/>
  <c r="AS28" i="9"/>
  <c r="AV28" i="9"/>
  <c r="AU28" i="9"/>
  <c r="AT28" i="9"/>
  <c r="AR20" i="9"/>
  <c r="AQ20" i="9"/>
  <c r="AP20" i="9"/>
  <c r="AO20" i="9"/>
  <c r="AN20" i="9"/>
  <c r="AW43" i="9"/>
  <c r="AS43" i="9"/>
  <c r="AV43" i="9"/>
  <c r="AU43" i="9"/>
  <c r="AT43" i="9"/>
  <c r="AV50" i="9"/>
  <c r="AU50" i="9"/>
  <c r="AT50" i="9"/>
  <c r="AW50" i="9"/>
  <c r="AS50" i="9"/>
  <c r="AJ40" i="9"/>
  <c r="AM40" i="9"/>
  <c r="AI40" i="9"/>
  <c r="AL40" i="9"/>
  <c r="AK40" i="9"/>
  <c r="AQ43" i="9"/>
  <c r="AP43" i="9"/>
  <c r="AO43" i="9"/>
  <c r="AN43" i="9"/>
  <c r="AR43" i="9"/>
  <c r="AF35" i="9"/>
  <c r="AD35" i="9"/>
  <c r="AH35" i="9"/>
  <c r="AG35" i="9"/>
  <c r="AE35" i="9"/>
  <c r="AH31" i="9"/>
  <c r="AG31" i="9"/>
  <c r="AE31" i="9"/>
  <c r="AF31" i="9"/>
  <c r="AD31" i="9"/>
  <c r="AC23" i="9"/>
  <c r="Y23" i="9"/>
  <c r="AB23" i="9"/>
  <c r="AA23" i="9"/>
  <c r="Z23" i="9"/>
  <c r="AW19" i="9"/>
  <c r="AS19" i="9"/>
  <c r="AV19" i="9"/>
  <c r="AU19" i="9"/>
  <c r="AT19" i="9"/>
  <c r="L22" i="9"/>
  <c r="AW36" i="9"/>
  <c r="AS36" i="9"/>
  <c r="AV36" i="9"/>
  <c r="AU36" i="9"/>
  <c r="AT36" i="9"/>
  <c r="AT46" i="9"/>
  <c r="AW46" i="9"/>
  <c r="AS46" i="9"/>
  <c r="AV46" i="9"/>
  <c r="AU46" i="9"/>
  <c r="AR38" i="9"/>
  <c r="AN38" i="9"/>
  <c r="AQ38" i="9"/>
  <c r="AP38" i="9"/>
  <c r="AO38" i="9"/>
  <c r="AK34" i="9"/>
  <c r="AL34" i="9"/>
  <c r="AJ34" i="9"/>
  <c r="AI34" i="9"/>
  <c r="AM34" i="9"/>
  <c r="AK26" i="9"/>
  <c r="AM26" i="9"/>
  <c r="AL26" i="9"/>
  <c r="AJ26" i="9"/>
  <c r="AI26" i="9"/>
  <c r="AH22" i="9"/>
  <c r="AG22" i="9"/>
  <c r="AE22" i="9"/>
  <c r="AF22" i="9"/>
  <c r="AD22" i="9"/>
  <c r="AH32" i="9"/>
  <c r="AG32" i="9"/>
  <c r="AE32" i="9"/>
  <c r="AF32" i="9"/>
  <c r="AD32" i="9"/>
  <c r="AE49" i="9"/>
  <c r="AF49" i="9"/>
  <c r="AH49" i="9"/>
  <c r="AD49" i="9"/>
  <c r="AG49" i="9"/>
  <c r="AV41" i="9"/>
  <c r="AU41" i="9"/>
  <c r="AT41" i="9"/>
  <c r="AW41" i="9"/>
  <c r="AS41" i="9"/>
  <c r="AB37" i="9"/>
  <c r="AA37" i="9"/>
  <c r="Z37" i="9"/>
  <c r="AC37" i="9"/>
  <c r="Y37" i="9"/>
  <c r="AR29" i="9"/>
  <c r="AN29" i="9"/>
  <c r="AQ29" i="9"/>
  <c r="AP29" i="9"/>
  <c r="AO29" i="9"/>
  <c r="AP25" i="9"/>
  <c r="AO25" i="9"/>
  <c r="AR25" i="9"/>
  <c r="AN25" i="9"/>
  <c r="AQ25" i="9"/>
  <c r="AF17" i="9"/>
  <c r="AH17" i="9"/>
  <c r="AE17" i="9"/>
  <c r="AG17" i="9"/>
  <c r="AD17" i="9"/>
  <c r="L32" i="9"/>
  <c r="AC48" i="9"/>
  <c r="AB48" i="9"/>
  <c r="AA48" i="9"/>
  <c r="Z48" i="9"/>
  <c r="Y48" i="9"/>
  <c r="AA20" i="9"/>
  <c r="Z20" i="9"/>
  <c r="AC20" i="9"/>
  <c r="Y20" i="9"/>
  <c r="AB20" i="9"/>
  <c r="AM30" i="9"/>
  <c r="AK30" i="9"/>
  <c r="AJ30" i="9"/>
  <c r="AI30" i="9"/>
  <c r="AL30" i="9"/>
  <c r="AV33" i="9"/>
  <c r="AU33" i="9"/>
  <c r="AT33" i="9"/>
  <c r="AS33" i="9"/>
  <c r="AW33" i="9"/>
  <c r="X16" i="9"/>
  <c r="V16" i="9"/>
  <c r="W16" i="9"/>
  <c r="U16" i="9"/>
  <c r="T16" i="9"/>
  <c r="AO47" i="9"/>
  <c r="AR47" i="9"/>
  <c r="AN47" i="9"/>
  <c r="AQ47" i="9"/>
  <c r="AP47" i="9"/>
  <c r="AA43" i="9"/>
  <c r="AC43" i="9"/>
  <c r="Y43" i="9"/>
  <c r="AB43" i="9"/>
  <c r="Z43" i="9"/>
  <c r="AL35" i="9"/>
  <c r="AK35" i="9"/>
  <c r="AJ35" i="9"/>
  <c r="AM35" i="9"/>
  <c r="AI35" i="9"/>
  <c r="AM31" i="9"/>
  <c r="AI31" i="9"/>
  <c r="AL31" i="9"/>
  <c r="AK31" i="9"/>
  <c r="AJ31" i="9"/>
  <c r="AU23" i="9"/>
  <c r="AT23" i="9"/>
  <c r="AW23" i="9"/>
  <c r="AS23" i="9"/>
  <c r="AV23" i="9"/>
  <c r="AG44" i="9"/>
  <c r="AF44" i="9"/>
  <c r="AH44" i="9"/>
  <c r="AD44" i="9"/>
  <c r="AE44" i="9"/>
  <c r="AE50" i="9"/>
  <c r="AG50" i="9"/>
  <c r="AD50" i="9"/>
  <c r="AF50" i="9"/>
  <c r="AH50" i="9"/>
  <c r="AH46" i="9"/>
  <c r="AG46" i="9"/>
  <c r="AF46" i="9"/>
  <c r="AD46" i="9"/>
  <c r="AE46" i="9"/>
  <c r="AM38" i="9"/>
  <c r="AI38" i="9"/>
  <c r="AL38" i="9"/>
  <c r="AK38" i="9"/>
  <c r="AJ38" i="9"/>
  <c r="AP34" i="9"/>
  <c r="AQ34" i="9"/>
  <c r="AR34" i="9"/>
  <c r="AO34" i="9"/>
  <c r="AN34" i="9"/>
  <c r="AV26" i="9"/>
  <c r="AU26" i="9"/>
  <c r="AT26" i="9"/>
  <c r="AW26" i="9"/>
  <c r="AS26" i="9"/>
  <c r="AV18" i="9"/>
  <c r="AU18" i="9"/>
  <c r="AT18" i="9"/>
  <c r="AW18" i="9"/>
  <c r="AS18" i="9"/>
  <c r="AO32" i="9"/>
  <c r="AR32" i="9"/>
  <c r="AP32" i="9"/>
  <c r="AN32" i="9"/>
  <c r="AQ32" i="9"/>
  <c r="AC24" i="9"/>
  <c r="AB24" i="9"/>
  <c r="AA24" i="9"/>
  <c r="Y24" i="9"/>
  <c r="Z24" i="9"/>
  <c r="AJ49" i="9"/>
  <c r="AM49" i="9"/>
  <c r="AI49" i="9"/>
  <c r="AL49" i="9"/>
  <c r="AK49" i="9"/>
  <c r="AG41" i="9"/>
  <c r="AE41" i="9"/>
  <c r="AF41" i="9"/>
  <c r="AH41" i="9"/>
  <c r="AD41" i="9"/>
  <c r="AF37" i="9"/>
  <c r="AD37" i="9"/>
  <c r="AH37" i="9"/>
  <c r="AG37" i="9"/>
  <c r="AE37" i="9"/>
  <c r="AT29" i="9"/>
  <c r="AW29" i="9"/>
  <c r="AS29" i="9"/>
  <c r="AV29" i="9"/>
  <c r="AU29" i="9"/>
  <c r="AM21" i="9"/>
  <c r="AL21" i="9"/>
  <c r="AK21" i="9"/>
  <c r="AJ21" i="9"/>
  <c r="AI21" i="9"/>
  <c r="AK17" i="9"/>
  <c r="AJ17" i="9"/>
  <c r="AM17" i="9"/>
  <c r="AI17" i="9"/>
  <c r="AL17" i="9"/>
  <c r="AU48" i="9"/>
  <c r="AT48" i="9"/>
  <c r="AW48" i="9"/>
  <c r="AS48" i="9"/>
  <c r="AV48" i="9"/>
  <c r="AW20" i="9"/>
  <c r="AS20" i="9"/>
  <c r="AV20" i="9"/>
  <c r="AU20" i="9"/>
  <c r="AT20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AE16" i="9" l="1"/>
  <c r="AE51" i="9" s="1"/>
  <c r="D7" i="9" s="1"/>
  <c r="AJ16" i="9"/>
  <c r="AJ51" i="9" s="1"/>
  <c r="G7" i="9" s="1"/>
  <c r="AT16" i="9"/>
  <c r="AT51" i="9" s="1"/>
  <c r="I7" i="9" s="1"/>
  <c r="AO16" i="9"/>
  <c r="AO51" i="9" s="1"/>
  <c r="H7" i="9" s="1"/>
  <c r="Z16" i="9"/>
  <c r="Z51" i="9" s="1"/>
  <c r="C7" i="9" s="1"/>
  <c r="AL16" i="9"/>
  <c r="AL51" i="9" s="1"/>
  <c r="G5" i="9" s="1"/>
  <c r="AG16" i="9"/>
  <c r="AG51" i="9" s="1"/>
  <c r="D5" i="9" s="1"/>
  <c r="AB16" i="9"/>
  <c r="AB51" i="9" s="1"/>
  <c r="C5" i="9" s="1"/>
  <c r="AV16" i="9"/>
  <c r="AV51" i="9" s="1"/>
  <c r="I5" i="9" s="1"/>
  <c r="AQ16" i="9"/>
  <c r="AQ51" i="9" s="1"/>
  <c r="H5" i="9" s="1"/>
  <c r="AK16" i="9"/>
  <c r="AK51" i="9" s="1"/>
  <c r="G6" i="9" s="1"/>
  <c r="AF16" i="9"/>
  <c r="AF51" i="9" s="1"/>
  <c r="D6" i="9" s="1"/>
  <c r="AU16" i="9"/>
  <c r="AU51" i="9" s="1"/>
  <c r="I6" i="9" s="1"/>
  <c r="AP16" i="9"/>
  <c r="AP51" i="9" s="1"/>
  <c r="H6" i="9" s="1"/>
  <c r="AA16" i="9"/>
  <c r="AA51" i="9" s="1"/>
  <c r="C6" i="9" s="1"/>
  <c r="AM16" i="9"/>
  <c r="AM51" i="9" s="1"/>
  <c r="G4" i="9" s="1"/>
  <c r="AH16" i="9"/>
  <c r="AH51" i="9" s="1"/>
  <c r="D4" i="9" s="1"/>
  <c r="AR16" i="9"/>
  <c r="AR51" i="9" s="1"/>
  <c r="H4" i="9" s="1"/>
  <c r="AW16" i="9"/>
  <c r="AW51" i="9" s="1"/>
  <c r="I4" i="9" s="1"/>
  <c r="AC16" i="9"/>
  <c r="AC51" i="9" s="1"/>
  <c r="C4" i="9" s="1"/>
  <c r="AD16" i="9"/>
  <c r="AD51" i="9" s="1"/>
  <c r="D8" i="9" s="1"/>
  <c r="AI16" i="9"/>
  <c r="AI51" i="9" s="1"/>
  <c r="G8" i="9" s="1"/>
  <c r="AN16" i="9"/>
  <c r="AN51" i="9" s="1"/>
  <c r="H8" i="9" s="1"/>
  <c r="Y16" i="9"/>
  <c r="Y51" i="9" s="1"/>
  <c r="C8" i="9" s="1"/>
  <c r="AS16" i="9"/>
  <c r="AS51" i="9" s="1"/>
  <c r="I8" i="9" s="1"/>
  <c r="F50" i="9"/>
  <c r="F49" i="9"/>
  <c r="F48" i="9"/>
  <c r="F47" i="9"/>
  <c r="I47" i="9" s="1"/>
  <c r="M47" i="9" s="1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E46" i="9" l="1"/>
  <c r="E41" i="9"/>
  <c r="E44" i="9"/>
  <c r="E48" i="9"/>
  <c r="E49" i="9"/>
  <c r="E45" i="9"/>
  <c r="N47" i="9"/>
  <c r="G47" i="9" s="1"/>
  <c r="K16" i="103"/>
  <c r="K17" i="103" s="1"/>
  <c r="H9" i="103" s="1"/>
  <c r="N16" i="103"/>
  <c r="N17" i="103" s="1"/>
  <c r="H6" i="103" s="1"/>
  <c r="D16" i="103"/>
  <c r="D17" i="103" s="1"/>
  <c r="D10" i="103" s="1"/>
  <c r="W16" i="103"/>
  <c r="W17" i="103" s="1"/>
  <c r="P7" i="103" s="1"/>
  <c r="L16" i="103"/>
  <c r="L17" i="103" s="1"/>
  <c r="H8" i="103" s="1"/>
  <c r="P16" i="103"/>
  <c r="P17" i="103" s="1"/>
  <c r="L9" i="103" s="1"/>
  <c r="M16" i="103"/>
  <c r="M17" i="103" s="1"/>
  <c r="H7" i="103" s="1"/>
  <c r="G16" i="103"/>
  <c r="G17" i="103" s="1"/>
  <c r="D8" i="103" s="1"/>
  <c r="T16" i="103"/>
  <c r="T17" i="103" s="1"/>
  <c r="P10" i="103" s="1"/>
  <c r="Y16" i="103"/>
  <c r="Y17" i="103" s="1"/>
  <c r="T10" i="103" s="1"/>
  <c r="R16" i="103"/>
  <c r="R17" i="103" s="1"/>
  <c r="L7" i="103" s="1"/>
  <c r="Z16" i="103"/>
  <c r="Z17" i="103" s="1"/>
  <c r="T9" i="103" s="1"/>
  <c r="J16" i="103"/>
  <c r="J17" i="103" s="1"/>
  <c r="H10" i="103" s="1"/>
  <c r="O16" i="103"/>
  <c r="O17" i="103" s="1"/>
  <c r="L10" i="103" s="1"/>
  <c r="E16" i="103"/>
  <c r="E17" i="103" s="1"/>
  <c r="D9" i="103" s="1"/>
  <c r="X16" i="103"/>
  <c r="X17" i="103" s="1"/>
  <c r="P6" i="103" s="1"/>
  <c r="S16" i="103"/>
  <c r="S17" i="103" s="1"/>
  <c r="L6" i="103" s="1"/>
  <c r="U16" i="103"/>
  <c r="U17" i="103" s="1"/>
  <c r="P9" i="103" s="1"/>
  <c r="H16" i="103"/>
  <c r="H17" i="103" s="1"/>
  <c r="D7" i="103" s="1"/>
  <c r="AB16" i="103"/>
  <c r="AB17" i="103" s="1"/>
  <c r="T7" i="103" s="1"/>
  <c r="V16" i="103"/>
  <c r="V17" i="103" s="1"/>
  <c r="P8" i="103" s="1"/>
  <c r="Q16" i="103"/>
  <c r="Q17" i="103" s="1"/>
  <c r="L8" i="103" s="1"/>
  <c r="F16" i="103"/>
  <c r="F17" i="103" s="1"/>
  <c r="I16" i="103"/>
  <c r="I17" i="103" s="1"/>
  <c r="D6" i="103" s="1"/>
  <c r="AC16" i="103"/>
  <c r="AC17" i="103" s="1"/>
  <c r="T6" i="103" s="1"/>
  <c r="AA16" i="103"/>
  <c r="AA17" i="103" s="1"/>
  <c r="T8" i="103" s="1"/>
  <c r="I34" i="9"/>
  <c r="I19" i="9"/>
  <c r="I27" i="9"/>
  <c r="I35" i="9"/>
  <c r="I43" i="9"/>
  <c r="I18" i="9"/>
  <c r="I17" i="9"/>
  <c r="I20" i="9"/>
  <c r="I21" i="9"/>
  <c r="I37" i="9"/>
  <c r="I42" i="9"/>
  <c r="M42" i="9" s="1"/>
  <c r="I28" i="9"/>
  <c r="I29" i="9"/>
  <c r="I22" i="9"/>
  <c r="I30" i="9"/>
  <c r="I38" i="9"/>
  <c r="I26" i="9"/>
  <c r="M26" i="9" s="1"/>
  <c r="I36" i="9"/>
  <c r="I23" i="9"/>
  <c r="I31" i="9"/>
  <c r="I39" i="9"/>
  <c r="I16" i="9"/>
  <c r="I24" i="9"/>
  <c r="I32" i="9"/>
  <c r="I40" i="9"/>
  <c r="I25" i="9"/>
  <c r="I33" i="9"/>
  <c r="I50" i="9"/>
  <c r="G42" i="9" l="1"/>
  <c r="E47" i="9"/>
  <c r="N26" i="9"/>
  <c r="N42" i="9"/>
  <c r="M16" i="9"/>
  <c r="H16" i="9" s="1"/>
  <c r="M40" i="9"/>
  <c r="M21" i="9"/>
  <c r="M39" i="9"/>
  <c r="M43" i="9"/>
  <c r="M34" i="9"/>
  <c r="M32" i="9"/>
  <c r="M38" i="9"/>
  <c r="M28" i="9"/>
  <c r="M20" i="9"/>
  <c r="M35" i="9"/>
  <c r="M29" i="9"/>
  <c r="M33" i="9"/>
  <c r="M30" i="9"/>
  <c r="M31" i="9"/>
  <c r="M24" i="9"/>
  <c r="M23" i="9"/>
  <c r="M17" i="9"/>
  <c r="M27" i="9"/>
  <c r="M18" i="9"/>
  <c r="M19" i="9"/>
  <c r="M50" i="9"/>
  <c r="M25" i="9"/>
  <c r="M36" i="9"/>
  <c r="M22" i="9"/>
  <c r="M37" i="9"/>
  <c r="I55" i="9"/>
  <c r="L57" i="9" s="1"/>
  <c r="I52" i="9"/>
  <c r="I51" i="9"/>
  <c r="G26" i="9" l="1"/>
  <c r="G50" i="9"/>
  <c r="G38" i="9"/>
  <c r="E11" i="118"/>
  <c r="N36" i="9"/>
  <c r="G36" i="9" s="1"/>
  <c r="N38" i="9"/>
  <c r="N32" i="9"/>
  <c r="G32" i="9" s="1"/>
  <c r="N50" i="9"/>
  <c r="N34" i="9"/>
  <c r="G34" i="9" s="1"/>
  <c r="N39" i="9"/>
  <c r="G39" i="9" s="1"/>
  <c r="N27" i="9"/>
  <c r="G27" i="9" s="1"/>
  <c r="N35" i="9"/>
  <c r="G35" i="9" s="1"/>
  <c r="N33" i="9"/>
  <c r="G33" i="9" s="1"/>
  <c r="N43" i="9"/>
  <c r="N40" i="9"/>
  <c r="G40" i="9" s="1"/>
  <c r="N31" i="9"/>
  <c r="G31" i="9" s="1"/>
  <c r="N30" i="9"/>
  <c r="G30" i="9" s="1"/>
  <c r="N29" i="9"/>
  <c r="G29" i="9" s="1"/>
  <c r="N37" i="9"/>
  <c r="G37" i="9" s="1"/>
  <c r="N28" i="9"/>
  <c r="G28" i="9" s="1"/>
  <c r="N25" i="9"/>
  <c r="G25" i="9" s="1"/>
  <c r="N24" i="9"/>
  <c r="G24" i="9" s="1"/>
  <c r="N23" i="9"/>
  <c r="G23" i="9" s="1"/>
  <c r="N22" i="9"/>
  <c r="G22" i="9" s="1"/>
  <c r="N21" i="9"/>
  <c r="G21" i="9" s="1"/>
  <c r="N20" i="9"/>
  <c r="G20" i="9" s="1"/>
  <c r="N19" i="9"/>
  <c r="G19" i="9" s="1"/>
  <c r="N18" i="9"/>
  <c r="N17" i="9"/>
  <c r="N16" i="9"/>
  <c r="G16" i="9" s="1"/>
  <c r="S11" i="118" s="1"/>
  <c r="T11" i="118" s="1"/>
  <c r="D11" i="118" s="1"/>
  <c r="J58" i="9"/>
  <c r="J59" i="9"/>
  <c r="L54" i="9"/>
  <c r="L53" i="9"/>
  <c r="L52" i="9"/>
  <c r="L51" i="9"/>
  <c r="J52" i="9"/>
  <c r="J51" i="9"/>
  <c r="I53" i="9"/>
  <c r="J53" i="9" s="1"/>
  <c r="D46" i="118" l="1"/>
  <c r="D47" i="118"/>
  <c r="D49" i="118"/>
  <c r="D50" i="118"/>
  <c r="D48" i="118"/>
  <c r="C46" i="118"/>
  <c r="E26" i="9"/>
  <c r="G43" i="9"/>
  <c r="G18" i="9"/>
  <c r="G17" i="9"/>
  <c r="E38" i="9"/>
  <c r="E42" i="9"/>
  <c r="E34" i="9"/>
  <c r="L56" i="9"/>
  <c r="I54" i="9"/>
  <c r="J54" i="9" s="1"/>
  <c r="J55" i="9" s="1"/>
  <c r="J57" i="9" s="1"/>
  <c r="L50" i="118" l="1"/>
  <c r="L48" i="118"/>
  <c r="L49" i="118"/>
  <c r="L47" i="118"/>
  <c r="E43" i="9"/>
  <c r="E18" i="9"/>
  <c r="E17" i="9"/>
  <c r="E29" i="9"/>
  <c r="E39" i="9"/>
  <c r="E40" i="9"/>
  <c r="E50" i="9"/>
  <c r="E37" i="9"/>
  <c r="E19" i="9"/>
  <c r="E20" i="9"/>
  <c r="E21" i="9"/>
  <c r="E22" i="9"/>
  <c r="E23" i="9"/>
  <c r="E24" i="9"/>
  <c r="E25" i="9"/>
  <c r="E27" i="9"/>
  <c r="E28" i="9"/>
  <c r="E30" i="9"/>
  <c r="E31" i="9"/>
  <c r="E32" i="9"/>
  <c r="E33" i="9"/>
  <c r="E35" i="9"/>
  <c r="E36" i="9"/>
  <c r="E16" i="9"/>
  <c r="M56" i="9"/>
  <c r="L55" i="9"/>
  <c r="M55" i="9" s="1"/>
  <c r="M57" i="9" s="1"/>
</calcChain>
</file>

<file path=xl/sharedStrings.xml><?xml version="1.0" encoding="utf-8"?>
<sst xmlns="http://schemas.openxmlformats.org/spreadsheetml/2006/main" count="375" uniqueCount="89">
  <si>
    <t xml:space="preserve">naam: </t>
  </si>
  <si>
    <t>betrokkenheid</t>
  </si>
  <si>
    <t>leergebied:</t>
  </si>
  <si>
    <t xml:space="preserve">leergemak </t>
  </si>
  <si>
    <t>leerplezier</t>
  </si>
  <si>
    <t xml:space="preserve">Groep: </t>
  </si>
  <si>
    <t>lezen</t>
  </si>
  <si>
    <t>begrijpend lezen</t>
  </si>
  <si>
    <t>spellen</t>
  </si>
  <si>
    <t>rekenen</t>
  </si>
  <si>
    <t>totaal</t>
  </si>
  <si>
    <r>
      <t xml:space="preserve">Met hoeveel </t>
    </r>
    <r>
      <rPr>
        <b/>
        <sz val="20"/>
        <color rgb="FFFF0000"/>
        <rFont val="Calibri"/>
        <family val="2"/>
        <scheme val="minor"/>
      </rPr>
      <t>plezier</t>
    </r>
    <r>
      <rPr>
        <sz val="20"/>
        <color theme="1"/>
        <rFont val="Calibri"/>
        <family val="2"/>
        <scheme val="minor"/>
      </rPr>
      <t xml:space="preserve"> deed je de afgelopen maand de vakken?</t>
    </r>
  </si>
  <si>
    <r>
      <t xml:space="preserve">Hoe </t>
    </r>
    <r>
      <rPr>
        <b/>
        <sz val="20"/>
        <color rgb="FFFF0000"/>
        <rFont val="Calibri"/>
        <family val="2"/>
        <scheme val="minor"/>
      </rPr>
      <t xml:space="preserve">gemakkelijk </t>
    </r>
    <r>
      <rPr>
        <sz val="20"/>
        <color theme="1"/>
        <rFont val="Calibri"/>
        <family val="2"/>
        <scheme val="minor"/>
      </rPr>
      <t>vond je de afgelopen maand de vakken?</t>
    </r>
  </si>
  <si>
    <t>Naam leerkracht</t>
  </si>
  <si>
    <t>Groep</t>
  </si>
  <si>
    <t xml:space="preserve">Naam: </t>
  </si>
  <si>
    <t>…………………………………………………………………..</t>
  </si>
  <si>
    <t>niet passend</t>
  </si>
  <si>
    <t>passend</t>
  </si>
  <si>
    <t>grens</t>
  </si>
  <si>
    <t>LijV-meter</t>
  </si>
  <si>
    <t>Welk percentage van de leerlingen is gemotiveerd?</t>
  </si>
  <si>
    <t>Wanneer bent u tevreden?</t>
  </si>
  <si>
    <t>percentage gemotiveerde leerlingen</t>
  </si>
  <si>
    <t>signaal</t>
  </si>
  <si>
    <t>leerling 2</t>
  </si>
  <si>
    <t>leerling 3</t>
  </si>
  <si>
    <t>leerling 4</t>
  </si>
  <si>
    <t>leerling 5</t>
  </si>
  <si>
    <t>leerling 6</t>
  </si>
  <si>
    <t>leerling 7</t>
  </si>
  <si>
    <t>leerling 8</t>
  </si>
  <si>
    <t>leerling 9</t>
  </si>
  <si>
    <t>leerling 10</t>
  </si>
  <si>
    <t>leerling 11</t>
  </si>
  <si>
    <t>leerling 12</t>
  </si>
  <si>
    <t>leerling 13</t>
  </si>
  <si>
    <t>leerling 14</t>
  </si>
  <si>
    <t>leerling 15</t>
  </si>
  <si>
    <t>leerling 16</t>
  </si>
  <si>
    <t>leerling 17</t>
  </si>
  <si>
    <t>leerling 18</t>
  </si>
  <si>
    <t>leerling 19</t>
  </si>
  <si>
    <t>leerling 20</t>
  </si>
  <si>
    <t>leerling 21</t>
  </si>
  <si>
    <t>leerling 22</t>
  </si>
  <si>
    <t>leerling 23</t>
  </si>
  <si>
    <t>leerling 24</t>
  </si>
  <si>
    <t>leerling 25</t>
  </si>
  <si>
    <t>4.5</t>
  </si>
  <si>
    <t>LijV</t>
  </si>
  <si>
    <t>vakken</t>
  </si>
  <si>
    <t>Klik hier als u per ongeluk een vakje in het vragenblad hebt aangevinkt.</t>
  </si>
  <si>
    <t>leerling 26</t>
  </si>
  <si>
    <t>leerling 27</t>
  </si>
  <si>
    <t>leerling 28</t>
  </si>
  <si>
    <t>juf / meester</t>
  </si>
  <si>
    <t>Vakgebied</t>
  </si>
  <si>
    <t>vakgebieden</t>
  </si>
  <si>
    <t>x</t>
  </si>
  <si>
    <t>!</t>
  </si>
  <si>
    <t>@</t>
  </si>
  <si>
    <t>#</t>
  </si>
  <si>
    <t>motivatie</t>
  </si>
  <si>
    <t>makkie</t>
  </si>
  <si>
    <t>moeilijk</t>
  </si>
  <si>
    <t>herm</t>
  </si>
  <si>
    <t>Vakken</t>
  </si>
  <si>
    <t xml:space="preserve">1 = </t>
  </si>
  <si>
    <t xml:space="preserve">2 = </t>
  </si>
  <si>
    <t>voldoende gemotiveerd</t>
  </si>
  <si>
    <t xml:space="preserve">3 = </t>
  </si>
  <si>
    <t>stress</t>
  </si>
  <si>
    <t xml:space="preserve">4 = </t>
  </si>
  <si>
    <t>ongemotiveerd</t>
  </si>
  <si>
    <t>namen leerlingen:</t>
  </si>
  <si>
    <t>totaal %</t>
  </si>
  <si>
    <t>valkuil</t>
  </si>
  <si>
    <t>actie</t>
  </si>
  <si>
    <t>achterover leunen</t>
  </si>
  <si>
    <t>(kind)
gesprek</t>
  </si>
  <si>
    <t>evenwicht behouden</t>
  </si>
  <si>
    <t>nog harder werken</t>
  </si>
  <si>
    <t>afhaken</t>
  </si>
  <si>
    <t>1e vak</t>
  </si>
  <si>
    <t>2e vak</t>
  </si>
  <si>
    <t>3e vak</t>
  </si>
  <si>
    <t>4e vak</t>
  </si>
  <si>
    <t>kees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</si>
</sst>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B0F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3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FFFFCC"/>
      <name val="Arial"/>
      <family val="2"/>
    </font>
    <font>
      <b/>
      <sz val="16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1C912"/>
        <bgColor indexed="64"/>
      </patternFill>
    </fill>
    <fill>
      <patternFill patternType="solid">
        <fgColor rgb="FF79AF11"/>
        <bgColor indexed="64"/>
      </patternFill>
    </fill>
    <fill>
      <patternFill patternType="solid">
        <fgColor rgb="FFC4D47C"/>
        <bgColor indexed="64"/>
      </patternFill>
    </fill>
    <fill>
      <patternFill patternType="solid">
        <fgColor rgb="FF7BB874"/>
        <bgColor indexed="64"/>
      </patternFill>
    </fill>
    <fill>
      <patternFill patternType="solid">
        <fgColor rgb="FFC5DEC3"/>
        <bgColor indexed="64"/>
      </patternFill>
    </fill>
    <fill>
      <patternFill patternType="solid">
        <fgColor rgb="FF7BC1B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indexed="64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thin">
        <color indexed="64"/>
      </right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/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rgb="FF0070C0"/>
      </right>
      <top style="medium">
        <color theme="1"/>
      </top>
      <bottom style="medium">
        <color theme="1"/>
      </bottom>
      <diagonal/>
    </border>
    <border>
      <left style="medium">
        <color rgb="FF0070C0"/>
      </left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rgb="FF0070C0"/>
      </left>
      <right/>
      <top style="medium">
        <color theme="1"/>
      </top>
      <bottom style="thin">
        <color theme="1"/>
      </bottom>
      <diagonal/>
    </border>
    <border>
      <left/>
      <right style="medium">
        <color rgb="FF0070C0"/>
      </right>
      <top style="medium">
        <color theme="1"/>
      </top>
      <bottom style="thin">
        <color theme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theme="1"/>
      </right>
      <top style="thin">
        <color theme="1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thin">
        <color theme="1"/>
      </right>
      <top style="medium">
        <color theme="4" tint="-0.249977111117893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4" tint="-0.249977111117893"/>
      </bottom>
      <diagonal/>
    </border>
    <border>
      <left style="medium">
        <color rgb="FF0070C0"/>
      </left>
      <right/>
      <top style="medium">
        <color rgb="FF0070C0"/>
      </top>
      <bottom style="medium">
        <color theme="1"/>
      </bottom>
      <diagonal/>
    </border>
    <border>
      <left/>
      <right/>
      <top style="medium">
        <color rgb="FF0070C0"/>
      </top>
      <bottom style="medium">
        <color theme="1"/>
      </bottom>
      <diagonal/>
    </border>
    <border>
      <left/>
      <right style="medium">
        <color rgb="FF0070C0"/>
      </right>
      <top style="medium">
        <color rgb="FF0070C0"/>
      </top>
      <bottom style="medium">
        <color theme="1"/>
      </bottom>
      <diagonal/>
    </border>
  </borders>
  <cellStyleXfs count="2">
    <xf numFmtId="0" fontId="0" fillId="0" borderId="0"/>
    <xf numFmtId="0" fontId="2" fillId="0" borderId="0"/>
  </cellStyleXfs>
  <cellXfs count="335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NumberForma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0" fillId="0" borderId="16" xfId="0" applyFill="1" applyBorder="1" applyAlignment="1" applyProtection="1">
      <alignment horizontal="center" textRotation="90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/>
    <xf numFmtId="0" fontId="0" fillId="3" borderId="0" xfId="0" applyFill="1"/>
    <xf numFmtId="0" fontId="1" fillId="0" borderId="5" xfId="0" applyFont="1" applyBorder="1"/>
    <xf numFmtId="0" fontId="3" fillId="3" borderId="23" xfId="0" applyFont="1" applyFill="1" applyBorder="1"/>
    <xf numFmtId="0" fontId="3" fillId="3" borderId="24" xfId="0" applyFont="1" applyFill="1" applyBorder="1"/>
    <xf numFmtId="0" fontId="9" fillId="3" borderId="0" xfId="0" applyFont="1" applyFill="1"/>
    <xf numFmtId="0" fontId="8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3" fillId="3" borderId="23" xfId="0" applyFont="1" applyFill="1" applyBorder="1" applyAlignment="1"/>
    <xf numFmtId="0" fontId="3" fillId="3" borderId="24" xfId="0" applyFont="1" applyFill="1" applyBorder="1" applyAlignment="1"/>
    <xf numFmtId="0" fontId="0" fillId="3" borderId="0" xfId="0" applyFill="1" applyAlignment="1"/>
    <xf numFmtId="0" fontId="1" fillId="0" borderId="34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12" fillId="0" borderId="7" xfId="0" applyNumberFormat="1" applyFont="1" applyBorder="1" applyAlignment="1" applyProtection="1">
      <alignment horizontal="center" vertical="center"/>
    </xf>
    <xf numFmtId="0" fontId="12" fillId="0" borderId="12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Protection="1"/>
    <xf numFmtId="0" fontId="12" fillId="0" borderId="0" xfId="0" applyFont="1" applyBorder="1" applyAlignment="1" applyProtection="1">
      <alignment horizontal="center" vertical="center"/>
    </xf>
    <xf numFmtId="9" fontId="12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0" fontId="12" fillId="0" borderId="0" xfId="0" applyFont="1" applyAlignment="1" applyProtection="1">
      <alignment horizontal="center"/>
    </xf>
    <xf numFmtId="9" fontId="12" fillId="0" borderId="0" xfId="0" applyNumberFormat="1" applyFont="1" applyFill="1" applyBorder="1" applyProtection="1"/>
    <xf numFmtId="165" fontId="12" fillId="0" borderId="0" xfId="0" applyNumberFormat="1" applyFont="1" applyBorder="1" applyAlignment="1" applyProtection="1">
      <alignment horizontal="center" vertical="center"/>
    </xf>
    <xf numFmtId="9" fontId="12" fillId="0" borderId="0" xfId="0" applyNumberFormat="1" applyFont="1" applyBorder="1" applyAlignment="1" applyProtection="1">
      <alignment horizontal="center"/>
    </xf>
    <xf numFmtId="0" fontId="12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/>
    <xf numFmtId="9" fontId="11" fillId="0" borderId="0" xfId="0" applyNumberFormat="1" applyFont="1" applyAlignment="1" applyProtection="1"/>
    <xf numFmtId="0" fontId="11" fillId="0" borderId="0" xfId="0" applyFont="1" applyAlignment="1" applyProtection="1"/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/>
    <xf numFmtId="0" fontId="13" fillId="3" borderId="0" xfId="0" applyFont="1" applyFill="1" applyBorder="1" applyAlignment="1" applyProtection="1">
      <alignment horizontal="center" vertical="center"/>
    </xf>
    <xf numFmtId="0" fontId="1" fillId="0" borderId="42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Fill="1" applyBorder="1" applyAlignment="1" applyProtection="1">
      <alignment horizontal="center" vertical="center" wrapText="1"/>
    </xf>
    <xf numFmtId="9" fontId="12" fillId="3" borderId="0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/>
    <xf numFmtId="0" fontId="1" fillId="0" borderId="5" xfId="0" applyFont="1" applyBorder="1" applyAlignment="1">
      <alignment vertical="center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8" fillId="0" borderId="30" xfId="0" applyFont="1" applyFill="1" applyBorder="1" applyAlignment="1" applyProtection="1">
      <alignment horizontal="center" vertical="center"/>
    </xf>
    <xf numFmtId="0" fontId="18" fillId="3" borderId="3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</xf>
    <xf numFmtId="0" fontId="16" fillId="8" borderId="1" xfId="0" applyFont="1" applyFill="1" applyBorder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Border="1" applyProtection="1"/>
    <xf numFmtId="0" fontId="20" fillId="11" borderId="4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4" fillId="0" borderId="0" xfId="0" applyFont="1" applyFill="1" applyProtection="1"/>
    <xf numFmtId="0" fontId="11" fillId="0" borderId="0" xfId="0" applyFont="1" applyFill="1" applyProtection="1"/>
    <xf numFmtId="9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0" fillId="0" borderId="0" xfId="0" applyFont="1" applyFill="1" applyProtection="1"/>
    <xf numFmtId="0" fontId="9" fillId="0" borderId="0" xfId="0" applyFont="1" applyFill="1" applyProtection="1"/>
    <xf numFmtId="0" fontId="1" fillId="0" borderId="21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3" borderId="0" xfId="0" applyFont="1" applyFill="1"/>
    <xf numFmtId="0" fontId="3" fillId="0" borderId="23" xfId="0" applyFont="1" applyFill="1" applyBorder="1"/>
    <xf numFmtId="0" fontId="3" fillId="0" borderId="24" xfId="0" applyFont="1" applyFill="1" applyBorder="1"/>
    <xf numFmtId="0" fontId="24" fillId="0" borderId="0" xfId="0" applyFont="1" applyAlignment="1" applyProtection="1"/>
    <xf numFmtId="0" fontId="11" fillId="0" borderId="0" xfId="0" applyFont="1" applyProtection="1"/>
    <xf numFmtId="0" fontId="25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textRotation="90"/>
    </xf>
    <xf numFmtId="0" fontId="0" fillId="0" borderId="23" xfId="0" applyFont="1" applyFill="1" applyBorder="1" applyAlignment="1" applyProtection="1">
      <alignment horizontal="center" textRotation="90"/>
    </xf>
    <xf numFmtId="0" fontId="28" fillId="0" borderId="0" xfId="0" applyFont="1" applyFill="1" applyProtection="1"/>
    <xf numFmtId="0" fontId="28" fillId="0" borderId="0" xfId="0" applyFont="1" applyAlignment="1" applyProtection="1"/>
    <xf numFmtId="0" fontId="28" fillId="0" borderId="0" xfId="0" applyFont="1" applyAlignment="1" applyProtection="1">
      <alignment horizontal="center" vertical="center"/>
    </xf>
    <xf numFmtId="0" fontId="0" fillId="0" borderId="41" xfId="0" applyFont="1" applyBorder="1" applyProtection="1"/>
    <xf numFmtId="0" fontId="0" fillId="0" borderId="0" xfId="0" applyFont="1" applyBorder="1" applyProtection="1"/>
    <xf numFmtId="0" fontId="26" fillId="0" borderId="0" xfId="0" applyFont="1" applyFill="1" applyProtection="1"/>
    <xf numFmtId="0" fontId="11" fillId="3" borderId="0" xfId="0" applyFont="1" applyFill="1" applyAlignment="1" applyProtection="1"/>
    <xf numFmtId="0" fontId="15" fillId="0" borderId="0" xfId="0" applyFont="1" applyBorder="1" applyAlignment="1" applyProtection="1">
      <alignment horizontal="left" vertical="center" wrapText="1"/>
    </xf>
    <xf numFmtId="0" fontId="19" fillId="2" borderId="4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 applyProtection="1"/>
    <xf numFmtId="0" fontId="29" fillId="3" borderId="3" xfId="0" applyFont="1" applyFill="1" applyBorder="1" applyAlignment="1" applyProtection="1">
      <alignment horizontal="center" vertical="center"/>
    </xf>
    <xf numFmtId="0" fontId="29" fillId="3" borderId="4" xfId="0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horizontal="center" vertical="center"/>
    </xf>
    <xf numFmtId="0" fontId="29" fillId="5" borderId="4" xfId="0" applyFont="1" applyFill="1" applyBorder="1" applyAlignment="1" applyProtection="1">
      <alignment horizontal="center" vertical="center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center" vertical="center"/>
    </xf>
    <xf numFmtId="0" fontId="29" fillId="3" borderId="43" xfId="0" applyFont="1" applyFill="1" applyBorder="1" applyAlignment="1" applyProtection="1">
      <alignment horizontal="center" vertical="center"/>
    </xf>
    <xf numFmtId="0" fontId="29" fillId="7" borderId="3" xfId="0" applyFont="1" applyFill="1" applyBorder="1" applyAlignment="1" applyProtection="1">
      <alignment horizontal="center" vertical="center"/>
    </xf>
    <xf numFmtId="0" fontId="29" fillId="7" borderId="4" xfId="0" applyFont="1" applyFill="1" applyBorder="1" applyAlignment="1" applyProtection="1">
      <alignment horizontal="center" vertical="center"/>
    </xf>
    <xf numFmtId="0" fontId="29" fillId="8" borderId="3" xfId="0" applyFont="1" applyFill="1" applyBorder="1" applyAlignment="1" applyProtection="1">
      <alignment horizontal="center" vertical="center"/>
    </xf>
    <xf numFmtId="0" fontId="29" fillId="8" borderId="4" xfId="0" applyFont="1" applyFill="1" applyBorder="1" applyAlignment="1" applyProtection="1">
      <alignment horizontal="center" vertical="center"/>
    </xf>
    <xf numFmtId="0" fontId="29" fillId="9" borderId="3" xfId="0" applyFont="1" applyFill="1" applyBorder="1" applyAlignment="1" applyProtection="1">
      <alignment horizontal="center" vertical="center"/>
    </xf>
    <xf numFmtId="0" fontId="29" fillId="9" borderId="4" xfId="0" applyFont="1" applyFill="1" applyBorder="1" applyAlignment="1" applyProtection="1">
      <alignment horizontal="center" vertical="center"/>
    </xf>
    <xf numFmtId="0" fontId="29" fillId="10" borderId="3" xfId="0" applyFont="1" applyFill="1" applyBorder="1" applyAlignment="1" applyProtection="1">
      <alignment horizontal="center" vertical="center"/>
    </xf>
    <xf numFmtId="0" fontId="29" fillId="10" borderId="4" xfId="0" applyFont="1" applyFill="1" applyBorder="1" applyAlignment="1" applyProtection="1">
      <alignment horizontal="center" vertical="center"/>
    </xf>
    <xf numFmtId="0" fontId="29" fillId="3" borderId="12" xfId="0" applyFont="1" applyFill="1" applyBorder="1" applyAlignment="1" applyProtection="1">
      <alignment horizontal="center" vertical="center"/>
    </xf>
    <xf numFmtId="0" fontId="29" fillId="3" borderId="13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30" fillId="0" borderId="0" xfId="0" applyFont="1" applyFill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/>
    <xf numFmtId="9" fontId="9" fillId="0" borderId="0" xfId="0" applyNumberFormat="1" applyFont="1" applyAlignment="1" applyProtection="1"/>
    <xf numFmtId="0" fontId="12" fillId="0" borderId="0" xfId="0" applyNumberFormat="1" applyFont="1" applyBorder="1" applyAlignment="1" applyProtection="1">
      <alignment horizontal="center" vertical="center"/>
    </xf>
    <xf numFmtId="0" fontId="12" fillId="0" borderId="13" xfId="0" applyNumberFormat="1" applyFont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/>
    </xf>
    <xf numFmtId="0" fontId="15" fillId="0" borderId="5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164" fontId="7" fillId="3" borderId="26" xfId="0" applyNumberFormat="1" applyFont="1" applyFill="1" applyBorder="1" applyAlignment="1" applyProtection="1">
      <alignment horizontal="left" vertical="center" wrapText="1"/>
    </xf>
    <xf numFmtId="0" fontId="1" fillId="0" borderId="50" xfId="0" applyFont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164" fontId="7" fillId="3" borderId="27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3" xfId="1" applyFont="1" applyFill="1" applyBorder="1" applyAlignment="1" applyProtection="1">
      <alignment horizontal="center" vertical="center"/>
    </xf>
    <xf numFmtId="0" fontId="12" fillId="0" borderId="14" xfId="1" applyFont="1" applyFill="1" applyBorder="1" applyAlignment="1" applyProtection="1">
      <alignment horizontal="center" vertical="center"/>
    </xf>
    <xf numFmtId="9" fontId="12" fillId="0" borderId="0" xfId="1" applyNumberFormat="1" applyFont="1" applyFill="1" applyBorder="1" applyAlignment="1" applyProtection="1">
      <alignment horizontal="center" vertical="center"/>
    </xf>
    <xf numFmtId="9" fontId="14" fillId="0" borderId="0" xfId="1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64" fontId="27" fillId="3" borderId="26" xfId="0" applyNumberFormat="1" applyFont="1" applyFill="1" applyBorder="1" applyAlignment="1" applyProtection="1">
      <alignment horizontal="left" vertical="center" wrapText="1"/>
    </xf>
    <xf numFmtId="164" fontId="27" fillId="3" borderId="27" xfId="0" applyNumberFormat="1" applyFont="1" applyFill="1" applyBorder="1" applyAlignment="1" applyProtection="1">
      <alignment horizontal="left" vertical="center" wrapText="1"/>
    </xf>
    <xf numFmtId="9" fontId="0" fillId="0" borderId="0" xfId="0" applyNumberFormat="1" applyFont="1" applyAlignment="1" applyProtection="1"/>
    <xf numFmtId="0" fontId="28" fillId="0" borderId="0" xfId="0" applyFont="1" applyFill="1" applyBorder="1" applyProtection="1"/>
    <xf numFmtId="9" fontId="28" fillId="0" borderId="0" xfId="0" applyNumberFormat="1" applyFont="1" applyFill="1" applyBorder="1" applyProtection="1"/>
    <xf numFmtId="0" fontId="6" fillId="0" borderId="0" xfId="0" applyFont="1" applyBorder="1" applyAlignment="1" applyProtection="1">
      <alignment horizontal="center" vertical="top" wrapText="1"/>
    </xf>
    <xf numFmtId="0" fontId="2" fillId="0" borderId="0" xfId="1" applyAlignment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2" fillId="0" borderId="53" xfId="1" applyBorder="1" applyAlignment="1">
      <alignment horizontal="right" vertical="center"/>
    </xf>
    <xf numFmtId="0" fontId="2" fillId="15" borderId="54" xfId="1" applyFill="1" applyBorder="1" applyAlignment="1">
      <alignment vertical="center"/>
    </xf>
    <xf numFmtId="0" fontId="2" fillId="16" borderId="54" xfId="1" applyFill="1" applyBorder="1" applyAlignment="1">
      <alignment vertical="center"/>
    </xf>
    <xf numFmtId="0" fontId="32" fillId="0" borderId="0" xfId="1" applyFont="1"/>
    <xf numFmtId="0" fontId="2" fillId="0" borderId="0" xfId="1" applyAlignment="1">
      <alignment horizontal="center" vertical="center"/>
    </xf>
    <xf numFmtId="0" fontId="2" fillId="0" borderId="55" xfId="1" applyBorder="1" applyAlignment="1">
      <alignment horizontal="right" vertical="center"/>
    </xf>
    <xf numFmtId="0" fontId="31" fillId="14" borderId="56" xfId="1" applyFont="1" applyFill="1" applyBorder="1" applyAlignment="1">
      <alignment vertical="center"/>
    </xf>
    <xf numFmtId="0" fontId="2" fillId="0" borderId="57" xfId="1" applyBorder="1" applyAlignment="1">
      <alignment horizontal="center" vertical="center"/>
    </xf>
    <xf numFmtId="9" fontId="2" fillId="0" borderId="57" xfId="1" applyNumberFormat="1" applyBorder="1" applyAlignment="1">
      <alignment horizontal="center" vertical="center"/>
    </xf>
    <xf numFmtId="0" fontId="2" fillId="0" borderId="61" xfId="1" applyBorder="1" applyAlignment="1">
      <alignment horizontal="right" vertical="center"/>
    </xf>
    <xf numFmtId="0" fontId="31" fillId="12" borderId="62" xfId="1" applyFont="1" applyFill="1" applyBorder="1" applyAlignment="1">
      <alignment vertical="center"/>
    </xf>
    <xf numFmtId="0" fontId="2" fillId="0" borderId="63" xfId="1" applyBorder="1" applyAlignment="1">
      <alignment horizontal="center" vertical="center"/>
    </xf>
    <xf numFmtId="9" fontId="2" fillId="0" borderId="63" xfId="1" applyNumberForma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 wrapText="1"/>
    </xf>
    <xf numFmtId="0" fontId="33" fillId="0" borderId="0" xfId="0" applyFont="1" applyBorder="1" applyAlignment="1" applyProtection="1">
      <alignment vertical="center"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164" fontId="35" fillId="2" borderId="8" xfId="0" applyNumberFormat="1" applyFont="1" applyFill="1" applyBorder="1" applyAlignment="1" applyProtection="1">
      <alignment vertical="center" wrapText="1"/>
      <protection locked="0"/>
    </xf>
    <xf numFmtId="164" fontId="35" fillId="2" borderId="9" xfId="0" applyNumberFormat="1" applyFont="1" applyFill="1" applyBorder="1" applyAlignment="1" applyProtection="1">
      <alignment vertical="center" wrapText="1"/>
      <protection locked="0"/>
    </xf>
    <xf numFmtId="164" fontId="35" fillId="2" borderId="15" xfId="0" applyNumberFormat="1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9" fontId="0" fillId="2" borderId="18" xfId="0" applyNumberFormat="1" applyFill="1" applyBorder="1" applyAlignment="1" applyProtection="1">
      <alignment horizontal="center"/>
      <protection locked="0"/>
    </xf>
    <xf numFmtId="9" fontId="0" fillId="2" borderId="28" xfId="0" applyNumberFormat="1" applyFill="1" applyBorder="1" applyAlignment="1" applyProtection="1">
      <alignment horizontal="center"/>
      <protection locked="0"/>
    </xf>
    <xf numFmtId="9" fontId="0" fillId="2" borderId="17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0" fontId="19" fillId="2" borderId="43" xfId="0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4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1" fillId="4" borderId="36" xfId="0" applyFont="1" applyFill="1" applyBorder="1" applyAlignment="1" applyProtection="1">
      <alignment horizontal="center" textRotation="90"/>
    </xf>
    <xf numFmtId="0" fontId="1" fillId="4" borderId="47" xfId="0" applyFont="1" applyFill="1" applyBorder="1" applyAlignment="1" applyProtection="1">
      <alignment horizontal="center" textRotation="90"/>
    </xf>
    <xf numFmtId="0" fontId="1" fillId="4" borderId="16" xfId="0" applyFont="1" applyFill="1" applyBorder="1" applyAlignment="1" applyProtection="1">
      <alignment horizontal="center" textRotation="90"/>
    </xf>
    <xf numFmtId="0" fontId="1" fillId="4" borderId="48" xfId="0" applyFont="1" applyFill="1" applyBorder="1" applyAlignment="1" applyProtection="1">
      <alignment horizontal="center" textRotation="90"/>
    </xf>
    <xf numFmtId="0" fontId="1" fillId="0" borderId="16" xfId="0" applyFont="1" applyFill="1" applyBorder="1" applyAlignment="1" applyProtection="1">
      <alignment horizontal="center" textRotation="90"/>
    </xf>
    <xf numFmtId="0" fontId="1" fillId="0" borderId="48" xfId="0" applyFont="1" applyFill="1" applyBorder="1" applyAlignment="1" applyProtection="1">
      <alignment horizontal="center" textRotation="90"/>
    </xf>
    <xf numFmtId="0" fontId="1" fillId="0" borderId="16" xfId="0" applyFont="1" applyFill="1" applyBorder="1" applyAlignment="1" applyProtection="1">
      <alignment horizontal="center"/>
    </xf>
    <xf numFmtId="0" fontId="1" fillId="0" borderId="48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 textRotation="90"/>
    </xf>
    <xf numFmtId="0" fontId="1" fillId="3" borderId="49" xfId="0" applyFont="1" applyFill="1" applyBorder="1" applyAlignment="1" applyProtection="1">
      <alignment horizontal="center" textRotation="90"/>
    </xf>
    <xf numFmtId="0" fontId="6" fillId="0" borderId="20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3" borderId="39" xfId="0" applyFont="1" applyFill="1" applyBorder="1" applyAlignment="1" applyProtection="1">
      <alignment horizontal="center" textRotation="90"/>
    </xf>
    <xf numFmtId="0" fontId="1" fillId="4" borderId="37" xfId="0" applyFont="1" applyFill="1" applyBorder="1" applyAlignment="1" applyProtection="1">
      <alignment horizontal="center" textRotation="90"/>
    </xf>
    <xf numFmtId="0" fontId="1" fillId="4" borderId="38" xfId="0" applyFont="1" applyFill="1" applyBorder="1" applyAlignment="1" applyProtection="1">
      <alignment horizontal="center" textRotation="90"/>
    </xf>
    <xf numFmtId="0" fontId="1" fillId="0" borderId="38" xfId="0" applyFont="1" applyFill="1" applyBorder="1" applyAlignment="1" applyProtection="1">
      <alignment horizontal="center" textRotation="90"/>
    </xf>
    <xf numFmtId="0" fontId="1" fillId="0" borderId="38" xfId="0" applyFont="1" applyFill="1" applyBorder="1" applyAlignment="1" applyProtection="1">
      <alignment horizontal="center"/>
    </xf>
    <xf numFmtId="0" fontId="2" fillId="0" borderId="0" xfId="1" applyAlignment="1">
      <alignment horizontal="center"/>
    </xf>
    <xf numFmtId="0" fontId="2" fillId="0" borderId="58" xfId="1" applyBorder="1" applyAlignment="1">
      <alignment horizontal="left" vertical="center"/>
    </xf>
    <xf numFmtId="0" fontId="2" fillId="0" borderId="57" xfId="1" applyBorder="1" applyAlignment="1">
      <alignment horizontal="left" vertical="center"/>
    </xf>
    <xf numFmtId="0" fontId="2" fillId="0" borderId="59" xfId="1" applyBorder="1" applyAlignment="1">
      <alignment horizontal="center" vertical="center" textRotation="90" wrapText="1"/>
    </xf>
    <xf numFmtId="0" fontId="2" fillId="0" borderId="60" xfId="1" applyBorder="1" applyAlignment="1">
      <alignment horizontal="center" vertical="center" textRotation="90"/>
    </xf>
    <xf numFmtId="0" fontId="2" fillId="0" borderId="65" xfId="1" applyBorder="1" applyAlignment="1">
      <alignment horizontal="center" vertical="center" textRotation="90"/>
    </xf>
    <xf numFmtId="0" fontId="2" fillId="0" borderId="41" xfId="1" applyBorder="1" applyAlignment="1">
      <alignment horizontal="left" vertical="center"/>
    </xf>
    <xf numFmtId="0" fontId="2" fillId="0" borderId="64" xfId="1" applyBorder="1" applyAlignment="1">
      <alignment horizontal="left" vertical="center"/>
    </xf>
    <xf numFmtId="0" fontId="2" fillId="0" borderId="63" xfId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43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" fillId="0" borderId="66" xfId="1" applyBorder="1" applyAlignment="1">
      <alignment horizontal="right" vertical="center"/>
    </xf>
    <xf numFmtId="0" fontId="31" fillId="14" borderId="0" xfId="1" applyFont="1" applyFill="1" applyAlignment="1">
      <alignment vertical="center"/>
    </xf>
    <xf numFmtId="0" fontId="2" fillId="2" borderId="66" xfId="1" applyFill="1" applyBorder="1" applyAlignment="1">
      <alignment horizontal="center" textRotation="90"/>
    </xf>
    <xf numFmtId="0" fontId="2" fillId="2" borderId="67" xfId="1" applyFill="1" applyBorder="1" applyAlignment="1">
      <alignment horizontal="center" textRotation="90"/>
    </xf>
    <xf numFmtId="0" fontId="2" fillId="2" borderId="0" xfId="1" applyFill="1" applyAlignment="1">
      <alignment horizontal="center" textRotation="90"/>
    </xf>
    <xf numFmtId="0" fontId="2" fillId="15" borderId="0" xfId="1" applyFill="1" applyAlignment="1">
      <alignment vertical="center"/>
    </xf>
    <xf numFmtId="0" fontId="2" fillId="16" borderId="0" xfId="1" applyFill="1" applyAlignment="1">
      <alignment vertical="center"/>
    </xf>
    <xf numFmtId="0" fontId="31" fillId="12" borderId="0" xfId="1" applyFont="1" applyFill="1" applyAlignment="1">
      <alignment vertical="center"/>
    </xf>
    <xf numFmtId="0" fontId="2" fillId="13" borderId="68" xfId="1" applyFill="1" applyBorder="1" applyAlignment="1">
      <alignment horizontal="center" vertical="center"/>
    </xf>
    <xf numFmtId="0" fontId="2" fillId="13" borderId="69" xfId="1" applyFill="1" applyBorder="1" applyAlignment="1">
      <alignment horizontal="center" vertical="center"/>
    </xf>
    <xf numFmtId="0" fontId="2" fillId="13" borderId="68" xfId="1" applyFill="1" applyBorder="1"/>
    <xf numFmtId="0" fontId="2" fillId="13" borderId="70" xfId="1" applyFill="1" applyBorder="1"/>
    <xf numFmtId="0" fontId="2" fillId="13" borderId="69" xfId="1" applyFill="1" applyBorder="1"/>
    <xf numFmtId="0" fontId="2" fillId="13" borderId="70" xfId="1" applyFill="1" applyBorder="1" applyAlignment="1">
      <alignment horizontal="center"/>
    </xf>
    <xf numFmtId="0" fontId="2" fillId="0" borderId="71" xfId="1" applyBorder="1" applyAlignment="1">
      <alignment horizontal="right"/>
    </xf>
    <xf numFmtId="0" fontId="2" fillId="0" borderId="72" xfId="1" applyBorder="1" applyAlignment="1">
      <alignment horizontal="left" vertical="center"/>
    </xf>
    <xf numFmtId="0" fontId="2" fillId="0" borderId="73" xfId="1" applyBorder="1"/>
    <xf numFmtId="0" fontId="2" fillId="0" borderId="74" xfId="1" applyBorder="1"/>
    <xf numFmtId="0" fontId="2" fillId="0" borderId="72" xfId="1" applyBorder="1"/>
    <xf numFmtId="0" fontId="2" fillId="0" borderId="75" xfId="1" applyBorder="1" applyAlignment="1">
      <alignment horizontal="right" vertical="center"/>
    </xf>
    <xf numFmtId="1" fontId="35" fillId="2" borderId="32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71" xfId="1" applyFont="1" applyBorder="1" applyAlignment="1">
      <alignment horizontal="center" vertical="center"/>
    </xf>
    <xf numFmtId="0" fontId="36" fillId="0" borderId="76" xfId="1" applyFont="1" applyBorder="1" applyAlignment="1">
      <alignment horizontal="center" vertical="center"/>
    </xf>
    <xf numFmtId="0" fontId="32" fillId="0" borderId="77" xfId="1" applyFont="1" applyBorder="1" applyAlignment="1">
      <alignment horizontal="center" vertical="center"/>
    </xf>
    <xf numFmtId="0" fontId="32" fillId="0" borderId="33" xfId="1" applyFont="1" applyBorder="1" applyAlignment="1">
      <alignment horizontal="center" vertical="center"/>
    </xf>
    <xf numFmtId="1" fontId="35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78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2" fillId="0" borderId="79" xfId="1" applyBorder="1" applyAlignment="1">
      <alignment horizontal="right" vertical="center"/>
    </xf>
    <xf numFmtId="1" fontId="35" fillId="2" borderId="80" xfId="1" applyNumberFormat="1" applyFont="1" applyFill="1" applyBorder="1" applyAlignment="1" applyProtection="1">
      <alignment horizontal="left" vertical="center" wrapText="1"/>
      <protection locked="0"/>
    </xf>
    <xf numFmtId="0" fontId="32" fillId="0" borderId="79" xfId="1" applyFont="1" applyBorder="1" applyAlignment="1">
      <alignment horizontal="center" vertical="center"/>
    </xf>
    <xf numFmtId="0" fontId="36" fillId="0" borderId="81" xfId="1" applyFont="1" applyBorder="1" applyAlignment="1">
      <alignment horizontal="center" vertical="center"/>
    </xf>
    <xf numFmtId="0" fontId="32" fillId="0" borderId="82" xfId="1" applyFont="1" applyBorder="1" applyAlignment="1">
      <alignment horizontal="center" vertical="center"/>
    </xf>
    <xf numFmtId="0" fontId="32" fillId="0" borderId="84" xfId="1" applyFont="1" applyBorder="1" applyAlignment="1">
      <alignment horizontal="center" vertical="center"/>
    </xf>
    <xf numFmtId="0" fontId="32" fillId="0" borderId="63" xfId="1" applyFont="1" applyBorder="1" applyAlignment="1">
      <alignment vertical="center"/>
    </xf>
    <xf numFmtId="0" fontId="32" fillId="0" borderId="63" xfId="1" applyFont="1" applyBorder="1"/>
    <xf numFmtId="0" fontId="2" fillId="0" borderId="85" xfId="1" applyBorder="1" applyAlignment="1">
      <alignment horizontal="center" vertical="center"/>
    </xf>
    <xf numFmtId="0" fontId="2" fillId="0" borderId="86" xfId="1" applyBorder="1" applyAlignment="1">
      <alignment horizontal="center" vertical="center"/>
    </xf>
    <xf numFmtId="9" fontId="2" fillId="0" borderId="0" xfId="1" applyNumberForma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87" xfId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36" fillId="0" borderId="67" xfId="1" applyFont="1" applyBorder="1" applyAlignment="1">
      <alignment horizontal="center" vertical="center"/>
    </xf>
    <xf numFmtId="0" fontId="36" fillId="0" borderId="83" xfId="1" applyFont="1" applyBorder="1" applyAlignment="1">
      <alignment horizontal="center" vertical="center"/>
    </xf>
    <xf numFmtId="0" fontId="2" fillId="2" borderId="0" xfId="1" applyFill="1" applyBorder="1" applyAlignment="1">
      <alignment horizontal="center" textRotation="90"/>
    </xf>
    <xf numFmtId="0" fontId="2" fillId="13" borderId="88" xfId="1" applyFill="1" applyBorder="1" applyAlignment="1">
      <alignment horizontal="center" vertical="center"/>
    </xf>
    <xf numFmtId="0" fontId="2" fillId="13" borderId="89" xfId="1" applyFill="1" applyBorder="1" applyAlignment="1">
      <alignment horizontal="center" vertical="center"/>
    </xf>
    <xf numFmtId="0" fontId="2" fillId="13" borderId="89" xfId="1" applyFill="1" applyBorder="1" applyAlignment="1">
      <alignment horizontal="center"/>
    </xf>
    <xf numFmtId="0" fontId="2" fillId="13" borderId="90" xfId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597">
    <dxf>
      <font>
        <color theme="1"/>
      </font>
    </dxf>
    <dxf>
      <font>
        <color rgb="FF66CCFF"/>
      </font>
      <fill>
        <patternFill>
          <bgColor rgb="FF66CCFF"/>
        </patternFill>
      </fill>
    </dxf>
    <dxf>
      <font>
        <color rgb="FFCCFF99"/>
      </font>
      <fill>
        <patternFill>
          <bgColor rgb="FFCC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1"/>
      </font>
      <fill>
        <patternFill>
          <bgColor rgb="FFFF7C80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99"/>
        </patternFill>
      </fill>
    </dxf>
    <dxf>
      <fill>
        <patternFill>
          <bgColor rgb="FF99CCFF"/>
        </patternFill>
      </fill>
    </dxf>
    <dxf>
      <font>
        <color theme="1"/>
      </font>
      <fill>
        <patternFill>
          <bgColor rgb="FF99CCFF"/>
        </patternFill>
      </fill>
    </dxf>
    <dxf>
      <font>
        <color rgb="FF7BC1B6"/>
      </font>
    </dxf>
    <dxf>
      <font>
        <color rgb="FF7BB874"/>
      </font>
    </dxf>
    <dxf>
      <font>
        <color rgb="FF79AF11"/>
      </font>
    </dxf>
    <dxf>
      <font>
        <color rgb="FFC5DEC3"/>
      </font>
    </dxf>
    <dxf>
      <font>
        <color rgb="FFC4D47C"/>
      </font>
    </dxf>
    <dxf>
      <font>
        <color rgb="FFC1C912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3333FF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auto="1"/>
      </font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E9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A5DF6B"/>
        </patternFill>
      </fill>
    </dxf>
    <dxf>
      <fill>
        <patternFill>
          <bgColor rgb="FF9DE9A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009FC9"/>
        </patternFill>
      </fill>
    </dxf>
    <dxf>
      <fill>
        <patternFill>
          <bgColor rgb="FF009FC9"/>
        </patternFill>
      </fill>
    </dxf>
    <dxf>
      <fill>
        <patternFill>
          <bgColor rgb="FFA0CFE6"/>
        </patternFill>
      </fill>
    </dxf>
    <dxf>
      <fill>
        <patternFill>
          <bgColor rgb="FFCFF5DE"/>
        </patternFill>
      </fill>
    </dxf>
    <dxf>
      <fill>
        <patternFill>
          <bgColor rgb="FFA0CFE6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CCCCFF"/>
      <color rgb="FFFFFFCC"/>
      <color rgb="FF66FFFF"/>
      <color rgb="FF66CCFF"/>
      <color rgb="FFFF7C80"/>
      <color rgb="FFFF9999"/>
      <color rgb="FFFF6699"/>
      <color rgb="FF99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'1e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'1e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'1e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'1e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'1e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'1e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vak'!$M$56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661704"/>
        <c:axId val="403662096"/>
      </c:barChart>
      <c:catAx>
        <c:axId val="403661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3662096"/>
        <c:crosses val="autoZero"/>
        <c:auto val="1"/>
        <c:lblAlgn val="ctr"/>
        <c:lblOffset val="100"/>
        <c:noMultiLvlLbl val="0"/>
      </c:catAx>
      <c:valAx>
        <c:axId val="4036620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3661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'3e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C-4A1E-A867-30363C521D0D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'3e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C-4A1E-A867-30363C521D0D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'3e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3928"/>
        <c:axId val="435106280"/>
      </c:barChart>
      <c:catAx>
        <c:axId val="43510392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6280"/>
        <c:crosses val="autoZero"/>
        <c:auto val="1"/>
        <c:lblAlgn val="ctr"/>
        <c:lblOffset val="100"/>
        <c:noMultiLvlLbl val="0"/>
      </c:catAx>
      <c:valAx>
        <c:axId val="4351062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3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6672"/>
        <c:axId val="435107064"/>
      </c:barChart>
      <c:catAx>
        <c:axId val="435106672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7064"/>
        <c:crosses val="autoZero"/>
        <c:auto val="1"/>
        <c:lblAlgn val="ctr"/>
        <c:lblOffset val="100"/>
        <c:noMultiLvlLbl val="0"/>
      </c:catAx>
      <c:valAx>
        <c:axId val="435107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66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83-42C4-8CF9-B0F4418D1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7456"/>
        <c:axId val="435110200"/>
      </c:barChart>
      <c:catAx>
        <c:axId val="43510745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10200"/>
        <c:crosses val="autoZero"/>
        <c:auto val="1"/>
        <c:lblAlgn val="ctr"/>
        <c:lblOffset val="100"/>
        <c:noMultiLvlLbl val="0"/>
      </c:catAx>
      <c:valAx>
        <c:axId val="435110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7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'4e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'4e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'4e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'4e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'4e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'4e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vak'!$M$56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78832"/>
        <c:axId val="433780792"/>
      </c:barChart>
      <c:catAx>
        <c:axId val="43377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780792"/>
        <c:crosses val="autoZero"/>
        <c:auto val="1"/>
        <c:lblAlgn val="ctr"/>
        <c:lblOffset val="100"/>
        <c:noMultiLvlLbl val="0"/>
      </c:catAx>
      <c:valAx>
        <c:axId val="4337807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78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'4e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AA4-A5E6-92241806061E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'4e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AA4-A5E6-92241806061E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'4e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3144"/>
        <c:axId val="433783536"/>
      </c:barChart>
      <c:catAx>
        <c:axId val="433783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3536"/>
        <c:crosses val="autoZero"/>
        <c:auto val="1"/>
        <c:lblAlgn val="ctr"/>
        <c:lblOffset val="100"/>
        <c:noMultiLvlLbl val="0"/>
      </c:catAx>
      <c:valAx>
        <c:axId val="433783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3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7336096"/>
        <c:axId val="437340016"/>
      </c:barChart>
      <c:catAx>
        <c:axId val="43733609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7340016"/>
        <c:crosses val="autoZero"/>
        <c:auto val="1"/>
        <c:lblAlgn val="ctr"/>
        <c:lblOffset val="100"/>
        <c:noMultiLvlLbl val="0"/>
      </c:catAx>
      <c:valAx>
        <c:axId val="437340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73360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A4E-4C9B-9C35-24CEA76DC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7334920"/>
        <c:axId val="437338056"/>
      </c:barChart>
      <c:catAx>
        <c:axId val="437334920"/>
        <c:scaling>
          <c:orientation val="minMax"/>
        </c:scaling>
        <c:delete val="1"/>
        <c:axPos val="b"/>
        <c:majorTickMark val="none"/>
        <c:minorTickMark val="none"/>
        <c:tickLblPos val="nextTo"/>
        <c:crossAx val="437338056"/>
        <c:crosses val="autoZero"/>
        <c:auto val="1"/>
        <c:lblAlgn val="ctr"/>
        <c:lblOffset val="100"/>
        <c:noMultiLvlLbl val="0"/>
      </c:catAx>
      <c:valAx>
        <c:axId val="4373380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7334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668E-479E-BE4A-BFBA123EBB18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668E-479E-BE4A-BFBA123EBB18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668E-479E-BE4A-BFBA123EBB18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668E-479E-BE4A-BFBA123EBB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LIJV!$D$47:$D$50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8E-479E-BE4A-BFBA123EBB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explosion val="1"/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4E46-4C6D-B001-75AAECD6380D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4E46-4C6D-B001-75AAECD6380D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4E46-4C6D-B001-75AAECD6380D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4E46-4C6D-B001-75AAECD638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LIJV!$F$47:$F$50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46-4C6D-B001-75AAECD63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BF50-4894-88DC-D4CAFE5B7B65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BF50-4894-88DC-D4CAFE5B7B65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BF50-4894-88DC-D4CAFE5B7B65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BF50-4894-88DC-D4CAFE5B7B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LIJV!$H$47:$H$50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50-4894-88DC-D4CAFE5B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'1e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C-4D51-87E5-E0C00950DD67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'1e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C-4D51-87E5-E0C00950DD67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'1e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658960"/>
        <c:axId val="403659352"/>
      </c:barChart>
      <c:catAx>
        <c:axId val="403658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3659352"/>
        <c:crosses val="autoZero"/>
        <c:auto val="1"/>
        <c:lblAlgn val="ctr"/>
        <c:lblOffset val="100"/>
        <c:noMultiLvlLbl val="0"/>
      </c:catAx>
      <c:valAx>
        <c:axId val="4036593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36589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>
              <a:bevelT w="139700" h="139700" prst="divot"/>
            </a:sp3d>
          </c:spPr>
          <c:explosion val="1"/>
          <c:dPt>
            <c:idx val="0"/>
            <c:bubble3D val="0"/>
            <c:spPr>
              <a:solidFill>
                <a:srgbClr val="99CCFF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1-338B-436A-9F78-A93558705AB5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3-338B-436A-9F78-A93558705AB5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5-338B-436A-9F78-A93558705AB5}"/>
              </c:ext>
            </c:extLst>
          </c:dPt>
          <c:dPt>
            <c:idx val="3"/>
            <c:bubble3D val="0"/>
            <c:spPr>
              <a:solidFill>
                <a:srgbClr val="FF7C80"/>
              </a:solidFill>
              <a:ln w="1905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 prst="divot"/>
              </a:sp3d>
            </c:spPr>
            <c:extLst>
              <c:ext xmlns:c16="http://schemas.microsoft.com/office/drawing/2014/chart" uri="{C3380CC4-5D6E-409C-BE32-E72D297353CC}">
                <c16:uniqueId val="{00000007-338B-436A-9F78-A93558705A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l-N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LIJV!$J$47:$J$50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8B-436A-9F78-A9355870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1968"/>
        <c:axId val="433785496"/>
      </c:barChart>
      <c:catAx>
        <c:axId val="43378196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5496"/>
        <c:crosses val="autoZero"/>
        <c:auto val="1"/>
        <c:lblAlgn val="ctr"/>
        <c:lblOffset val="100"/>
        <c:noMultiLvlLbl val="0"/>
      </c:catAx>
      <c:valAx>
        <c:axId val="4337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19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FDF-4D7F-B350-AA12D3A530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1576"/>
        <c:axId val="433783928"/>
      </c:barChart>
      <c:catAx>
        <c:axId val="433781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3928"/>
        <c:crosses val="autoZero"/>
        <c:auto val="1"/>
        <c:lblAlgn val="ctr"/>
        <c:lblOffset val="100"/>
        <c:noMultiLvlLbl val="0"/>
      </c:catAx>
      <c:valAx>
        <c:axId val="433783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15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'2e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'2e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'2e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'2e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'2e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'2e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vak'!$M$56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79224"/>
        <c:axId val="433778440"/>
      </c:barChart>
      <c:catAx>
        <c:axId val="433779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778440"/>
        <c:crosses val="autoZero"/>
        <c:auto val="1"/>
        <c:lblAlgn val="ctr"/>
        <c:lblOffset val="100"/>
        <c:noMultiLvlLbl val="0"/>
      </c:catAx>
      <c:valAx>
        <c:axId val="4337784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792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 sz="1600">
                <a:solidFill>
                  <a:schemeClr val="tx1"/>
                </a:solidFill>
              </a:rPr>
              <a:t>goed</a:t>
            </a:r>
            <a:r>
              <a:rPr lang="nl-NL" sz="1600" baseline="0">
                <a:solidFill>
                  <a:schemeClr val="tx1"/>
                </a:solidFill>
              </a:rPr>
              <a:t> gemotiveerd</a:t>
            </a:r>
            <a:endParaRPr lang="nl-NL" sz="16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val>
            <c:numRef>
              <c:f>'2e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8-4FF1-AB26-E852C58DE0A0}"/>
            </c:ext>
          </c:extLst>
        </c:ser>
        <c:ser>
          <c:idx val="3"/>
          <c:order val="1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'2e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8-4FF1-AB26-E852C58DE0A0}"/>
            </c:ext>
          </c:extLst>
        </c:ser>
        <c:ser>
          <c:idx val="0"/>
          <c:order val="2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ser>
          <c:idx val="1"/>
          <c:order val="3"/>
          <c:spPr>
            <a:noFill/>
            <a:ln w="25400">
              <a:solidFill>
                <a:schemeClr val="tx1"/>
              </a:solidFill>
            </a:ln>
            <a:effectLst/>
          </c:spPr>
          <c:invertIfNegative val="0"/>
          <c:val>
            <c:numRef>
              <c:f>'2e vak'!$J$56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3780400"/>
        <c:axId val="433781184"/>
      </c:barChart>
      <c:catAx>
        <c:axId val="433780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33781184"/>
        <c:crosses val="autoZero"/>
        <c:auto val="1"/>
        <c:lblAlgn val="ctr"/>
        <c:lblOffset val="100"/>
        <c:noMultiLvlLbl val="0"/>
      </c:catAx>
      <c:valAx>
        <c:axId val="4337811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3780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makkie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9808"/>
        <c:axId val="435107848"/>
      </c:barChart>
      <c:catAx>
        <c:axId val="43510980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7848"/>
        <c:crosses val="autoZero"/>
        <c:auto val="1"/>
        <c:lblAlgn val="ctr"/>
        <c:lblOffset val="100"/>
        <c:noMultiLvlLbl val="0"/>
      </c:catAx>
      <c:valAx>
        <c:axId val="435107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9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moeilijk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9FC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127-47F2-87B7-14A98E362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'2e vak'!$J$59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1-4480-9F6A-EAF690D5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5496"/>
        <c:axId val="435105104"/>
      </c:barChart>
      <c:catAx>
        <c:axId val="435105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435105104"/>
        <c:crosses val="autoZero"/>
        <c:auto val="1"/>
        <c:lblAlgn val="ctr"/>
        <c:lblOffset val="100"/>
        <c:noMultiLvlLbl val="0"/>
      </c:catAx>
      <c:valAx>
        <c:axId val="435105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54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nl-NL">
                <a:solidFill>
                  <a:schemeClr val="tx1"/>
                </a:solidFill>
              </a:rPr>
              <a:t>zone</a:t>
            </a:r>
            <a:r>
              <a:rPr lang="nl-NL" baseline="0">
                <a:solidFill>
                  <a:schemeClr val="tx1"/>
                </a:solidFill>
              </a:rPr>
              <a:t> van betrokkenheid</a:t>
            </a:r>
            <a:endParaRPr lang="nl-NL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'3e vak'!$K$51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'3e vak'!$M$51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F53-4E50-8EDF-37089B71D31F}"/>
            </c:ext>
          </c:extLst>
        </c:ser>
        <c:ser>
          <c:idx val="1"/>
          <c:order val="1"/>
          <c:tx>
            <c:strRef>
              <c:f>'3e vak'!$K$52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'3e vak'!$M$52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F53-4E50-8EDF-37089B71D31F}"/>
            </c:ext>
          </c:extLst>
        </c:ser>
        <c:ser>
          <c:idx val="2"/>
          <c:order val="2"/>
          <c:tx>
            <c:strRef>
              <c:f>'3e vak'!$K$53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'3e vak'!$M$53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F53-4E50-8EDF-37089B71D31F}"/>
            </c:ext>
          </c:extLst>
        </c:ser>
        <c:ser>
          <c:idx val="3"/>
          <c:order val="3"/>
          <c:tx>
            <c:strRef>
              <c:f>'3e vak'!$K$56</c:f>
              <c:strCache>
                <c:ptCount val="1"/>
                <c:pt idx="0">
                  <c:v>passend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381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53-4E50-8EDF-37089B71D31F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3-4E50-8EDF-37089B71D3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'3e vak'!$M$56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3-4E50-8EDF-37089B7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5104320"/>
        <c:axId val="435108632"/>
      </c:barChart>
      <c:catAx>
        <c:axId val="435104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5108632"/>
        <c:crosses val="autoZero"/>
        <c:auto val="1"/>
        <c:lblAlgn val="ctr"/>
        <c:lblOffset val="100"/>
        <c:noMultiLvlLbl val="0"/>
      </c:catAx>
      <c:valAx>
        <c:axId val="435108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351043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00.xml><?xml version="1.0" encoding="utf-8"?>
<formControlPr xmlns="http://schemas.microsoft.com/office/spreadsheetml/2009/9/main" objectType="GBox"/>
</file>

<file path=xl/ctrlProps/ctrlProp1001.xml><?xml version="1.0" encoding="utf-8"?>
<formControlPr xmlns="http://schemas.microsoft.com/office/spreadsheetml/2009/9/main" objectType="GBox"/>
</file>

<file path=xl/ctrlProps/ctrlProp1002.xml><?xml version="1.0" encoding="utf-8"?>
<formControlPr xmlns="http://schemas.microsoft.com/office/spreadsheetml/2009/9/main" objectType="GBox"/>
</file>

<file path=xl/ctrlProps/ctrlProp1003.xml><?xml version="1.0" encoding="utf-8"?>
<formControlPr xmlns="http://schemas.microsoft.com/office/spreadsheetml/2009/9/main" objectType="Radio" firstButton="1" fmlaLink="$H$17" lockText="1" noThreeD="1"/>
</file>

<file path=xl/ctrlProps/ctrlProp1004.xml><?xml version="1.0" encoding="utf-8"?>
<formControlPr xmlns="http://schemas.microsoft.com/office/spreadsheetml/2009/9/main" objectType="Radio" lockText="1" noThreeD="1"/>
</file>

<file path=xl/ctrlProps/ctrlProp1005.xml><?xml version="1.0" encoding="utf-8"?>
<formControlPr xmlns="http://schemas.microsoft.com/office/spreadsheetml/2009/9/main" objectType="Radio" lockText="1" noThreeD="1"/>
</file>

<file path=xl/ctrlProps/ctrlProp1006.xml><?xml version="1.0" encoding="utf-8"?>
<formControlPr xmlns="http://schemas.microsoft.com/office/spreadsheetml/2009/9/main" objectType="Radio" lockText="1" noThreeD="1"/>
</file>

<file path=xl/ctrlProps/ctrlProp1007.xml><?xml version="1.0" encoding="utf-8"?>
<formControlPr xmlns="http://schemas.microsoft.com/office/spreadsheetml/2009/9/main" objectType="Radio" lockText="1" noThreeD="1"/>
</file>

<file path=xl/ctrlProps/ctrlProp1008.xml><?xml version="1.0" encoding="utf-8"?>
<formControlPr xmlns="http://schemas.microsoft.com/office/spreadsheetml/2009/9/main" objectType="Radio" firstButton="1" fmlaLink="$H$19" lockText="1" noThreeD="1"/>
</file>

<file path=xl/ctrlProps/ctrlProp1009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fmlaLink="$H$21" lockText="1" noThreeD="1"/>
</file>

<file path=xl/ctrlProps/ctrlProp1010.xml><?xml version="1.0" encoding="utf-8"?>
<formControlPr xmlns="http://schemas.microsoft.com/office/spreadsheetml/2009/9/main" objectType="Radio" lockText="1" noThreeD="1"/>
</file>

<file path=xl/ctrlProps/ctrlProp1011.xml><?xml version="1.0" encoding="utf-8"?>
<formControlPr xmlns="http://schemas.microsoft.com/office/spreadsheetml/2009/9/main" objectType="Radio" lockText="1" noThreeD="1"/>
</file>

<file path=xl/ctrlProps/ctrlProp1012.xml><?xml version="1.0" encoding="utf-8"?>
<formControlPr xmlns="http://schemas.microsoft.com/office/spreadsheetml/2009/9/main" objectType="Radio" lockText="1" noThreeD="1"/>
</file>

<file path=xl/ctrlProps/ctrlProp1013.xml><?xml version="1.0" encoding="utf-8"?>
<formControlPr xmlns="http://schemas.microsoft.com/office/spreadsheetml/2009/9/main" objectType="Radio" firstButton="1" fmlaLink="$H$21" lockText="1" noThreeD="1"/>
</file>

<file path=xl/ctrlProps/ctrlProp1014.xml><?xml version="1.0" encoding="utf-8"?>
<formControlPr xmlns="http://schemas.microsoft.com/office/spreadsheetml/2009/9/main" objectType="Radio" lockText="1" noThreeD="1"/>
</file>

<file path=xl/ctrlProps/ctrlProp1015.xml><?xml version="1.0" encoding="utf-8"?>
<formControlPr xmlns="http://schemas.microsoft.com/office/spreadsheetml/2009/9/main" objectType="Radio" lockText="1" noThreeD="1"/>
</file>

<file path=xl/ctrlProps/ctrlProp1016.xml><?xml version="1.0" encoding="utf-8"?>
<formControlPr xmlns="http://schemas.microsoft.com/office/spreadsheetml/2009/9/main" objectType="Radio" lockText="1" noThreeD="1"/>
</file>

<file path=xl/ctrlProps/ctrlProp1017.xml><?xml version="1.0" encoding="utf-8"?>
<formControlPr xmlns="http://schemas.microsoft.com/office/spreadsheetml/2009/9/main" objectType="Radio" lockText="1" noThreeD="1"/>
</file>

<file path=xl/ctrlProps/ctrlProp1018.xml><?xml version="1.0" encoding="utf-8"?>
<formControlPr xmlns="http://schemas.microsoft.com/office/spreadsheetml/2009/9/main" objectType="Radio" firstButton="1" fmlaLink="$H$23" lockText="1" noThreeD="1"/>
</file>

<file path=xl/ctrlProps/ctrlProp1019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20.xml><?xml version="1.0" encoding="utf-8"?>
<formControlPr xmlns="http://schemas.microsoft.com/office/spreadsheetml/2009/9/main" objectType="Radio" lockText="1" noThreeD="1"/>
</file>

<file path=xl/ctrlProps/ctrlProp1021.xml><?xml version="1.0" encoding="utf-8"?>
<formControlPr xmlns="http://schemas.microsoft.com/office/spreadsheetml/2009/9/main" objectType="Radio" lockText="1" noThreeD="1"/>
</file>

<file path=xl/ctrlProps/ctrlProp1022.xml><?xml version="1.0" encoding="utf-8"?>
<formControlPr xmlns="http://schemas.microsoft.com/office/spreadsheetml/2009/9/main" objectType="Radio" lockText="1" noThreeD="1"/>
</file>

<file path=xl/ctrlProps/ctrlProp1023.xml><?xml version="1.0" encoding="utf-8"?>
<formControlPr xmlns="http://schemas.microsoft.com/office/spreadsheetml/2009/9/main" objectType="Radio" firstButton="1" fmlaLink="$P$17" lockText="1" noThreeD="1"/>
</file>

<file path=xl/ctrlProps/ctrlProp1024.xml><?xml version="1.0" encoding="utf-8"?>
<formControlPr xmlns="http://schemas.microsoft.com/office/spreadsheetml/2009/9/main" objectType="Radio" lockText="1" noThreeD="1"/>
</file>

<file path=xl/ctrlProps/ctrlProp1025.xml><?xml version="1.0" encoding="utf-8"?>
<formControlPr xmlns="http://schemas.microsoft.com/office/spreadsheetml/2009/9/main" objectType="Radio" lockText="1" noThreeD="1"/>
</file>

<file path=xl/ctrlProps/ctrlProp1026.xml><?xml version="1.0" encoding="utf-8"?>
<formControlPr xmlns="http://schemas.microsoft.com/office/spreadsheetml/2009/9/main" objectType="Radio" lockText="1" noThreeD="1"/>
</file>

<file path=xl/ctrlProps/ctrlProp1027.xml><?xml version="1.0" encoding="utf-8"?>
<formControlPr xmlns="http://schemas.microsoft.com/office/spreadsheetml/2009/9/main" objectType="Radio" lockText="1" noThreeD="1"/>
</file>

<file path=xl/ctrlProps/ctrlProp1028.xml><?xml version="1.0" encoding="utf-8"?>
<formControlPr xmlns="http://schemas.microsoft.com/office/spreadsheetml/2009/9/main" objectType="Radio" firstButton="1" fmlaLink="$P$19" lockText="1" noThreeD="1"/>
</file>

<file path=xl/ctrlProps/ctrlProp1029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30.xml><?xml version="1.0" encoding="utf-8"?>
<formControlPr xmlns="http://schemas.microsoft.com/office/spreadsheetml/2009/9/main" objectType="Radio" lockText="1" noThreeD="1"/>
</file>

<file path=xl/ctrlProps/ctrlProp1031.xml><?xml version="1.0" encoding="utf-8"?>
<formControlPr xmlns="http://schemas.microsoft.com/office/spreadsheetml/2009/9/main" objectType="Radio" lockText="1" noThreeD="1"/>
</file>

<file path=xl/ctrlProps/ctrlProp1032.xml><?xml version="1.0" encoding="utf-8"?>
<formControlPr xmlns="http://schemas.microsoft.com/office/spreadsheetml/2009/9/main" objectType="Radio" lockText="1" noThreeD="1"/>
</file>

<file path=xl/ctrlProps/ctrlProp1033.xml><?xml version="1.0" encoding="utf-8"?>
<formControlPr xmlns="http://schemas.microsoft.com/office/spreadsheetml/2009/9/main" objectType="Radio" firstButton="1" fmlaLink="$P$21" lockText="1" noThreeD="1"/>
</file>

<file path=xl/ctrlProps/ctrlProp1034.xml><?xml version="1.0" encoding="utf-8"?>
<formControlPr xmlns="http://schemas.microsoft.com/office/spreadsheetml/2009/9/main" objectType="Radio" lockText="1" noThreeD="1"/>
</file>

<file path=xl/ctrlProps/ctrlProp1035.xml><?xml version="1.0" encoding="utf-8"?>
<formControlPr xmlns="http://schemas.microsoft.com/office/spreadsheetml/2009/9/main" objectType="Radio" lockText="1" noThreeD="1"/>
</file>

<file path=xl/ctrlProps/ctrlProp1036.xml><?xml version="1.0" encoding="utf-8"?>
<formControlPr xmlns="http://schemas.microsoft.com/office/spreadsheetml/2009/9/main" objectType="Radio" lockText="1" noThreeD="1"/>
</file>

<file path=xl/ctrlProps/ctrlProp1037.xml><?xml version="1.0" encoding="utf-8"?>
<formControlPr xmlns="http://schemas.microsoft.com/office/spreadsheetml/2009/9/main" objectType="Radio" lockText="1" noThreeD="1"/>
</file>

<file path=xl/ctrlProps/ctrlProp1038.xml><?xml version="1.0" encoding="utf-8"?>
<formControlPr xmlns="http://schemas.microsoft.com/office/spreadsheetml/2009/9/main" objectType="Radio" firstButton="1" fmlaLink="$P$23" lockText="1" noThreeD="1"/>
</file>

<file path=xl/ctrlProps/ctrlProp1039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40.xml><?xml version="1.0" encoding="utf-8"?>
<formControlPr xmlns="http://schemas.microsoft.com/office/spreadsheetml/2009/9/main" objectType="Radio" lockText="1" noThreeD="1"/>
</file>

<file path=xl/ctrlProps/ctrlProp1041.xml><?xml version="1.0" encoding="utf-8"?>
<formControlPr xmlns="http://schemas.microsoft.com/office/spreadsheetml/2009/9/main" objectType="Radio" lockText="1" noThreeD="1"/>
</file>

<file path=xl/ctrlProps/ctrlProp1042.xml><?xml version="1.0" encoding="utf-8"?>
<formControlPr xmlns="http://schemas.microsoft.com/office/spreadsheetml/2009/9/main" objectType="Radio" lockText="1" noThreeD="1"/>
</file>

<file path=xl/ctrlProps/ctrlProp1043.xml><?xml version="1.0" encoding="utf-8"?>
<formControlPr xmlns="http://schemas.microsoft.com/office/spreadsheetml/2009/9/main" objectType="GBox"/>
</file>

<file path=xl/ctrlProps/ctrlProp1044.xml><?xml version="1.0" encoding="utf-8"?>
<formControlPr xmlns="http://schemas.microsoft.com/office/spreadsheetml/2009/9/main" objectType="GBox"/>
</file>

<file path=xl/ctrlProps/ctrlProp1045.xml><?xml version="1.0" encoding="utf-8"?>
<formControlPr xmlns="http://schemas.microsoft.com/office/spreadsheetml/2009/9/main" objectType="GBox"/>
</file>

<file path=xl/ctrlProps/ctrlProp1046.xml><?xml version="1.0" encoding="utf-8"?>
<formControlPr xmlns="http://schemas.microsoft.com/office/spreadsheetml/2009/9/main" objectType="GBox"/>
</file>

<file path=xl/ctrlProps/ctrlProp1047.xml><?xml version="1.0" encoding="utf-8"?>
<formControlPr xmlns="http://schemas.microsoft.com/office/spreadsheetml/2009/9/main" objectType="GBox"/>
</file>

<file path=xl/ctrlProps/ctrlProp1048.xml><?xml version="1.0" encoding="utf-8"?>
<formControlPr xmlns="http://schemas.microsoft.com/office/spreadsheetml/2009/9/main" objectType="GBox"/>
</file>

<file path=xl/ctrlProps/ctrlProp1049.xml><?xml version="1.0" encoding="utf-8"?>
<formControlPr xmlns="http://schemas.microsoft.com/office/spreadsheetml/2009/9/main" objectType="GBox"/>
</file>

<file path=xl/ctrlProps/ctrlProp105.xml><?xml version="1.0" encoding="utf-8"?>
<formControlPr xmlns="http://schemas.microsoft.com/office/spreadsheetml/2009/9/main" objectType="Radio" lockText="1" noThreeD="1"/>
</file>

<file path=xl/ctrlProps/ctrlProp1050.xml><?xml version="1.0" encoding="utf-8"?>
<formControlPr xmlns="http://schemas.microsoft.com/office/spreadsheetml/2009/9/main" objectType="GBox"/>
</file>

<file path=xl/ctrlProps/ctrlProp1051.xml><?xml version="1.0" encoding="utf-8"?>
<formControlPr xmlns="http://schemas.microsoft.com/office/spreadsheetml/2009/9/main" objectType="Radio" firstButton="1" fmlaLink="$H$17" lockText="1" noThreeD="1"/>
</file>

<file path=xl/ctrlProps/ctrlProp1052.xml><?xml version="1.0" encoding="utf-8"?>
<formControlPr xmlns="http://schemas.microsoft.com/office/spreadsheetml/2009/9/main" objectType="Radio" lockText="1" noThreeD="1"/>
</file>

<file path=xl/ctrlProps/ctrlProp1053.xml><?xml version="1.0" encoding="utf-8"?>
<formControlPr xmlns="http://schemas.microsoft.com/office/spreadsheetml/2009/9/main" objectType="Radio" lockText="1" noThreeD="1"/>
</file>

<file path=xl/ctrlProps/ctrlProp1054.xml><?xml version="1.0" encoding="utf-8"?>
<formControlPr xmlns="http://schemas.microsoft.com/office/spreadsheetml/2009/9/main" objectType="Radio" lockText="1" noThreeD="1"/>
</file>

<file path=xl/ctrlProps/ctrlProp1055.xml><?xml version="1.0" encoding="utf-8"?>
<formControlPr xmlns="http://schemas.microsoft.com/office/spreadsheetml/2009/9/main" objectType="Radio" lockText="1" noThreeD="1"/>
</file>

<file path=xl/ctrlProps/ctrlProp1056.xml><?xml version="1.0" encoding="utf-8"?>
<formControlPr xmlns="http://schemas.microsoft.com/office/spreadsheetml/2009/9/main" objectType="Radio" firstButton="1" fmlaLink="$H$19" lockText="1" noThreeD="1"/>
</file>

<file path=xl/ctrlProps/ctrlProp1057.xml><?xml version="1.0" encoding="utf-8"?>
<formControlPr xmlns="http://schemas.microsoft.com/office/spreadsheetml/2009/9/main" objectType="Radio" lockText="1" noThreeD="1"/>
</file>

<file path=xl/ctrlProps/ctrlProp1058.xml><?xml version="1.0" encoding="utf-8"?>
<formControlPr xmlns="http://schemas.microsoft.com/office/spreadsheetml/2009/9/main" objectType="Radio" lockText="1" noThreeD="1"/>
</file>

<file path=xl/ctrlProps/ctrlProp1059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firstButton="1" fmlaLink="$H$23" lockText="1" noThreeD="1"/>
</file>

<file path=xl/ctrlProps/ctrlProp1060.xml><?xml version="1.0" encoding="utf-8"?>
<formControlPr xmlns="http://schemas.microsoft.com/office/spreadsheetml/2009/9/main" objectType="Radio" lockText="1" noThreeD="1"/>
</file>

<file path=xl/ctrlProps/ctrlProp1061.xml><?xml version="1.0" encoding="utf-8"?>
<formControlPr xmlns="http://schemas.microsoft.com/office/spreadsheetml/2009/9/main" objectType="Radio" firstButton="1" fmlaLink="$H$21" lockText="1" noThreeD="1"/>
</file>

<file path=xl/ctrlProps/ctrlProp1062.xml><?xml version="1.0" encoding="utf-8"?>
<formControlPr xmlns="http://schemas.microsoft.com/office/spreadsheetml/2009/9/main" objectType="Radio" lockText="1" noThreeD="1"/>
</file>

<file path=xl/ctrlProps/ctrlProp1063.xml><?xml version="1.0" encoding="utf-8"?>
<formControlPr xmlns="http://schemas.microsoft.com/office/spreadsheetml/2009/9/main" objectType="Radio" lockText="1" noThreeD="1"/>
</file>

<file path=xl/ctrlProps/ctrlProp1064.xml><?xml version="1.0" encoding="utf-8"?>
<formControlPr xmlns="http://schemas.microsoft.com/office/spreadsheetml/2009/9/main" objectType="Radio" lockText="1" noThreeD="1"/>
</file>

<file path=xl/ctrlProps/ctrlProp1065.xml><?xml version="1.0" encoding="utf-8"?>
<formControlPr xmlns="http://schemas.microsoft.com/office/spreadsheetml/2009/9/main" objectType="Radio" lockText="1" noThreeD="1"/>
</file>

<file path=xl/ctrlProps/ctrlProp1066.xml><?xml version="1.0" encoding="utf-8"?>
<formControlPr xmlns="http://schemas.microsoft.com/office/spreadsheetml/2009/9/main" objectType="Radio" firstButton="1" fmlaLink="$H$23" lockText="1" noThreeD="1"/>
</file>

<file path=xl/ctrlProps/ctrlProp1067.xml><?xml version="1.0" encoding="utf-8"?>
<formControlPr xmlns="http://schemas.microsoft.com/office/spreadsheetml/2009/9/main" objectType="Radio" lockText="1" noThreeD="1"/>
</file>

<file path=xl/ctrlProps/ctrlProp1068.xml><?xml version="1.0" encoding="utf-8"?>
<formControlPr xmlns="http://schemas.microsoft.com/office/spreadsheetml/2009/9/main" objectType="Radio" lockText="1" noThreeD="1"/>
</file>

<file path=xl/ctrlProps/ctrlProp1069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70.xml><?xml version="1.0" encoding="utf-8"?>
<formControlPr xmlns="http://schemas.microsoft.com/office/spreadsheetml/2009/9/main" objectType="Radio" lockText="1" noThreeD="1"/>
</file>

<file path=xl/ctrlProps/ctrlProp1071.xml><?xml version="1.0" encoding="utf-8"?>
<formControlPr xmlns="http://schemas.microsoft.com/office/spreadsheetml/2009/9/main" objectType="Radio" firstButton="1" fmlaLink="$P$17" lockText="1" noThreeD="1"/>
</file>

<file path=xl/ctrlProps/ctrlProp1072.xml><?xml version="1.0" encoding="utf-8"?>
<formControlPr xmlns="http://schemas.microsoft.com/office/spreadsheetml/2009/9/main" objectType="Radio" lockText="1" noThreeD="1"/>
</file>

<file path=xl/ctrlProps/ctrlProp1073.xml><?xml version="1.0" encoding="utf-8"?>
<formControlPr xmlns="http://schemas.microsoft.com/office/spreadsheetml/2009/9/main" objectType="Radio" lockText="1" noThreeD="1"/>
</file>

<file path=xl/ctrlProps/ctrlProp1074.xml><?xml version="1.0" encoding="utf-8"?>
<formControlPr xmlns="http://schemas.microsoft.com/office/spreadsheetml/2009/9/main" objectType="Radio" lockText="1" noThreeD="1"/>
</file>

<file path=xl/ctrlProps/ctrlProp1075.xml><?xml version="1.0" encoding="utf-8"?>
<formControlPr xmlns="http://schemas.microsoft.com/office/spreadsheetml/2009/9/main" objectType="Radio" lockText="1" noThreeD="1"/>
</file>

<file path=xl/ctrlProps/ctrlProp1076.xml><?xml version="1.0" encoding="utf-8"?>
<formControlPr xmlns="http://schemas.microsoft.com/office/spreadsheetml/2009/9/main" objectType="Radio" firstButton="1" fmlaLink="$P$19" lockText="1" noThreeD="1"/>
</file>

<file path=xl/ctrlProps/ctrlProp1077.xml><?xml version="1.0" encoding="utf-8"?>
<formControlPr xmlns="http://schemas.microsoft.com/office/spreadsheetml/2009/9/main" objectType="Radio" lockText="1" noThreeD="1"/>
</file>

<file path=xl/ctrlProps/ctrlProp1078.xml><?xml version="1.0" encoding="utf-8"?>
<formControlPr xmlns="http://schemas.microsoft.com/office/spreadsheetml/2009/9/main" objectType="Radio" lockText="1" noThreeD="1"/>
</file>

<file path=xl/ctrlProps/ctrlProp1079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80.xml><?xml version="1.0" encoding="utf-8"?>
<formControlPr xmlns="http://schemas.microsoft.com/office/spreadsheetml/2009/9/main" objectType="Radio" lockText="1" noThreeD="1"/>
</file>

<file path=xl/ctrlProps/ctrlProp1081.xml><?xml version="1.0" encoding="utf-8"?>
<formControlPr xmlns="http://schemas.microsoft.com/office/spreadsheetml/2009/9/main" objectType="Radio" firstButton="1" fmlaLink="$P$21" lockText="1" noThreeD="1"/>
</file>

<file path=xl/ctrlProps/ctrlProp1082.xml><?xml version="1.0" encoding="utf-8"?>
<formControlPr xmlns="http://schemas.microsoft.com/office/spreadsheetml/2009/9/main" objectType="Radio" lockText="1" noThreeD="1"/>
</file>

<file path=xl/ctrlProps/ctrlProp1083.xml><?xml version="1.0" encoding="utf-8"?>
<formControlPr xmlns="http://schemas.microsoft.com/office/spreadsheetml/2009/9/main" objectType="Radio" lockText="1" noThreeD="1"/>
</file>

<file path=xl/ctrlProps/ctrlProp1084.xml><?xml version="1.0" encoding="utf-8"?>
<formControlPr xmlns="http://schemas.microsoft.com/office/spreadsheetml/2009/9/main" objectType="Radio" lockText="1" noThreeD="1"/>
</file>

<file path=xl/ctrlProps/ctrlProp1085.xml><?xml version="1.0" encoding="utf-8"?>
<formControlPr xmlns="http://schemas.microsoft.com/office/spreadsheetml/2009/9/main" objectType="Radio" lockText="1" noThreeD="1"/>
</file>

<file path=xl/ctrlProps/ctrlProp1086.xml><?xml version="1.0" encoding="utf-8"?>
<formControlPr xmlns="http://schemas.microsoft.com/office/spreadsheetml/2009/9/main" objectType="Radio" firstButton="1" fmlaLink="$P$23" lockText="1" noThreeD="1"/>
</file>

<file path=xl/ctrlProps/ctrlProp1087.xml><?xml version="1.0" encoding="utf-8"?>
<formControlPr xmlns="http://schemas.microsoft.com/office/spreadsheetml/2009/9/main" objectType="Radio" lockText="1" noThreeD="1"/>
</file>

<file path=xl/ctrlProps/ctrlProp1088.xml><?xml version="1.0" encoding="utf-8"?>
<formControlPr xmlns="http://schemas.microsoft.com/office/spreadsheetml/2009/9/main" objectType="Radio" lockText="1" noThreeD="1"/>
</file>

<file path=xl/ctrlProps/ctrlProp1089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090.xml><?xml version="1.0" encoding="utf-8"?>
<formControlPr xmlns="http://schemas.microsoft.com/office/spreadsheetml/2009/9/main" objectType="Radio" lockText="1" noThreeD="1"/>
</file>

<file path=xl/ctrlProps/ctrlProp1091.xml><?xml version="1.0" encoding="utf-8"?>
<formControlPr xmlns="http://schemas.microsoft.com/office/spreadsheetml/2009/9/main" objectType="GBox"/>
</file>

<file path=xl/ctrlProps/ctrlProp1092.xml><?xml version="1.0" encoding="utf-8"?>
<formControlPr xmlns="http://schemas.microsoft.com/office/spreadsheetml/2009/9/main" objectType="GBox"/>
</file>

<file path=xl/ctrlProps/ctrlProp1093.xml><?xml version="1.0" encoding="utf-8"?>
<formControlPr xmlns="http://schemas.microsoft.com/office/spreadsheetml/2009/9/main" objectType="GBox"/>
</file>

<file path=xl/ctrlProps/ctrlProp1094.xml><?xml version="1.0" encoding="utf-8"?>
<formControlPr xmlns="http://schemas.microsoft.com/office/spreadsheetml/2009/9/main" objectType="GBox"/>
</file>

<file path=xl/ctrlProps/ctrlProp1095.xml><?xml version="1.0" encoding="utf-8"?>
<formControlPr xmlns="http://schemas.microsoft.com/office/spreadsheetml/2009/9/main" objectType="GBox"/>
</file>

<file path=xl/ctrlProps/ctrlProp1096.xml><?xml version="1.0" encoding="utf-8"?>
<formControlPr xmlns="http://schemas.microsoft.com/office/spreadsheetml/2009/9/main" objectType="GBox"/>
</file>

<file path=xl/ctrlProps/ctrlProp1097.xml><?xml version="1.0" encoding="utf-8"?>
<formControlPr xmlns="http://schemas.microsoft.com/office/spreadsheetml/2009/9/main" objectType="GBox"/>
</file>

<file path=xl/ctrlProps/ctrlProp1098.xml><?xml version="1.0" encoding="utf-8"?>
<formControlPr xmlns="http://schemas.microsoft.com/office/spreadsheetml/2009/9/main" objectType="GBox"/>
</file>

<file path=xl/ctrlProps/ctrlProp1099.xml><?xml version="1.0" encoding="utf-8"?>
<formControlPr xmlns="http://schemas.microsoft.com/office/spreadsheetml/2009/9/main" objectType="Radio" firstButton="1" fmlaLink="$H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00.xml><?xml version="1.0" encoding="utf-8"?>
<formControlPr xmlns="http://schemas.microsoft.com/office/spreadsheetml/2009/9/main" objectType="Radio" lockText="1" noThreeD="1"/>
</file>

<file path=xl/ctrlProps/ctrlProp1101.xml><?xml version="1.0" encoding="utf-8"?>
<formControlPr xmlns="http://schemas.microsoft.com/office/spreadsheetml/2009/9/main" objectType="Radio" lockText="1" noThreeD="1"/>
</file>

<file path=xl/ctrlProps/ctrlProp1102.xml><?xml version="1.0" encoding="utf-8"?>
<formControlPr xmlns="http://schemas.microsoft.com/office/spreadsheetml/2009/9/main" objectType="Radio" lockText="1" noThreeD="1"/>
</file>

<file path=xl/ctrlProps/ctrlProp1103.xml><?xml version="1.0" encoding="utf-8"?>
<formControlPr xmlns="http://schemas.microsoft.com/office/spreadsheetml/2009/9/main" objectType="Radio" lockText="1" noThreeD="1"/>
</file>

<file path=xl/ctrlProps/ctrlProp1104.xml><?xml version="1.0" encoding="utf-8"?>
<formControlPr xmlns="http://schemas.microsoft.com/office/spreadsheetml/2009/9/main" objectType="Radio" firstButton="1" fmlaLink="$H$19" lockText="1" noThreeD="1"/>
</file>

<file path=xl/ctrlProps/ctrlProp1105.xml><?xml version="1.0" encoding="utf-8"?>
<formControlPr xmlns="http://schemas.microsoft.com/office/spreadsheetml/2009/9/main" objectType="Radio" lockText="1" noThreeD="1"/>
</file>

<file path=xl/ctrlProps/ctrlProp1106.xml><?xml version="1.0" encoding="utf-8"?>
<formControlPr xmlns="http://schemas.microsoft.com/office/spreadsheetml/2009/9/main" objectType="Radio" lockText="1" noThreeD="1"/>
</file>

<file path=xl/ctrlProps/ctrlProp1107.xml><?xml version="1.0" encoding="utf-8"?>
<formControlPr xmlns="http://schemas.microsoft.com/office/spreadsheetml/2009/9/main" objectType="Radio" lockText="1" noThreeD="1"/>
</file>

<file path=xl/ctrlProps/ctrlProp1108.xml><?xml version="1.0" encoding="utf-8"?>
<formControlPr xmlns="http://schemas.microsoft.com/office/spreadsheetml/2009/9/main" objectType="Radio" lockText="1" noThreeD="1"/>
</file>

<file path=xl/ctrlProps/ctrlProp1109.xml><?xml version="1.0" encoding="utf-8"?>
<formControlPr xmlns="http://schemas.microsoft.com/office/spreadsheetml/2009/9/main" objectType="Radio" firstButton="1" fmlaLink="$H$21" lockText="1" noThreeD="1"/>
</file>

<file path=xl/ctrlProps/ctrlProp111.xml><?xml version="1.0" encoding="utf-8"?>
<formControlPr xmlns="http://schemas.microsoft.com/office/spreadsheetml/2009/9/main" objectType="Radio" firstButton="1" fmlaLink="$P$17" lockText="1" noThreeD="1"/>
</file>

<file path=xl/ctrlProps/ctrlProp1110.xml><?xml version="1.0" encoding="utf-8"?>
<formControlPr xmlns="http://schemas.microsoft.com/office/spreadsheetml/2009/9/main" objectType="Radio" lockText="1" noThreeD="1"/>
</file>

<file path=xl/ctrlProps/ctrlProp1111.xml><?xml version="1.0" encoding="utf-8"?>
<formControlPr xmlns="http://schemas.microsoft.com/office/spreadsheetml/2009/9/main" objectType="Radio" lockText="1" noThreeD="1"/>
</file>

<file path=xl/ctrlProps/ctrlProp1112.xml><?xml version="1.0" encoding="utf-8"?>
<formControlPr xmlns="http://schemas.microsoft.com/office/spreadsheetml/2009/9/main" objectType="Radio" lockText="1" noThreeD="1"/>
</file>

<file path=xl/ctrlProps/ctrlProp1113.xml><?xml version="1.0" encoding="utf-8"?>
<formControlPr xmlns="http://schemas.microsoft.com/office/spreadsheetml/2009/9/main" objectType="Radio" lockText="1" noThreeD="1"/>
</file>

<file path=xl/ctrlProps/ctrlProp1114.xml><?xml version="1.0" encoding="utf-8"?>
<formControlPr xmlns="http://schemas.microsoft.com/office/spreadsheetml/2009/9/main" objectType="Radio" firstButton="1" fmlaLink="$H$23" lockText="1" noThreeD="1"/>
</file>

<file path=xl/ctrlProps/ctrlProp1115.xml><?xml version="1.0" encoding="utf-8"?>
<formControlPr xmlns="http://schemas.microsoft.com/office/spreadsheetml/2009/9/main" objectType="Radio" lockText="1" noThreeD="1"/>
</file>

<file path=xl/ctrlProps/ctrlProp1116.xml><?xml version="1.0" encoding="utf-8"?>
<formControlPr xmlns="http://schemas.microsoft.com/office/spreadsheetml/2009/9/main" objectType="Radio" lockText="1" noThreeD="1"/>
</file>

<file path=xl/ctrlProps/ctrlProp1117.xml><?xml version="1.0" encoding="utf-8"?>
<formControlPr xmlns="http://schemas.microsoft.com/office/spreadsheetml/2009/9/main" objectType="Radio" lockText="1" noThreeD="1"/>
</file>

<file path=xl/ctrlProps/ctrlProp1118.xml><?xml version="1.0" encoding="utf-8"?>
<formControlPr xmlns="http://schemas.microsoft.com/office/spreadsheetml/2009/9/main" objectType="Radio" lockText="1" noThreeD="1"/>
</file>

<file path=xl/ctrlProps/ctrlProp1119.xml><?xml version="1.0" encoding="utf-8"?>
<formControlPr xmlns="http://schemas.microsoft.com/office/spreadsheetml/2009/9/main" objectType="Radio" firstButton="1" fmlaLink="$P$17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20.xml><?xml version="1.0" encoding="utf-8"?>
<formControlPr xmlns="http://schemas.microsoft.com/office/spreadsheetml/2009/9/main" objectType="Radio" lockText="1" noThreeD="1"/>
</file>

<file path=xl/ctrlProps/ctrlProp1121.xml><?xml version="1.0" encoding="utf-8"?>
<formControlPr xmlns="http://schemas.microsoft.com/office/spreadsheetml/2009/9/main" objectType="Radio" lockText="1" noThreeD="1"/>
</file>

<file path=xl/ctrlProps/ctrlProp1122.xml><?xml version="1.0" encoding="utf-8"?>
<formControlPr xmlns="http://schemas.microsoft.com/office/spreadsheetml/2009/9/main" objectType="Radio" lockText="1" noThreeD="1"/>
</file>

<file path=xl/ctrlProps/ctrlProp1123.xml><?xml version="1.0" encoding="utf-8"?>
<formControlPr xmlns="http://schemas.microsoft.com/office/spreadsheetml/2009/9/main" objectType="Radio" lockText="1" noThreeD="1"/>
</file>

<file path=xl/ctrlProps/ctrlProp1124.xml><?xml version="1.0" encoding="utf-8"?>
<formControlPr xmlns="http://schemas.microsoft.com/office/spreadsheetml/2009/9/main" objectType="Radio" firstButton="1" fmlaLink="$P$19" lockText="1" noThreeD="1"/>
</file>

<file path=xl/ctrlProps/ctrlProp1125.xml><?xml version="1.0" encoding="utf-8"?>
<formControlPr xmlns="http://schemas.microsoft.com/office/spreadsheetml/2009/9/main" objectType="Radio" lockText="1" noThreeD="1"/>
</file>

<file path=xl/ctrlProps/ctrlProp1126.xml><?xml version="1.0" encoding="utf-8"?>
<formControlPr xmlns="http://schemas.microsoft.com/office/spreadsheetml/2009/9/main" objectType="Radio" lockText="1" noThreeD="1"/>
</file>

<file path=xl/ctrlProps/ctrlProp1127.xml><?xml version="1.0" encoding="utf-8"?>
<formControlPr xmlns="http://schemas.microsoft.com/office/spreadsheetml/2009/9/main" objectType="Radio" lockText="1" noThreeD="1"/>
</file>

<file path=xl/ctrlProps/ctrlProp1128.xml><?xml version="1.0" encoding="utf-8"?>
<formControlPr xmlns="http://schemas.microsoft.com/office/spreadsheetml/2009/9/main" objectType="Radio" lockText="1" noThreeD="1"/>
</file>

<file path=xl/ctrlProps/ctrlProp1129.xml><?xml version="1.0" encoding="utf-8"?>
<formControlPr xmlns="http://schemas.microsoft.com/office/spreadsheetml/2009/9/main" objectType="Radio" firstButton="1" fmlaLink="$P$2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30.xml><?xml version="1.0" encoding="utf-8"?>
<formControlPr xmlns="http://schemas.microsoft.com/office/spreadsheetml/2009/9/main" objectType="Radio" lockText="1" noThreeD="1"/>
</file>

<file path=xl/ctrlProps/ctrlProp1131.xml><?xml version="1.0" encoding="utf-8"?>
<formControlPr xmlns="http://schemas.microsoft.com/office/spreadsheetml/2009/9/main" objectType="Radio" lockText="1" noThreeD="1"/>
</file>

<file path=xl/ctrlProps/ctrlProp1132.xml><?xml version="1.0" encoding="utf-8"?>
<formControlPr xmlns="http://schemas.microsoft.com/office/spreadsheetml/2009/9/main" objectType="Radio" lockText="1" noThreeD="1"/>
</file>

<file path=xl/ctrlProps/ctrlProp1133.xml><?xml version="1.0" encoding="utf-8"?>
<formControlPr xmlns="http://schemas.microsoft.com/office/spreadsheetml/2009/9/main" objectType="Radio" lockText="1" noThreeD="1"/>
</file>

<file path=xl/ctrlProps/ctrlProp1134.xml><?xml version="1.0" encoding="utf-8"?>
<formControlPr xmlns="http://schemas.microsoft.com/office/spreadsheetml/2009/9/main" objectType="Radio" firstButton="1" fmlaLink="$P$23" lockText="1" noThreeD="1"/>
</file>

<file path=xl/ctrlProps/ctrlProp1135.xml><?xml version="1.0" encoding="utf-8"?>
<formControlPr xmlns="http://schemas.microsoft.com/office/spreadsheetml/2009/9/main" objectType="Radio" lockText="1" noThreeD="1"/>
</file>

<file path=xl/ctrlProps/ctrlProp1136.xml><?xml version="1.0" encoding="utf-8"?>
<formControlPr xmlns="http://schemas.microsoft.com/office/spreadsheetml/2009/9/main" objectType="Radio" lockText="1" noThreeD="1"/>
</file>

<file path=xl/ctrlProps/ctrlProp1137.xml><?xml version="1.0" encoding="utf-8"?>
<formControlPr xmlns="http://schemas.microsoft.com/office/spreadsheetml/2009/9/main" objectType="Radio" lockText="1" noThreeD="1"/>
</file>

<file path=xl/ctrlProps/ctrlProp1138.xml><?xml version="1.0" encoding="utf-8"?>
<formControlPr xmlns="http://schemas.microsoft.com/office/spreadsheetml/2009/9/main" objectType="Radio" lockText="1" noThreeD="1"/>
</file>

<file path=xl/ctrlProps/ctrlProp1139.xml><?xml version="1.0" encoding="utf-8"?>
<formControlPr xmlns="http://schemas.microsoft.com/office/spreadsheetml/2009/9/main" objectType="GBox"/>
</file>

<file path=xl/ctrlProps/ctrlProp114.xml><?xml version="1.0" encoding="utf-8"?>
<formControlPr xmlns="http://schemas.microsoft.com/office/spreadsheetml/2009/9/main" objectType="Radio" lockText="1" noThreeD="1"/>
</file>

<file path=xl/ctrlProps/ctrlProp1140.xml><?xml version="1.0" encoding="utf-8"?>
<formControlPr xmlns="http://schemas.microsoft.com/office/spreadsheetml/2009/9/main" objectType="GBox"/>
</file>

<file path=xl/ctrlProps/ctrlProp1141.xml><?xml version="1.0" encoding="utf-8"?>
<formControlPr xmlns="http://schemas.microsoft.com/office/spreadsheetml/2009/9/main" objectType="GBox"/>
</file>

<file path=xl/ctrlProps/ctrlProp1142.xml><?xml version="1.0" encoding="utf-8"?>
<formControlPr xmlns="http://schemas.microsoft.com/office/spreadsheetml/2009/9/main" objectType="GBox"/>
</file>

<file path=xl/ctrlProps/ctrlProp1143.xml><?xml version="1.0" encoding="utf-8"?>
<formControlPr xmlns="http://schemas.microsoft.com/office/spreadsheetml/2009/9/main" objectType="GBox"/>
</file>

<file path=xl/ctrlProps/ctrlProp1144.xml><?xml version="1.0" encoding="utf-8"?>
<formControlPr xmlns="http://schemas.microsoft.com/office/spreadsheetml/2009/9/main" objectType="GBox"/>
</file>

<file path=xl/ctrlProps/ctrlProp1145.xml><?xml version="1.0" encoding="utf-8"?>
<formControlPr xmlns="http://schemas.microsoft.com/office/spreadsheetml/2009/9/main" objectType="GBox"/>
</file>

<file path=xl/ctrlProps/ctrlProp1146.xml><?xml version="1.0" encoding="utf-8"?>
<formControlPr xmlns="http://schemas.microsoft.com/office/spreadsheetml/2009/9/main" objectType="GBox"/>
</file>

<file path=xl/ctrlProps/ctrlProp1147.xml><?xml version="1.0" encoding="utf-8"?>
<formControlPr xmlns="http://schemas.microsoft.com/office/spreadsheetml/2009/9/main" objectType="Radio" firstButton="1" fmlaLink="$H$17" lockText="1" noThreeD="1"/>
</file>

<file path=xl/ctrlProps/ctrlProp1148.xml><?xml version="1.0" encoding="utf-8"?>
<formControlPr xmlns="http://schemas.microsoft.com/office/spreadsheetml/2009/9/main" objectType="Radio" lockText="1" noThreeD="1"/>
</file>

<file path=xl/ctrlProps/ctrlProp1149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50.xml><?xml version="1.0" encoding="utf-8"?>
<formControlPr xmlns="http://schemas.microsoft.com/office/spreadsheetml/2009/9/main" objectType="Radio" lockText="1" noThreeD="1"/>
</file>

<file path=xl/ctrlProps/ctrlProp1151.xml><?xml version="1.0" encoding="utf-8"?>
<formControlPr xmlns="http://schemas.microsoft.com/office/spreadsheetml/2009/9/main" objectType="Radio" lockText="1" noThreeD="1"/>
</file>

<file path=xl/ctrlProps/ctrlProp1152.xml><?xml version="1.0" encoding="utf-8"?>
<formControlPr xmlns="http://schemas.microsoft.com/office/spreadsheetml/2009/9/main" objectType="Radio" firstButton="1" fmlaLink="$H$19" lockText="1" noThreeD="1"/>
</file>

<file path=xl/ctrlProps/ctrlProp1153.xml><?xml version="1.0" encoding="utf-8"?>
<formControlPr xmlns="http://schemas.microsoft.com/office/spreadsheetml/2009/9/main" objectType="Radio" lockText="1" noThreeD="1"/>
</file>

<file path=xl/ctrlProps/ctrlProp1154.xml><?xml version="1.0" encoding="utf-8"?>
<formControlPr xmlns="http://schemas.microsoft.com/office/spreadsheetml/2009/9/main" objectType="Radio" lockText="1" noThreeD="1"/>
</file>

<file path=xl/ctrlProps/ctrlProp1155.xml><?xml version="1.0" encoding="utf-8"?>
<formControlPr xmlns="http://schemas.microsoft.com/office/spreadsheetml/2009/9/main" objectType="Radio" lockText="1" noThreeD="1"/>
</file>

<file path=xl/ctrlProps/ctrlProp1156.xml><?xml version="1.0" encoding="utf-8"?>
<formControlPr xmlns="http://schemas.microsoft.com/office/spreadsheetml/2009/9/main" objectType="Radio" lockText="1" noThreeD="1"/>
</file>

<file path=xl/ctrlProps/ctrlProp1157.xml><?xml version="1.0" encoding="utf-8"?>
<formControlPr xmlns="http://schemas.microsoft.com/office/spreadsheetml/2009/9/main" objectType="Radio" firstButton="1" fmlaLink="$H$21" lockText="1" noThreeD="1"/>
</file>

<file path=xl/ctrlProps/ctrlProp1158.xml><?xml version="1.0" encoding="utf-8"?>
<formControlPr xmlns="http://schemas.microsoft.com/office/spreadsheetml/2009/9/main" objectType="Radio" lockText="1" noThreeD="1"/>
</file>

<file path=xl/ctrlProps/ctrlProp1159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fmlaLink="$P$19" lockText="1" noThreeD="1"/>
</file>

<file path=xl/ctrlProps/ctrlProp1160.xml><?xml version="1.0" encoding="utf-8"?>
<formControlPr xmlns="http://schemas.microsoft.com/office/spreadsheetml/2009/9/main" objectType="Radio" lockText="1" noThreeD="1"/>
</file>

<file path=xl/ctrlProps/ctrlProp1161.xml><?xml version="1.0" encoding="utf-8"?>
<formControlPr xmlns="http://schemas.microsoft.com/office/spreadsheetml/2009/9/main" objectType="Radio" lockText="1" noThreeD="1"/>
</file>

<file path=xl/ctrlProps/ctrlProp1162.xml><?xml version="1.0" encoding="utf-8"?>
<formControlPr xmlns="http://schemas.microsoft.com/office/spreadsheetml/2009/9/main" objectType="Radio" firstButton="1" fmlaLink="$H$23" lockText="1" noThreeD="1"/>
</file>

<file path=xl/ctrlProps/ctrlProp1163.xml><?xml version="1.0" encoding="utf-8"?>
<formControlPr xmlns="http://schemas.microsoft.com/office/spreadsheetml/2009/9/main" objectType="Radio" lockText="1" noThreeD="1"/>
</file>

<file path=xl/ctrlProps/ctrlProp1164.xml><?xml version="1.0" encoding="utf-8"?>
<formControlPr xmlns="http://schemas.microsoft.com/office/spreadsheetml/2009/9/main" objectType="Radio" lockText="1" noThreeD="1"/>
</file>

<file path=xl/ctrlProps/ctrlProp1165.xml><?xml version="1.0" encoding="utf-8"?>
<formControlPr xmlns="http://schemas.microsoft.com/office/spreadsheetml/2009/9/main" objectType="Radio" lockText="1" noThreeD="1"/>
</file>

<file path=xl/ctrlProps/ctrlProp1166.xml><?xml version="1.0" encoding="utf-8"?>
<formControlPr xmlns="http://schemas.microsoft.com/office/spreadsheetml/2009/9/main" objectType="Radio" lockText="1" noThreeD="1"/>
</file>

<file path=xl/ctrlProps/ctrlProp1167.xml><?xml version="1.0" encoding="utf-8"?>
<formControlPr xmlns="http://schemas.microsoft.com/office/spreadsheetml/2009/9/main" objectType="Radio" firstButton="1" fmlaLink="$P$17" lockText="1" noThreeD="1"/>
</file>

<file path=xl/ctrlProps/ctrlProp1168.xml><?xml version="1.0" encoding="utf-8"?>
<formControlPr xmlns="http://schemas.microsoft.com/office/spreadsheetml/2009/9/main" objectType="Radio" lockText="1" noThreeD="1"/>
</file>

<file path=xl/ctrlProps/ctrlProp1169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70.xml><?xml version="1.0" encoding="utf-8"?>
<formControlPr xmlns="http://schemas.microsoft.com/office/spreadsheetml/2009/9/main" objectType="Radio" lockText="1" noThreeD="1"/>
</file>

<file path=xl/ctrlProps/ctrlProp1171.xml><?xml version="1.0" encoding="utf-8"?>
<formControlPr xmlns="http://schemas.microsoft.com/office/spreadsheetml/2009/9/main" objectType="Radio" lockText="1" noThreeD="1"/>
</file>

<file path=xl/ctrlProps/ctrlProp1172.xml><?xml version="1.0" encoding="utf-8"?>
<formControlPr xmlns="http://schemas.microsoft.com/office/spreadsheetml/2009/9/main" objectType="Radio" firstButton="1" fmlaLink="$P$19" lockText="1" noThreeD="1"/>
</file>

<file path=xl/ctrlProps/ctrlProp1173.xml><?xml version="1.0" encoding="utf-8"?>
<formControlPr xmlns="http://schemas.microsoft.com/office/spreadsheetml/2009/9/main" objectType="Radio" lockText="1" noThreeD="1"/>
</file>

<file path=xl/ctrlProps/ctrlProp1174.xml><?xml version="1.0" encoding="utf-8"?>
<formControlPr xmlns="http://schemas.microsoft.com/office/spreadsheetml/2009/9/main" objectType="Radio" lockText="1" noThreeD="1"/>
</file>

<file path=xl/ctrlProps/ctrlProp1175.xml><?xml version="1.0" encoding="utf-8"?>
<formControlPr xmlns="http://schemas.microsoft.com/office/spreadsheetml/2009/9/main" objectType="Radio" lockText="1" noThreeD="1"/>
</file>

<file path=xl/ctrlProps/ctrlProp1176.xml><?xml version="1.0" encoding="utf-8"?>
<formControlPr xmlns="http://schemas.microsoft.com/office/spreadsheetml/2009/9/main" objectType="Radio" lockText="1" noThreeD="1"/>
</file>

<file path=xl/ctrlProps/ctrlProp1177.xml><?xml version="1.0" encoding="utf-8"?>
<formControlPr xmlns="http://schemas.microsoft.com/office/spreadsheetml/2009/9/main" objectType="Radio" firstButton="1" fmlaLink="$P$21" lockText="1" noThreeD="1"/>
</file>

<file path=xl/ctrlProps/ctrlProp1178.xml><?xml version="1.0" encoding="utf-8"?>
<formControlPr xmlns="http://schemas.microsoft.com/office/spreadsheetml/2009/9/main" objectType="Radio" lockText="1" noThreeD="1"/>
</file>

<file path=xl/ctrlProps/ctrlProp1179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80.xml><?xml version="1.0" encoding="utf-8"?>
<formControlPr xmlns="http://schemas.microsoft.com/office/spreadsheetml/2009/9/main" objectType="Radio" lockText="1" noThreeD="1"/>
</file>

<file path=xl/ctrlProps/ctrlProp1181.xml><?xml version="1.0" encoding="utf-8"?>
<formControlPr xmlns="http://schemas.microsoft.com/office/spreadsheetml/2009/9/main" objectType="Radio" lockText="1" noThreeD="1"/>
</file>

<file path=xl/ctrlProps/ctrlProp1182.xml><?xml version="1.0" encoding="utf-8"?>
<formControlPr xmlns="http://schemas.microsoft.com/office/spreadsheetml/2009/9/main" objectType="Radio" firstButton="1" fmlaLink="$P$23" lockText="1" noThreeD="1"/>
</file>

<file path=xl/ctrlProps/ctrlProp1183.xml><?xml version="1.0" encoding="utf-8"?>
<formControlPr xmlns="http://schemas.microsoft.com/office/spreadsheetml/2009/9/main" objectType="Radio" lockText="1" noThreeD="1"/>
</file>

<file path=xl/ctrlProps/ctrlProp1184.xml><?xml version="1.0" encoding="utf-8"?>
<formControlPr xmlns="http://schemas.microsoft.com/office/spreadsheetml/2009/9/main" objectType="Radio" lockText="1" noThreeD="1"/>
</file>

<file path=xl/ctrlProps/ctrlProp1185.xml><?xml version="1.0" encoding="utf-8"?>
<formControlPr xmlns="http://schemas.microsoft.com/office/spreadsheetml/2009/9/main" objectType="Radio" lockText="1" noThreeD="1"/>
</file>

<file path=xl/ctrlProps/ctrlProp1186.xml><?xml version="1.0" encoding="utf-8"?>
<formControlPr xmlns="http://schemas.microsoft.com/office/spreadsheetml/2009/9/main" objectType="Radio" lockText="1" noThreeD="1"/>
</file>

<file path=xl/ctrlProps/ctrlProp1187.xml><?xml version="1.0" encoding="utf-8"?>
<formControlPr xmlns="http://schemas.microsoft.com/office/spreadsheetml/2009/9/main" objectType="GBox"/>
</file>

<file path=xl/ctrlProps/ctrlProp1188.xml><?xml version="1.0" encoding="utf-8"?>
<formControlPr xmlns="http://schemas.microsoft.com/office/spreadsheetml/2009/9/main" objectType="GBox"/>
</file>

<file path=xl/ctrlProps/ctrlProp1189.xml><?xml version="1.0" encoding="utf-8"?>
<formControlPr xmlns="http://schemas.microsoft.com/office/spreadsheetml/2009/9/main" objectType="GBox"/>
</file>

<file path=xl/ctrlProps/ctrlProp119.xml><?xml version="1.0" encoding="utf-8"?>
<formControlPr xmlns="http://schemas.microsoft.com/office/spreadsheetml/2009/9/main" objectType="Radio" lockText="1" noThreeD="1"/>
</file>

<file path=xl/ctrlProps/ctrlProp1190.xml><?xml version="1.0" encoding="utf-8"?>
<formControlPr xmlns="http://schemas.microsoft.com/office/spreadsheetml/2009/9/main" objectType="GBox"/>
</file>

<file path=xl/ctrlProps/ctrlProp1191.xml><?xml version="1.0" encoding="utf-8"?>
<formControlPr xmlns="http://schemas.microsoft.com/office/spreadsheetml/2009/9/main" objectType="GBox"/>
</file>

<file path=xl/ctrlProps/ctrlProp1192.xml><?xml version="1.0" encoding="utf-8"?>
<formControlPr xmlns="http://schemas.microsoft.com/office/spreadsheetml/2009/9/main" objectType="GBox"/>
</file>

<file path=xl/ctrlProps/ctrlProp1193.xml><?xml version="1.0" encoding="utf-8"?>
<formControlPr xmlns="http://schemas.microsoft.com/office/spreadsheetml/2009/9/main" objectType="GBox"/>
</file>

<file path=xl/ctrlProps/ctrlProp1194.xml><?xml version="1.0" encoding="utf-8"?>
<formControlPr xmlns="http://schemas.microsoft.com/office/spreadsheetml/2009/9/main" objectType="GBox"/>
</file>

<file path=xl/ctrlProps/ctrlProp1195.xml><?xml version="1.0" encoding="utf-8"?>
<formControlPr xmlns="http://schemas.microsoft.com/office/spreadsheetml/2009/9/main" objectType="Radio" firstButton="1" fmlaLink="$H$17" lockText="1" noThreeD="1"/>
</file>

<file path=xl/ctrlProps/ctrlProp1196.xml><?xml version="1.0" encoding="utf-8"?>
<formControlPr xmlns="http://schemas.microsoft.com/office/spreadsheetml/2009/9/main" objectType="Radio" lockText="1" noThreeD="1"/>
</file>

<file path=xl/ctrlProps/ctrlProp1197.xml><?xml version="1.0" encoding="utf-8"?>
<formControlPr xmlns="http://schemas.microsoft.com/office/spreadsheetml/2009/9/main" objectType="Radio" lockText="1" noThreeD="1"/>
</file>

<file path=xl/ctrlProps/ctrlProp1198.xml><?xml version="1.0" encoding="utf-8"?>
<formControlPr xmlns="http://schemas.microsoft.com/office/spreadsheetml/2009/9/main" objectType="Radio" lockText="1" noThreeD="1"/>
</file>

<file path=xl/ctrlProps/ctrlProp119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00.xml><?xml version="1.0" encoding="utf-8"?>
<formControlPr xmlns="http://schemas.microsoft.com/office/spreadsheetml/2009/9/main" objectType="Radio" firstButton="1" fmlaLink="$H$19" lockText="1" noThreeD="1"/>
</file>

<file path=xl/ctrlProps/ctrlProp1201.xml><?xml version="1.0" encoding="utf-8"?>
<formControlPr xmlns="http://schemas.microsoft.com/office/spreadsheetml/2009/9/main" objectType="Radio" lockText="1" noThreeD="1"/>
</file>

<file path=xl/ctrlProps/ctrlProp1202.xml><?xml version="1.0" encoding="utf-8"?>
<formControlPr xmlns="http://schemas.microsoft.com/office/spreadsheetml/2009/9/main" objectType="Radio" lockText="1" noThreeD="1"/>
</file>

<file path=xl/ctrlProps/ctrlProp1203.xml><?xml version="1.0" encoding="utf-8"?>
<formControlPr xmlns="http://schemas.microsoft.com/office/spreadsheetml/2009/9/main" objectType="Radio" lockText="1" noThreeD="1"/>
</file>

<file path=xl/ctrlProps/ctrlProp1204.xml><?xml version="1.0" encoding="utf-8"?>
<formControlPr xmlns="http://schemas.microsoft.com/office/spreadsheetml/2009/9/main" objectType="Radio" lockText="1" noThreeD="1"/>
</file>

<file path=xl/ctrlProps/ctrlProp1205.xml><?xml version="1.0" encoding="utf-8"?>
<formControlPr xmlns="http://schemas.microsoft.com/office/spreadsheetml/2009/9/main" objectType="Radio" firstButton="1" fmlaLink="$H$21" lockText="1" noThreeD="1"/>
</file>

<file path=xl/ctrlProps/ctrlProp1206.xml><?xml version="1.0" encoding="utf-8"?>
<formControlPr xmlns="http://schemas.microsoft.com/office/spreadsheetml/2009/9/main" objectType="Radio" lockText="1" noThreeD="1"/>
</file>

<file path=xl/ctrlProps/ctrlProp1207.xml><?xml version="1.0" encoding="utf-8"?>
<formControlPr xmlns="http://schemas.microsoft.com/office/spreadsheetml/2009/9/main" objectType="Radio" lockText="1" noThreeD="1"/>
</file>

<file path=xl/ctrlProps/ctrlProp1208.xml><?xml version="1.0" encoding="utf-8"?>
<formControlPr xmlns="http://schemas.microsoft.com/office/spreadsheetml/2009/9/main" objectType="Radio" lockText="1" noThreeD="1"/>
</file>

<file path=xl/ctrlProps/ctrlProp1209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firstButton="1" fmlaLink="$P$21" lockText="1" noThreeD="1"/>
</file>

<file path=xl/ctrlProps/ctrlProp1210.xml><?xml version="1.0" encoding="utf-8"?>
<formControlPr xmlns="http://schemas.microsoft.com/office/spreadsheetml/2009/9/main" objectType="Radio" firstButton="1" fmlaLink="$H$23" lockText="1" noThreeD="1"/>
</file>

<file path=xl/ctrlProps/ctrlProp1211.xml><?xml version="1.0" encoding="utf-8"?>
<formControlPr xmlns="http://schemas.microsoft.com/office/spreadsheetml/2009/9/main" objectType="Radio" lockText="1" noThreeD="1"/>
</file>

<file path=xl/ctrlProps/ctrlProp1212.xml><?xml version="1.0" encoding="utf-8"?>
<formControlPr xmlns="http://schemas.microsoft.com/office/spreadsheetml/2009/9/main" objectType="Radio" lockText="1" noThreeD="1"/>
</file>

<file path=xl/ctrlProps/ctrlProp1213.xml><?xml version="1.0" encoding="utf-8"?>
<formControlPr xmlns="http://schemas.microsoft.com/office/spreadsheetml/2009/9/main" objectType="Radio" lockText="1" noThreeD="1"/>
</file>

<file path=xl/ctrlProps/ctrlProp1214.xml><?xml version="1.0" encoding="utf-8"?>
<formControlPr xmlns="http://schemas.microsoft.com/office/spreadsheetml/2009/9/main" objectType="Radio" lockText="1" noThreeD="1"/>
</file>

<file path=xl/ctrlProps/ctrlProp1215.xml><?xml version="1.0" encoding="utf-8"?>
<formControlPr xmlns="http://schemas.microsoft.com/office/spreadsheetml/2009/9/main" objectType="Radio" firstButton="1" fmlaLink="$P$17" lockText="1" noThreeD="1"/>
</file>

<file path=xl/ctrlProps/ctrlProp1216.xml><?xml version="1.0" encoding="utf-8"?>
<formControlPr xmlns="http://schemas.microsoft.com/office/spreadsheetml/2009/9/main" objectType="Radio" lockText="1" noThreeD="1"/>
</file>

<file path=xl/ctrlProps/ctrlProp1217.xml><?xml version="1.0" encoding="utf-8"?>
<formControlPr xmlns="http://schemas.microsoft.com/office/spreadsheetml/2009/9/main" objectType="Radio" lockText="1" noThreeD="1"/>
</file>

<file path=xl/ctrlProps/ctrlProp1218.xml><?xml version="1.0" encoding="utf-8"?>
<formControlPr xmlns="http://schemas.microsoft.com/office/spreadsheetml/2009/9/main" objectType="Radio" lockText="1" noThreeD="1"/>
</file>

<file path=xl/ctrlProps/ctrlProp1219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20.xml><?xml version="1.0" encoding="utf-8"?>
<formControlPr xmlns="http://schemas.microsoft.com/office/spreadsheetml/2009/9/main" objectType="Radio" firstButton="1" fmlaLink="$P$19" lockText="1" noThreeD="1"/>
</file>

<file path=xl/ctrlProps/ctrlProp1221.xml><?xml version="1.0" encoding="utf-8"?>
<formControlPr xmlns="http://schemas.microsoft.com/office/spreadsheetml/2009/9/main" objectType="Radio" lockText="1" noThreeD="1"/>
</file>

<file path=xl/ctrlProps/ctrlProp1222.xml><?xml version="1.0" encoding="utf-8"?>
<formControlPr xmlns="http://schemas.microsoft.com/office/spreadsheetml/2009/9/main" objectType="Radio" lockText="1" noThreeD="1"/>
</file>

<file path=xl/ctrlProps/ctrlProp1223.xml><?xml version="1.0" encoding="utf-8"?>
<formControlPr xmlns="http://schemas.microsoft.com/office/spreadsheetml/2009/9/main" objectType="Radio" lockText="1" noThreeD="1"/>
</file>

<file path=xl/ctrlProps/ctrlProp1224.xml><?xml version="1.0" encoding="utf-8"?>
<formControlPr xmlns="http://schemas.microsoft.com/office/spreadsheetml/2009/9/main" objectType="Radio" lockText="1" noThreeD="1"/>
</file>

<file path=xl/ctrlProps/ctrlProp1225.xml><?xml version="1.0" encoding="utf-8"?>
<formControlPr xmlns="http://schemas.microsoft.com/office/spreadsheetml/2009/9/main" objectType="Radio" firstButton="1" fmlaLink="$P$21" lockText="1" noThreeD="1"/>
</file>

<file path=xl/ctrlProps/ctrlProp1226.xml><?xml version="1.0" encoding="utf-8"?>
<formControlPr xmlns="http://schemas.microsoft.com/office/spreadsheetml/2009/9/main" objectType="Radio" lockText="1" noThreeD="1"/>
</file>

<file path=xl/ctrlProps/ctrlProp1227.xml><?xml version="1.0" encoding="utf-8"?>
<formControlPr xmlns="http://schemas.microsoft.com/office/spreadsheetml/2009/9/main" objectType="Radio" lockText="1" noThreeD="1"/>
</file>

<file path=xl/ctrlProps/ctrlProp1228.xml><?xml version="1.0" encoding="utf-8"?>
<formControlPr xmlns="http://schemas.microsoft.com/office/spreadsheetml/2009/9/main" objectType="Radio" lockText="1" noThreeD="1"/>
</file>

<file path=xl/ctrlProps/ctrlProp1229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30.xml><?xml version="1.0" encoding="utf-8"?>
<formControlPr xmlns="http://schemas.microsoft.com/office/spreadsheetml/2009/9/main" objectType="Radio" firstButton="1" fmlaLink="$P$23" lockText="1" noThreeD="1"/>
</file>

<file path=xl/ctrlProps/ctrlProp1231.xml><?xml version="1.0" encoding="utf-8"?>
<formControlPr xmlns="http://schemas.microsoft.com/office/spreadsheetml/2009/9/main" objectType="Radio" lockText="1" noThreeD="1"/>
</file>

<file path=xl/ctrlProps/ctrlProp1232.xml><?xml version="1.0" encoding="utf-8"?>
<formControlPr xmlns="http://schemas.microsoft.com/office/spreadsheetml/2009/9/main" objectType="Radio" lockText="1" noThreeD="1"/>
</file>

<file path=xl/ctrlProps/ctrlProp1233.xml><?xml version="1.0" encoding="utf-8"?>
<formControlPr xmlns="http://schemas.microsoft.com/office/spreadsheetml/2009/9/main" objectType="Radio" lockText="1" noThreeD="1"/>
</file>

<file path=xl/ctrlProps/ctrlProp1234.xml><?xml version="1.0" encoding="utf-8"?>
<formControlPr xmlns="http://schemas.microsoft.com/office/spreadsheetml/2009/9/main" objectType="Radio" lockText="1" noThreeD="1"/>
</file>

<file path=xl/ctrlProps/ctrlProp1235.xml><?xml version="1.0" encoding="utf-8"?>
<formControlPr xmlns="http://schemas.microsoft.com/office/spreadsheetml/2009/9/main" objectType="GBox"/>
</file>

<file path=xl/ctrlProps/ctrlProp1236.xml><?xml version="1.0" encoding="utf-8"?>
<formControlPr xmlns="http://schemas.microsoft.com/office/spreadsheetml/2009/9/main" objectType="GBox"/>
</file>

<file path=xl/ctrlProps/ctrlProp1237.xml><?xml version="1.0" encoding="utf-8"?>
<formControlPr xmlns="http://schemas.microsoft.com/office/spreadsheetml/2009/9/main" objectType="GBox"/>
</file>

<file path=xl/ctrlProps/ctrlProp1238.xml><?xml version="1.0" encoding="utf-8"?>
<formControlPr xmlns="http://schemas.microsoft.com/office/spreadsheetml/2009/9/main" objectType="GBox"/>
</file>

<file path=xl/ctrlProps/ctrlProp1239.xml><?xml version="1.0" encoding="utf-8"?>
<formControlPr xmlns="http://schemas.microsoft.com/office/spreadsheetml/2009/9/main" objectType="GBox"/>
</file>

<file path=xl/ctrlProps/ctrlProp124.xml><?xml version="1.0" encoding="utf-8"?>
<formControlPr xmlns="http://schemas.microsoft.com/office/spreadsheetml/2009/9/main" objectType="Radio" lockText="1" noThreeD="1"/>
</file>

<file path=xl/ctrlProps/ctrlProp1240.xml><?xml version="1.0" encoding="utf-8"?>
<formControlPr xmlns="http://schemas.microsoft.com/office/spreadsheetml/2009/9/main" objectType="GBox"/>
</file>

<file path=xl/ctrlProps/ctrlProp1241.xml><?xml version="1.0" encoding="utf-8"?>
<formControlPr xmlns="http://schemas.microsoft.com/office/spreadsheetml/2009/9/main" objectType="GBox"/>
</file>

<file path=xl/ctrlProps/ctrlProp1242.xml><?xml version="1.0" encoding="utf-8"?>
<formControlPr xmlns="http://schemas.microsoft.com/office/spreadsheetml/2009/9/main" objectType="GBox"/>
</file>

<file path=xl/ctrlProps/ctrlProp1243.xml><?xml version="1.0" encoding="utf-8"?>
<formControlPr xmlns="http://schemas.microsoft.com/office/spreadsheetml/2009/9/main" objectType="Radio" firstButton="1" fmlaLink="$H$17" lockText="1" noThreeD="1"/>
</file>

<file path=xl/ctrlProps/ctrlProp1244.xml><?xml version="1.0" encoding="utf-8"?>
<formControlPr xmlns="http://schemas.microsoft.com/office/spreadsheetml/2009/9/main" objectType="Radio" lockText="1" noThreeD="1"/>
</file>

<file path=xl/ctrlProps/ctrlProp1245.xml><?xml version="1.0" encoding="utf-8"?>
<formControlPr xmlns="http://schemas.microsoft.com/office/spreadsheetml/2009/9/main" objectType="Radio" lockText="1" noThreeD="1"/>
</file>

<file path=xl/ctrlProps/ctrlProp1246.xml><?xml version="1.0" encoding="utf-8"?>
<formControlPr xmlns="http://schemas.microsoft.com/office/spreadsheetml/2009/9/main" objectType="Radio" lockText="1" noThreeD="1"/>
</file>

<file path=xl/ctrlProps/ctrlProp1247.xml><?xml version="1.0" encoding="utf-8"?>
<formControlPr xmlns="http://schemas.microsoft.com/office/spreadsheetml/2009/9/main" objectType="Radio" lockText="1" noThreeD="1"/>
</file>

<file path=xl/ctrlProps/ctrlProp1248.xml><?xml version="1.0" encoding="utf-8"?>
<formControlPr xmlns="http://schemas.microsoft.com/office/spreadsheetml/2009/9/main" objectType="Radio" firstButton="1" fmlaLink="$H$19" lockText="1" noThreeD="1"/>
</file>

<file path=xl/ctrlProps/ctrlProp1249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50.xml><?xml version="1.0" encoding="utf-8"?>
<formControlPr xmlns="http://schemas.microsoft.com/office/spreadsheetml/2009/9/main" objectType="Radio" lockText="1" noThreeD="1"/>
</file>

<file path=xl/ctrlProps/ctrlProp1251.xml><?xml version="1.0" encoding="utf-8"?>
<formControlPr xmlns="http://schemas.microsoft.com/office/spreadsheetml/2009/9/main" objectType="Radio" lockText="1" noThreeD="1"/>
</file>

<file path=xl/ctrlProps/ctrlProp1252.xml><?xml version="1.0" encoding="utf-8"?>
<formControlPr xmlns="http://schemas.microsoft.com/office/spreadsheetml/2009/9/main" objectType="Radio" lockText="1" noThreeD="1"/>
</file>

<file path=xl/ctrlProps/ctrlProp1253.xml><?xml version="1.0" encoding="utf-8"?>
<formControlPr xmlns="http://schemas.microsoft.com/office/spreadsheetml/2009/9/main" objectType="Radio" firstButton="1" fmlaLink="$H$21" lockText="1" noThreeD="1"/>
</file>

<file path=xl/ctrlProps/ctrlProp1254.xml><?xml version="1.0" encoding="utf-8"?>
<formControlPr xmlns="http://schemas.microsoft.com/office/spreadsheetml/2009/9/main" objectType="Radio" lockText="1" noThreeD="1"/>
</file>

<file path=xl/ctrlProps/ctrlProp1255.xml><?xml version="1.0" encoding="utf-8"?>
<formControlPr xmlns="http://schemas.microsoft.com/office/spreadsheetml/2009/9/main" objectType="Radio" lockText="1" noThreeD="1"/>
</file>

<file path=xl/ctrlProps/ctrlProp1256.xml><?xml version="1.0" encoding="utf-8"?>
<formControlPr xmlns="http://schemas.microsoft.com/office/spreadsheetml/2009/9/main" objectType="Radio" lockText="1" noThreeD="1"/>
</file>

<file path=xl/ctrlProps/ctrlProp1257.xml><?xml version="1.0" encoding="utf-8"?>
<formControlPr xmlns="http://schemas.microsoft.com/office/spreadsheetml/2009/9/main" objectType="Radio" lockText="1" noThreeD="1"/>
</file>

<file path=xl/ctrlProps/ctrlProp1258.xml><?xml version="1.0" encoding="utf-8"?>
<formControlPr xmlns="http://schemas.microsoft.com/office/spreadsheetml/2009/9/main" objectType="Radio" firstButton="1" fmlaLink="$H$23" lockText="1" noThreeD="1"/>
</file>

<file path=xl/ctrlProps/ctrlProp1259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firstButton="1" fmlaLink="$P$23" lockText="1" noThreeD="1"/>
</file>

<file path=xl/ctrlProps/ctrlProp1260.xml><?xml version="1.0" encoding="utf-8"?>
<formControlPr xmlns="http://schemas.microsoft.com/office/spreadsheetml/2009/9/main" objectType="Radio" lockText="1" noThreeD="1"/>
</file>

<file path=xl/ctrlProps/ctrlProp1261.xml><?xml version="1.0" encoding="utf-8"?>
<formControlPr xmlns="http://schemas.microsoft.com/office/spreadsheetml/2009/9/main" objectType="Radio" lockText="1" noThreeD="1"/>
</file>

<file path=xl/ctrlProps/ctrlProp1262.xml><?xml version="1.0" encoding="utf-8"?>
<formControlPr xmlns="http://schemas.microsoft.com/office/spreadsheetml/2009/9/main" objectType="Radio" lockText="1" noThreeD="1"/>
</file>

<file path=xl/ctrlProps/ctrlProp1263.xml><?xml version="1.0" encoding="utf-8"?>
<formControlPr xmlns="http://schemas.microsoft.com/office/spreadsheetml/2009/9/main" objectType="Radio" firstButton="1" fmlaLink="$P$17" lockText="1" noThreeD="1"/>
</file>

<file path=xl/ctrlProps/ctrlProp1264.xml><?xml version="1.0" encoding="utf-8"?>
<formControlPr xmlns="http://schemas.microsoft.com/office/spreadsheetml/2009/9/main" objectType="Radio" lockText="1" noThreeD="1"/>
</file>

<file path=xl/ctrlProps/ctrlProp1265.xml><?xml version="1.0" encoding="utf-8"?>
<formControlPr xmlns="http://schemas.microsoft.com/office/spreadsheetml/2009/9/main" objectType="Radio" lockText="1" noThreeD="1"/>
</file>

<file path=xl/ctrlProps/ctrlProp1266.xml><?xml version="1.0" encoding="utf-8"?>
<formControlPr xmlns="http://schemas.microsoft.com/office/spreadsheetml/2009/9/main" objectType="Radio" lockText="1" noThreeD="1"/>
</file>

<file path=xl/ctrlProps/ctrlProp1267.xml><?xml version="1.0" encoding="utf-8"?>
<formControlPr xmlns="http://schemas.microsoft.com/office/spreadsheetml/2009/9/main" objectType="Radio" lockText="1" noThreeD="1"/>
</file>

<file path=xl/ctrlProps/ctrlProp1268.xml><?xml version="1.0" encoding="utf-8"?>
<formControlPr xmlns="http://schemas.microsoft.com/office/spreadsheetml/2009/9/main" objectType="Radio" firstButton="1" fmlaLink="$P$19" lockText="1" noThreeD="1"/>
</file>

<file path=xl/ctrlProps/ctrlProp1269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70.xml><?xml version="1.0" encoding="utf-8"?>
<formControlPr xmlns="http://schemas.microsoft.com/office/spreadsheetml/2009/9/main" objectType="Radio" lockText="1" noThreeD="1"/>
</file>

<file path=xl/ctrlProps/ctrlProp1271.xml><?xml version="1.0" encoding="utf-8"?>
<formControlPr xmlns="http://schemas.microsoft.com/office/spreadsheetml/2009/9/main" objectType="Radio" lockText="1" noThreeD="1"/>
</file>

<file path=xl/ctrlProps/ctrlProp1272.xml><?xml version="1.0" encoding="utf-8"?>
<formControlPr xmlns="http://schemas.microsoft.com/office/spreadsheetml/2009/9/main" objectType="Radio" lockText="1" noThreeD="1"/>
</file>

<file path=xl/ctrlProps/ctrlProp1273.xml><?xml version="1.0" encoding="utf-8"?>
<formControlPr xmlns="http://schemas.microsoft.com/office/spreadsheetml/2009/9/main" objectType="Radio" firstButton="1" fmlaLink="$P$21" lockText="1" noThreeD="1"/>
</file>

<file path=xl/ctrlProps/ctrlProp1274.xml><?xml version="1.0" encoding="utf-8"?>
<formControlPr xmlns="http://schemas.microsoft.com/office/spreadsheetml/2009/9/main" objectType="Radio" lockText="1" noThreeD="1"/>
</file>

<file path=xl/ctrlProps/ctrlProp1275.xml><?xml version="1.0" encoding="utf-8"?>
<formControlPr xmlns="http://schemas.microsoft.com/office/spreadsheetml/2009/9/main" objectType="Radio" lockText="1" noThreeD="1"/>
</file>

<file path=xl/ctrlProps/ctrlProp1276.xml><?xml version="1.0" encoding="utf-8"?>
<formControlPr xmlns="http://schemas.microsoft.com/office/spreadsheetml/2009/9/main" objectType="Radio" lockText="1" noThreeD="1"/>
</file>

<file path=xl/ctrlProps/ctrlProp1277.xml><?xml version="1.0" encoding="utf-8"?>
<formControlPr xmlns="http://schemas.microsoft.com/office/spreadsheetml/2009/9/main" objectType="Radio" lockText="1" noThreeD="1"/>
</file>

<file path=xl/ctrlProps/ctrlProp1278.xml><?xml version="1.0" encoding="utf-8"?>
<formControlPr xmlns="http://schemas.microsoft.com/office/spreadsheetml/2009/9/main" objectType="Radio" firstButton="1" fmlaLink="$P$23" lockText="1" noThreeD="1"/>
</file>

<file path=xl/ctrlProps/ctrlProp1279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80.xml><?xml version="1.0" encoding="utf-8"?>
<formControlPr xmlns="http://schemas.microsoft.com/office/spreadsheetml/2009/9/main" objectType="Radio" lockText="1" noThreeD="1"/>
</file>

<file path=xl/ctrlProps/ctrlProp1281.xml><?xml version="1.0" encoding="utf-8"?>
<formControlPr xmlns="http://schemas.microsoft.com/office/spreadsheetml/2009/9/main" objectType="Radio" lockText="1" noThreeD="1"/>
</file>

<file path=xl/ctrlProps/ctrlProp1282.xml><?xml version="1.0" encoding="utf-8"?>
<formControlPr xmlns="http://schemas.microsoft.com/office/spreadsheetml/2009/9/main" objectType="Radio" lockText="1" noThreeD="1"/>
</file>

<file path=xl/ctrlProps/ctrlProp1283.xml><?xml version="1.0" encoding="utf-8"?>
<formControlPr xmlns="http://schemas.microsoft.com/office/spreadsheetml/2009/9/main" objectType="GBox"/>
</file>

<file path=xl/ctrlProps/ctrlProp1284.xml><?xml version="1.0" encoding="utf-8"?>
<formControlPr xmlns="http://schemas.microsoft.com/office/spreadsheetml/2009/9/main" objectType="GBox"/>
</file>

<file path=xl/ctrlProps/ctrlProp1285.xml><?xml version="1.0" encoding="utf-8"?>
<formControlPr xmlns="http://schemas.microsoft.com/office/spreadsheetml/2009/9/main" objectType="GBox"/>
</file>

<file path=xl/ctrlProps/ctrlProp1286.xml><?xml version="1.0" encoding="utf-8"?>
<formControlPr xmlns="http://schemas.microsoft.com/office/spreadsheetml/2009/9/main" objectType="GBox"/>
</file>

<file path=xl/ctrlProps/ctrlProp1287.xml><?xml version="1.0" encoding="utf-8"?>
<formControlPr xmlns="http://schemas.microsoft.com/office/spreadsheetml/2009/9/main" objectType="GBox"/>
</file>

<file path=xl/ctrlProps/ctrlProp1288.xml><?xml version="1.0" encoding="utf-8"?>
<formControlPr xmlns="http://schemas.microsoft.com/office/spreadsheetml/2009/9/main" objectType="GBox"/>
</file>

<file path=xl/ctrlProps/ctrlProp1289.xml><?xml version="1.0" encoding="utf-8"?>
<formControlPr xmlns="http://schemas.microsoft.com/office/spreadsheetml/2009/9/main" objectType="GBox"/>
</file>

<file path=xl/ctrlProps/ctrlProp129.xml><?xml version="1.0" encoding="utf-8"?>
<formControlPr xmlns="http://schemas.microsoft.com/office/spreadsheetml/2009/9/main" objectType="Radio" lockText="1" noThreeD="1"/>
</file>

<file path=xl/ctrlProps/ctrlProp1290.xml><?xml version="1.0" encoding="utf-8"?>
<formControlPr xmlns="http://schemas.microsoft.com/office/spreadsheetml/2009/9/main" objectType="GBox"/>
</file>

<file path=xl/ctrlProps/ctrlProp1291.xml><?xml version="1.0" encoding="utf-8"?>
<formControlPr xmlns="http://schemas.microsoft.com/office/spreadsheetml/2009/9/main" objectType="Radio" firstButton="1" fmlaLink="$H$17" lockText="1" noThreeD="1"/>
</file>

<file path=xl/ctrlProps/ctrlProp1292.xml><?xml version="1.0" encoding="utf-8"?>
<formControlPr xmlns="http://schemas.microsoft.com/office/spreadsheetml/2009/9/main" objectType="Radio" lockText="1" noThreeD="1"/>
</file>

<file path=xl/ctrlProps/ctrlProp1293.xml><?xml version="1.0" encoding="utf-8"?>
<formControlPr xmlns="http://schemas.microsoft.com/office/spreadsheetml/2009/9/main" objectType="Radio" lockText="1" noThreeD="1"/>
</file>

<file path=xl/ctrlProps/ctrlProp1294.xml><?xml version="1.0" encoding="utf-8"?>
<formControlPr xmlns="http://schemas.microsoft.com/office/spreadsheetml/2009/9/main" objectType="Radio" lockText="1" noThreeD="1"/>
</file>

<file path=xl/ctrlProps/ctrlProp1295.xml><?xml version="1.0" encoding="utf-8"?>
<formControlPr xmlns="http://schemas.microsoft.com/office/spreadsheetml/2009/9/main" objectType="Radio" lockText="1" noThreeD="1"/>
</file>

<file path=xl/ctrlProps/ctrlProp1296.xml><?xml version="1.0" encoding="utf-8"?>
<formControlPr xmlns="http://schemas.microsoft.com/office/spreadsheetml/2009/9/main" objectType="Radio" firstButton="1" fmlaLink="$H$19" lockText="1" noThreeD="1"/>
</file>

<file path=xl/ctrlProps/ctrlProp1297.xml><?xml version="1.0" encoding="utf-8"?>
<formControlPr xmlns="http://schemas.microsoft.com/office/spreadsheetml/2009/9/main" objectType="Radio" lockText="1" noThreeD="1"/>
</file>

<file path=xl/ctrlProps/ctrlProp1298.xml><?xml version="1.0" encoding="utf-8"?>
<formControlPr xmlns="http://schemas.microsoft.com/office/spreadsheetml/2009/9/main" objectType="Radio" lockText="1" noThreeD="1"/>
</file>

<file path=xl/ctrlProps/ctrlProp129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00.xml><?xml version="1.0" encoding="utf-8"?>
<formControlPr xmlns="http://schemas.microsoft.com/office/spreadsheetml/2009/9/main" objectType="Radio" lockText="1" noThreeD="1"/>
</file>

<file path=xl/ctrlProps/ctrlProp1301.xml><?xml version="1.0" encoding="utf-8"?>
<formControlPr xmlns="http://schemas.microsoft.com/office/spreadsheetml/2009/9/main" objectType="Radio" firstButton="1" fmlaLink="$H$21" lockText="1" noThreeD="1"/>
</file>

<file path=xl/ctrlProps/ctrlProp1302.xml><?xml version="1.0" encoding="utf-8"?>
<formControlPr xmlns="http://schemas.microsoft.com/office/spreadsheetml/2009/9/main" objectType="Radio" lockText="1" noThreeD="1"/>
</file>

<file path=xl/ctrlProps/ctrlProp1303.xml><?xml version="1.0" encoding="utf-8"?>
<formControlPr xmlns="http://schemas.microsoft.com/office/spreadsheetml/2009/9/main" objectType="Radio" lockText="1" noThreeD="1"/>
</file>

<file path=xl/ctrlProps/ctrlProp1304.xml><?xml version="1.0" encoding="utf-8"?>
<formControlPr xmlns="http://schemas.microsoft.com/office/spreadsheetml/2009/9/main" objectType="Radio" lockText="1" noThreeD="1"/>
</file>

<file path=xl/ctrlProps/ctrlProp1305.xml><?xml version="1.0" encoding="utf-8"?>
<formControlPr xmlns="http://schemas.microsoft.com/office/spreadsheetml/2009/9/main" objectType="Radio" lockText="1" noThreeD="1"/>
</file>

<file path=xl/ctrlProps/ctrlProp1306.xml><?xml version="1.0" encoding="utf-8"?>
<formControlPr xmlns="http://schemas.microsoft.com/office/spreadsheetml/2009/9/main" objectType="Radio" firstButton="1" fmlaLink="$H$23" lockText="1" noThreeD="1"/>
</file>

<file path=xl/ctrlProps/ctrlProp1307.xml><?xml version="1.0" encoding="utf-8"?>
<formControlPr xmlns="http://schemas.microsoft.com/office/spreadsheetml/2009/9/main" objectType="Radio" lockText="1" noThreeD="1"/>
</file>

<file path=xl/ctrlProps/ctrlProp1308.xml><?xml version="1.0" encoding="utf-8"?>
<formControlPr xmlns="http://schemas.microsoft.com/office/spreadsheetml/2009/9/main" objectType="Radio" lockText="1" noThreeD="1"/>
</file>

<file path=xl/ctrlProps/ctrlProp1309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GBox"/>
</file>

<file path=xl/ctrlProps/ctrlProp1310.xml><?xml version="1.0" encoding="utf-8"?>
<formControlPr xmlns="http://schemas.microsoft.com/office/spreadsheetml/2009/9/main" objectType="Radio" lockText="1" noThreeD="1"/>
</file>

<file path=xl/ctrlProps/ctrlProp1311.xml><?xml version="1.0" encoding="utf-8"?>
<formControlPr xmlns="http://schemas.microsoft.com/office/spreadsheetml/2009/9/main" objectType="Radio" firstButton="1" fmlaLink="$P$17" lockText="1" noThreeD="1"/>
</file>

<file path=xl/ctrlProps/ctrlProp1312.xml><?xml version="1.0" encoding="utf-8"?>
<formControlPr xmlns="http://schemas.microsoft.com/office/spreadsheetml/2009/9/main" objectType="Radio" lockText="1" noThreeD="1"/>
</file>

<file path=xl/ctrlProps/ctrlProp1313.xml><?xml version="1.0" encoding="utf-8"?>
<formControlPr xmlns="http://schemas.microsoft.com/office/spreadsheetml/2009/9/main" objectType="Radio" lockText="1" noThreeD="1"/>
</file>

<file path=xl/ctrlProps/ctrlProp1314.xml><?xml version="1.0" encoding="utf-8"?>
<formControlPr xmlns="http://schemas.microsoft.com/office/spreadsheetml/2009/9/main" objectType="Radio" lockText="1" noThreeD="1"/>
</file>

<file path=xl/ctrlProps/ctrlProp1315.xml><?xml version="1.0" encoding="utf-8"?>
<formControlPr xmlns="http://schemas.microsoft.com/office/spreadsheetml/2009/9/main" objectType="Radio" lockText="1" noThreeD="1"/>
</file>

<file path=xl/ctrlProps/ctrlProp1316.xml><?xml version="1.0" encoding="utf-8"?>
<formControlPr xmlns="http://schemas.microsoft.com/office/spreadsheetml/2009/9/main" objectType="Radio" firstButton="1" fmlaLink="$P$19" lockText="1" noThreeD="1"/>
</file>

<file path=xl/ctrlProps/ctrlProp1317.xml><?xml version="1.0" encoding="utf-8"?>
<formControlPr xmlns="http://schemas.microsoft.com/office/spreadsheetml/2009/9/main" objectType="Radio" lockText="1" noThreeD="1"/>
</file>

<file path=xl/ctrlProps/ctrlProp1318.xml><?xml version="1.0" encoding="utf-8"?>
<formControlPr xmlns="http://schemas.microsoft.com/office/spreadsheetml/2009/9/main" objectType="Radio" lockText="1" noThreeD="1"/>
</file>

<file path=xl/ctrlProps/ctrlProp1319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/>
</file>

<file path=xl/ctrlProps/ctrlProp1320.xml><?xml version="1.0" encoding="utf-8"?>
<formControlPr xmlns="http://schemas.microsoft.com/office/spreadsheetml/2009/9/main" objectType="Radio" lockText="1" noThreeD="1"/>
</file>

<file path=xl/ctrlProps/ctrlProp1321.xml><?xml version="1.0" encoding="utf-8"?>
<formControlPr xmlns="http://schemas.microsoft.com/office/spreadsheetml/2009/9/main" objectType="Radio" firstButton="1" fmlaLink="$P$21" lockText="1" noThreeD="1"/>
</file>

<file path=xl/ctrlProps/ctrlProp1322.xml><?xml version="1.0" encoding="utf-8"?>
<formControlPr xmlns="http://schemas.microsoft.com/office/spreadsheetml/2009/9/main" objectType="Radio" lockText="1" noThreeD="1"/>
</file>

<file path=xl/ctrlProps/ctrlProp1323.xml><?xml version="1.0" encoding="utf-8"?>
<formControlPr xmlns="http://schemas.microsoft.com/office/spreadsheetml/2009/9/main" objectType="Radio" lockText="1" noThreeD="1"/>
</file>

<file path=xl/ctrlProps/ctrlProp1324.xml><?xml version="1.0" encoding="utf-8"?>
<formControlPr xmlns="http://schemas.microsoft.com/office/spreadsheetml/2009/9/main" objectType="Radio" lockText="1" noThreeD="1"/>
</file>

<file path=xl/ctrlProps/ctrlProp1325.xml><?xml version="1.0" encoding="utf-8"?>
<formControlPr xmlns="http://schemas.microsoft.com/office/spreadsheetml/2009/9/main" objectType="Radio" lockText="1" noThreeD="1"/>
</file>

<file path=xl/ctrlProps/ctrlProp1326.xml><?xml version="1.0" encoding="utf-8"?>
<formControlPr xmlns="http://schemas.microsoft.com/office/spreadsheetml/2009/9/main" objectType="Radio" firstButton="1" fmlaLink="$P$23" lockText="1" noThreeD="1"/>
</file>

<file path=xl/ctrlProps/ctrlProp1327.xml><?xml version="1.0" encoding="utf-8"?>
<formControlPr xmlns="http://schemas.microsoft.com/office/spreadsheetml/2009/9/main" objectType="Radio" lockText="1" noThreeD="1"/>
</file>

<file path=xl/ctrlProps/ctrlProp1328.xml><?xml version="1.0" encoding="utf-8"?>
<formControlPr xmlns="http://schemas.microsoft.com/office/spreadsheetml/2009/9/main" objectType="Radio" lockText="1" noThreeD="1"/>
</file>

<file path=xl/ctrlProps/ctrlProp1329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GBox"/>
</file>

<file path=xl/ctrlProps/ctrlProp1330.xml><?xml version="1.0" encoding="utf-8"?>
<formControlPr xmlns="http://schemas.microsoft.com/office/spreadsheetml/2009/9/main" objectType="Radio" lockText="1" noThreeD="1"/>
</file>

<file path=xl/ctrlProps/ctrlProp1331.xml><?xml version="1.0" encoding="utf-8"?>
<formControlPr xmlns="http://schemas.microsoft.com/office/spreadsheetml/2009/9/main" objectType="GBox"/>
</file>

<file path=xl/ctrlProps/ctrlProp1332.xml><?xml version="1.0" encoding="utf-8"?>
<formControlPr xmlns="http://schemas.microsoft.com/office/spreadsheetml/2009/9/main" objectType="GBox"/>
</file>

<file path=xl/ctrlProps/ctrlProp1333.xml><?xml version="1.0" encoding="utf-8"?>
<formControlPr xmlns="http://schemas.microsoft.com/office/spreadsheetml/2009/9/main" objectType="GBox"/>
</file>

<file path=xl/ctrlProps/ctrlProp1334.xml><?xml version="1.0" encoding="utf-8"?>
<formControlPr xmlns="http://schemas.microsoft.com/office/spreadsheetml/2009/9/main" objectType="GBox"/>
</file>

<file path=xl/ctrlProps/ctrlProp1335.xml><?xml version="1.0" encoding="utf-8"?>
<formControlPr xmlns="http://schemas.microsoft.com/office/spreadsheetml/2009/9/main" objectType="GBox"/>
</file>

<file path=xl/ctrlProps/ctrlProp1336.xml><?xml version="1.0" encoding="utf-8"?>
<formControlPr xmlns="http://schemas.microsoft.com/office/spreadsheetml/2009/9/main" objectType="GBox"/>
</file>

<file path=xl/ctrlProps/ctrlProp1337.xml><?xml version="1.0" encoding="utf-8"?>
<formControlPr xmlns="http://schemas.microsoft.com/office/spreadsheetml/2009/9/main" objectType="GBox"/>
</file>

<file path=xl/ctrlProps/ctrlProp1338.xml><?xml version="1.0" encoding="utf-8"?>
<formControlPr xmlns="http://schemas.microsoft.com/office/spreadsheetml/2009/9/main" objectType="GBox"/>
</file>

<file path=xl/ctrlProps/ctrlProp1339.xml><?xml version="1.0" encoding="utf-8"?>
<formControlPr xmlns="http://schemas.microsoft.com/office/spreadsheetml/2009/9/main" objectType="Radio" firstButton="1" fmlaLink="$H$17" lockText="1" noThreeD="1"/>
</file>

<file path=xl/ctrlProps/ctrlProp134.xml><?xml version="1.0" encoding="utf-8"?>
<formControlPr xmlns="http://schemas.microsoft.com/office/spreadsheetml/2009/9/main" objectType="GBox"/>
</file>

<file path=xl/ctrlProps/ctrlProp1340.xml><?xml version="1.0" encoding="utf-8"?>
<formControlPr xmlns="http://schemas.microsoft.com/office/spreadsheetml/2009/9/main" objectType="Radio" lockText="1" noThreeD="1"/>
</file>

<file path=xl/ctrlProps/ctrlProp1341.xml><?xml version="1.0" encoding="utf-8"?>
<formControlPr xmlns="http://schemas.microsoft.com/office/spreadsheetml/2009/9/main" objectType="Radio" lockText="1" noThreeD="1"/>
</file>

<file path=xl/ctrlProps/ctrlProp1342.xml><?xml version="1.0" encoding="utf-8"?>
<formControlPr xmlns="http://schemas.microsoft.com/office/spreadsheetml/2009/9/main" objectType="Radio" lockText="1" noThreeD="1"/>
</file>

<file path=xl/ctrlProps/ctrlProp1343.xml><?xml version="1.0" encoding="utf-8"?>
<formControlPr xmlns="http://schemas.microsoft.com/office/spreadsheetml/2009/9/main" objectType="Radio" lockText="1" noThreeD="1"/>
</file>

<file path=xl/ctrlProps/ctrlProp1344.xml><?xml version="1.0" encoding="utf-8"?>
<formControlPr xmlns="http://schemas.microsoft.com/office/spreadsheetml/2009/9/main" objectType="Radio" firstButton="1" fmlaLink="$H$19" lockText="1" noThreeD="1"/>
</file>

<file path=xl/ctrlProps/ctrlProp1345.xml><?xml version="1.0" encoding="utf-8"?>
<formControlPr xmlns="http://schemas.microsoft.com/office/spreadsheetml/2009/9/main" objectType="Radio" lockText="1" noThreeD="1"/>
</file>

<file path=xl/ctrlProps/ctrlProp1346.xml><?xml version="1.0" encoding="utf-8"?>
<formControlPr xmlns="http://schemas.microsoft.com/office/spreadsheetml/2009/9/main" objectType="Radio" lockText="1" noThreeD="1"/>
</file>

<file path=xl/ctrlProps/ctrlProp1347.xml><?xml version="1.0" encoding="utf-8"?>
<formControlPr xmlns="http://schemas.microsoft.com/office/spreadsheetml/2009/9/main" objectType="Radio" lockText="1" noThreeD="1"/>
</file>

<file path=xl/ctrlProps/ctrlProp1348.xml><?xml version="1.0" encoding="utf-8"?>
<formControlPr xmlns="http://schemas.microsoft.com/office/spreadsheetml/2009/9/main" objectType="Radio" lockText="1" noThreeD="1"/>
</file>

<file path=xl/ctrlProps/ctrlProp1349.xml><?xml version="1.0" encoding="utf-8"?>
<formControlPr xmlns="http://schemas.microsoft.com/office/spreadsheetml/2009/9/main" objectType="Radio" firstButton="1" fmlaLink="$H$21" lockText="1" noThreeD="1"/>
</file>

<file path=xl/ctrlProps/ctrlProp135.xml><?xml version="1.0" encoding="utf-8"?>
<formControlPr xmlns="http://schemas.microsoft.com/office/spreadsheetml/2009/9/main" objectType="GBox"/>
</file>

<file path=xl/ctrlProps/ctrlProp1350.xml><?xml version="1.0" encoding="utf-8"?>
<formControlPr xmlns="http://schemas.microsoft.com/office/spreadsheetml/2009/9/main" objectType="Radio" lockText="1" noThreeD="1"/>
</file>

<file path=xl/ctrlProps/ctrlProp1351.xml><?xml version="1.0" encoding="utf-8"?>
<formControlPr xmlns="http://schemas.microsoft.com/office/spreadsheetml/2009/9/main" objectType="Radio" lockText="1" noThreeD="1"/>
</file>

<file path=xl/ctrlProps/ctrlProp1352.xml><?xml version="1.0" encoding="utf-8"?>
<formControlPr xmlns="http://schemas.microsoft.com/office/spreadsheetml/2009/9/main" objectType="Radio" lockText="1" noThreeD="1"/>
</file>

<file path=xl/ctrlProps/ctrlProp1353.xml><?xml version="1.0" encoding="utf-8"?>
<formControlPr xmlns="http://schemas.microsoft.com/office/spreadsheetml/2009/9/main" objectType="Radio" lockText="1" noThreeD="1"/>
</file>

<file path=xl/ctrlProps/ctrlProp1354.xml><?xml version="1.0" encoding="utf-8"?>
<formControlPr xmlns="http://schemas.microsoft.com/office/spreadsheetml/2009/9/main" objectType="Radio" firstButton="1" fmlaLink="$H$23" lockText="1" noThreeD="1"/>
</file>

<file path=xl/ctrlProps/ctrlProp1355.xml><?xml version="1.0" encoding="utf-8"?>
<formControlPr xmlns="http://schemas.microsoft.com/office/spreadsheetml/2009/9/main" objectType="Radio" lockText="1" noThreeD="1"/>
</file>

<file path=xl/ctrlProps/ctrlProp1356.xml><?xml version="1.0" encoding="utf-8"?>
<formControlPr xmlns="http://schemas.microsoft.com/office/spreadsheetml/2009/9/main" objectType="Radio" lockText="1" noThreeD="1"/>
</file>

<file path=xl/ctrlProps/ctrlProp1357.xml><?xml version="1.0" encoding="utf-8"?>
<formControlPr xmlns="http://schemas.microsoft.com/office/spreadsheetml/2009/9/main" objectType="Radio" lockText="1" noThreeD="1"/>
</file>

<file path=xl/ctrlProps/ctrlProp1358.xml><?xml version="1.0" encoding="utf-8"?>
<formControlPr xmlns="http://schemas.microsoft.com/office/spreadsheetml/2009/9/main" objectType="Radio" lockText="1" noThreeD="1"/>
</file>

<file path=xl/ctrlProps/ctrlProp1359.xml><?xml version="1.0" encoding="utf-8"?>
<formControlPr xmlns="http://schemas.microsoft.com/office/spreadsheetml/2009/9/main" objectType="Radio" firstButton="1" fmlaLink="$P$17" lockText="1" noThreeD="1"/>
</file>

<file path=xl/ctrlProps/ctrlProp136.xml><?xml version="1.0" encoding="utf-8"?>
<formControlPr xmlns="http://schemas.microsoft.com/office/spreadsheetml/2009/9/main" objectType="GBox"/>
</file>

<file path=xl/ctrlProps/ctrlProp1360.xml><?xml version="1.0" encoding="utf-8"?>
<formControlPr xmlns="http://schemas.microsoft.com/office/spreadsheetml/2009/9/main" objectType="Radio" lockText="1" noThreeD="1"/>
</file>

<file path=xl/ctrlProps/ctrlProp1361.xml><?xml version="1.0" encoding="utf-8"?>
<formControlPr xmlns="http://schemas.microsoft.com/office/spreadsheetml/2009/9/main" objectType="Radio" lockText="1" noThreeD="1"/>
</file>

<file path=xl/ctrlProps/ctrlProp1362.xml><?xml version="1.0" encoding="utf-8"?>
<formControlPr xmlns="http://schemas.microsoft.com/office/spreadsheetml/2009/9/main" objectType="Radio" lockText="1" noThreeD="1"/>
</file>

<file path=xl/ctrlProps/ctrlProp1363.xml><?xml version="1.0" encoding="utf-8"?>
<formControlPr xmlns="http://schemas.microsoft.com/office/spreadsheetml/2009/9/main" objectType="Radio" lockText="1" noThreeD="1"/>
</file>

<file path=xl/ctrlProps/ctrlProp1364.xml><?xml version="1.0" encoding="utf-8"?>
<formControlPr xmlns="http://schemas.microsoft.com/office/spreadsheetml/2009/9/main" objectType="Radio" firstButton="1" fmlaLink="$P$19" lockText="1" noThreeD="1"/>
</file>

<file path=xl/ctrlProps/ctrlProp1365.xml><?xml version="1.0" encoding="utf-8"?>
<formControlPr xmlns="http://schemas.microsoft.com/office/spreadsheetml/2009/9/main" objectType="Radio" lockText="1" noThreeD="1"/>
</file>

<file path=xl/ctrlProps/ctrlProp1366.xml><?xml version="1.0" encoding="utf-8"?>
<formControlPr xmlns="http://schemas.microsoft.com/office/spreadsheetml/2009/9/main" objectType="Radio" lockText="1" noThreeD="1"/>
</file>

<file path=xl/ctrlProps/ctrlProp1367.xml><?xml version="1.0" encoding="utf-8"?>
<formControlPr xmlns="http://schemas.microsoft.com/office/spreadsheetml/2009/9/main" objectType="Radio" lockText="1" noThreeD="1"/>
</file>

<file path=xl/ctrlProps/ctrlProp1368.xml><?xml version="1.0" encoding="utf-8"?>
<formControlPr xmlns="http://schemas.microsoft.com/office/spreadsheetml/2009/9/main" objectType="Radio" lockText="1" noThreeD="1"/>
</file>

<file path=xl/ctrlProps/ctrlProp1369.xml><?xml version="1.0" encoding="utf-8"?>
<formControlPr xmlns="http://schemas.microsoft.com/office/spreadsheetml/2009/9/main" objectType="Radio" firstButton="1" fmlaLink="$P$21" lockText="1" noThreeD="1"/>
</file>

<file path=xl/ctrlProps/ctrlProp137.xml><?xml version="1.0" encoding="utf-8"?>
<formControlPr xmlns="http://schemas.microsoft.com/office/spreadsheetml/2009/9/main" objectType="GBox"/>
</file>

<file path=xl/ctrlProps/ctrlProp1370.xml><?xml version="1.0" encoding="utf-8"?>
<formControlPr xmlns="http://schemas.microsoft.com/office/spreadsheetml/2009/9/main" objectType="Radio" lockText="1" noThreeD="1"/>
</file>

<file path=xl/ctrlProps/ctrlProp1371.xml><?xml version="1.0" encoding="utf-8"?>
<formControlPr xmlns="http://schemas.microsoft.com/office/spreadsheetml/2009/9/main" objectType="Radio" lockText="1" noThreeD="1"/>
</file>

<file path=xl/ctrlProps/ctrlProp1372.xml><?xml version="1.0" encoding="utf-8"?>
<formControlPr xmlns="http://schemas.microsoft.com/office/spreadsheetml/2009/9/main" objectType="Radio" lockText="1" noThreeD="1"/>
</file>

<file path=xl/ctrlProps/ctrlProp1373.xml><?xml version="1.0" encoding="utf-8"?>
<formControlPr xmlns="http://schemas.microsoft.com/office/spreadsheetml/2009/9/main" objectType="Radio" lockText="1" noThreeD="1"/>
</file>

<file path=xl/ctrlProps/ctrlProp1374.xml><?xml version="1.0" encoding="utf-8"?>
<formControlPr xmlns="http://schemas.microsoft.com/office/spreadsheetml/2009/9/main" objectType="Radio" firstButton="1" fmlaLink="$P$23" lockText="1" noThreeD="1"/>
</file>

<file path=xl/ctrlProps/ctrlProp1375.xml><?xml version="1.0" encoding="utf-8"?>
<formControlPr xmlns="http://schemas.microsoft.com/office/spreadsheetml/2009/9/main" objectType="Radio" lockText="1" noThreeD="1"/>
</file>

<file path=xl/ctrlProps/ctrlProp1376.xml><?xml version="1.0" encoding="utf-8"?>
<formControlPr xmlns="http://schemas.microsoft.com/office/spreadsheetml/2009/9/main" objectType="Radio" lockText="1" noThreeD="1"/>
</file>

<file path=xl/ctrlProps/ctrlProp1377.xml><?xml version="1.0" encoding="utf-8"?>
<formControlPr xmlns="http://schemas.microsoft.com/office/spreadsheetml/2009/9/main" objectType="Radio" lockText="1" noThreeD="1"/>
</file>

<file path=xl/ctrlProps/ctrlProp1378.xml><?xml version="1.0" encoding="utf-8"?>
<formControlPr xmlns="http://schemas.microsoft.com/office/spreadsheetml/2009/9/main" objectType="Radio" lockText="1" noThreeD="1"/>
</file>

<file path=xl/ctrlProps/ctrlProp1379.xml><?xml version="1.0" encoding="utf-8"?>
<formControlPr xmlns="http://schemas.microsoft.com/office/spreadsheetml/2009/9/main" objectType="GBox"/>
</file>

<file path=xl/ctrlProps/ctrlProp138.xml><?xml version="1.0" encoding="utf-8"?>
<formControlPr xmlns="http://schemas.microsoft.com/office/spreadsheetml/2009/9/main" objectType="GBox"/>
</file>

<file path=xl/ctrlProps/ctrlProp1380.xml><?xml version="1.0" encoding="utf-8"?>
<formControlPr xmlns="http://schemas.microsoft.com/office/spreadsheetml/2009/9/main" objectType="GBox"/>
</file>

<file path=xl/ctrlProps/ctrlProp1381.xml><?xml version="1.0" encoding="utf-8"?>
<formControlPr xmlns="http://schemas.microsoft.com/office/spreadsheetml/2009/9/main" objectType="GBox"/>
</file>

<file path=xl/ctrlProps/ctrlProp1382.xml><?xml version="1.0" encoding="utf-8"?>
<formControlPr xmlns="http://schemas.microsoft.com/office/spreadsheetml/2009/9/main" objectType="GBox"/>
</file>

<file path=xl/ctrlProps/ctrlProp1383.xml><?xml version="1.0" encoding="utf-8"?>
<formControlPr xmlns="http://schemas.microsoft.com/office/spreadsheetml/2009/9/main" objectType="GBox"/>
</file>

<file path=xl/ctrlProps/ctrlProp1384.xml><?xml version="1.0" encoding="utf-8"?>
<formControlPr xmlns="http://schemas.microsoft.com/office/spreadsheetml/2009/9/main" objectType="GBox"/>
</file>

<file path=xl/ctrlProps/ctrlProp1385.xml><?xml version="1.0" encoding="utf-8"?>
<formControlPr xmlns="http://schemas.microsoft.com/office/spreadsheetml/2009/9/main" objectType="GBox"/>
</file>

<file path=xl/ctrlProps/ctrlProp1386.xml><?xml version="1.0" encoding="utf-8"?>
<formControlPr xmlns="http://schemas.microsoft.com/office/spreadsheetml/2009/9/main" objectType="GBox"/>
</file>

<file path=xl/ctrlProps/ctrlProp1387.xml><?xml version="1.0" encoding="utf-8"?>
<formControlPr xmlns="http://schemas.microsoft.com/office/spreadsheetml/2009/9/main" objectType="Radio" firstButton="1" fmlaLink="$H$17" lockText="1" noThreeD="1"/>
</file>

<file path=xl/ctrlProps/ctrlProp1388.xml><?xml version="1.0" encoding="utf-8"?>
<formControlPr xmlns="http://schemas.microsoft.com/office/spreadsheetml/2009/9/main" objectType="Radio" lockText="1" noThreeD="1"/>
</file>

<file path=xl/ctrlProps/ctrlProp1389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firstButton="1" fmlaLink="$H$17" lockText="1" noThreeD="1"/>
</file>

<file path=xl/ctrlProps/ctrlProp1390.xml><?xml version="1.0" encoding="utf-8"?>
<formControlPr xmlns="http://schemas.microsoft.com/office/spreadsheetml/2009/9/main" objectType="Radio" lockText="1" noThreeD="1"/>
</file>

<file path=xl/ctrlProps/ctrlProp1391.xml><?xml version="1.0" encoding="utf-8"?>
<formControlPr xmlns="http://schemas.microsoft.com/office/spreadsheetml/2009/9/main" objectType="Radio" lockText="1" noThreeD="1"/>
</file>

<file path=xl/ctrlProps/ctrlProp1392.xml><?xml version="1.0" encoding="utf-8"?>
<formControlPr xmlns="http://schemas.microsoft.com/office/spreadsheetml/2009/9/main" objectType="Radio" firstButton="1" fmlaLink="$H$19" lockText="1" noThreeD="1"/>
</file>

<file path=xl/ctrlProps/ctrlProp1393.xml><?xml version="1.0" encoding="utf-8"?>
<formControlPr xmlns="http://schemas.microsoft.com/office/spreadsheetml/2009/9/main" objectType="Radio" lockText="1" noThreeD="1"/>
</file>

<file path=xl/ctrlProps/ctrlProp1394.xml><?xml version="1.0" encoding="utf-8"?>
<formControlPr xmlns="http://schemas.microsoft.com/office/spreadsheetml/2009/9/main" objectType="Radio" lockText="1" noThreeD="1"/>
</file>

<file path=xl/ctrlProps/ctrlProp1395.xml><?xml version="1.0" encoding="utf-8"?>
<formControlPr xmlns="http://schemas.microsoft.com/office/spreadsheetml/2009/9/main" objectType="Radio" lockText="1" noThreeD="1"/>
</file>

<file path=xl/ctrlProps/ctrlProp1396.xml><?xml version="1.0" encoding="utf-8"?>
<formControlPr xmlns="http://schemas.microsoft.com/office/spreadsheetml/2009/9/main" objectType="Radio" lockText="1" noThreeD="1"/>
</file>

<file path=xl/ctrlProps/ctrlProp1397.xml><?xml version="1.0" encoding="utf-8"?>
<formControlPr xmlns="http://schemas.microsoft.com/office/spreadsheetml/2009/9/main" objectType="Radio" firstButton="1" fmlaLink="$H$21" lockText="1" noThreeD="1"/>
</file>

<file path=xl/ctrlProps/ctrlProp1398.xml><?xml version="1.0" encoding="utf-8"?>
<formControlPr xmlns="http://schemas.microsoft.com/office/spreadsheetml/2009/9/main" objectType="Radio" lockText="1" noThreeD="1"/>
</file>

<file path=xl/ctrlProps/ctrlProp139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00.xml><?xml version="1.0" encoding="utf-8"?>
<formControlPr xmlns="http://schemas.microsoft.com/office/spreadsheetml/2009/9/main" objectType="Radio" lockText="1" noThreeD="1"/>
</file>

<file path=xl/ctrlProps/ctrlProp1401.xml><?xml version="1.0" encoding="utf-8"?>
<formControlPr xmlns="http://schemas.microsoft.com/office/spreadsheetml/2009/9/main" objectType="Radio" lockText="1" noThreeD="1"/>
</file>

<file path=xl/ctrlProps/ctrlProp1402.xml><?xml version="1.0" encoding="utf-8"?>
<formControlPr xmlns="http://schemas.microsoft.com/office/spreadsheetml/2009/9/main" objectType="Radio" firstButton="1" fmlaLink="$H$23" lockText="1" noThreeD="1"/>
</file>

<file path=xl/ctrlProps/ctrlProp1403.xml><?xml version="1.0" encoding="utf-8"?>
<formControlPr xmlns="http://schemas.microsoft.com/office/spreadsheetml/2009/9/main" objectType="Radio" lockText="1" noThreeD="1"/>
</file>

<file path=xl/ctrlProps/ctrlProp1404.xml><?xml version="1.0" encoding="utf-8"?>
<formControlPr xmlns="http://schemas.microsoft.com/office/spreadsheetml/2009/9/main" objectType="Radio" lockText="1" noThreeD="1"/>
</file>

<file path=xl/ctrlProps/ctrlProp1405.xml><?xml version="1.0" encoding="utf-8"?>
<formControlPr xmlns="http://schemas.microsoft.com/office/spreadsheetml/2009/9/main" objectType="Radio" lockText="1" noThreeD="1"/>
</file>

<file path=xl/ctrlProps/ctrlProp1406.xml><?xml version="1.0" encoding="utf-8"?>
<formControlPr xmlns="http://schemas.microsoft.com/office/spreadsheetml/2009/9/main" objectType="Radio" lockText="1" noThreeD="1"/>
</file>

<file path=xl/ctrlProps/ctrlProp1407.xml><?xml version="1.0" encoding="utf-8"?>
<formControlPr xmlns="http://schemas.microsoft.com/office/spreadsheetml/2009/9/main" objectType="Radio" firstButton="1" fmlaLink="$P$17" lockText="1" noThreeD="1"/>
</file>

<file path=xl/ctrlProps/ctrlProp1408.xml><?xml version="1.0" encoding="utf-8"?>
<formControlPr xmlns="http://schemas.microsoft.com/office/spreadsheetml/2009/9/main" objectType="Radio" lockText="1" noThreeD="1"/>
</file>

<file path=xl/ctrlProps/ctrlProp1409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10.xml><?xml version="1.0" encoding="utf-8"?>
<formControlPr xmlns="http://schemas.microsoft.com/office/spreadsheetml/2009/9/main" objectType="Radio" lockText="1" noThreeD="1"/>
</file>

<file path=xl/ctrlProps/ctrlProp1411.xml><?xml version="1.0" encoding="utf-8"?>
<formControlPr xmlns="http://schemas.microsoft.com/office/spreadsheetml/2009/9/main" objectType="Radio" lockText="1" noThreeD="1"/>
</file>

<file path=xl/ctrlProps/ctrlProp1412.xml><?xml version="1.0" encoding="utf-8"?>
<formControlPr xmlns="http://schemas.microsoft.com/office/spreadsheetml/2009/9/main" objectType="Radio" firstButton="1" fmlaLink="$P$19" lockText="1" noThreeD="1"/>
</file>

<file path=xl/ctrlProps/ctrlProp1413.xml><?xml version="1.0" encoding="utf-8"?>
<formControlPr xmlns="http://schemas.microsoft.com/office/spreadsheetml/2009/9/main" objectType="Radio" lockText="1" noThreeD="1"/>
</file>

<file path=xl/ctrlProps/ctrlProp1414.xml><?xml version="1.0" encoding="utf-8"?>
<formControlPr xmlns="http://schemas.microsoft.com/office/spreadsheetml/2009/9/main" objectType="Radio" lockText="1" noThreeD="1"/>
</file>

<file path=xl/ctrlProps/ctrlProp1415.xml><?xml version="1.0" encoding="utf-8"?>
<formControlPr xmlns="http://schemas.microsoft.com/office/spreadsheetml/2009/9/main" objectType="Radio" lockText="1" noThreeD="1"/>
</file>

<file path=xl/ctrlProps/ctrlProp1416.xml><?xml version="1.0" encoding="utf-8"?>
<formControlPr xmlns="http://schemas.microsoft.com/office/spreadsheetml/2009/9/main" objectType="Radio" lockText="1" noThreeD="1"/>
</file>

<file path=xl/ctrlProps/ctrlProp1417.xml><?xml version="1.0" encoding="utf-8"?>
<formControlPr xmlns="http://schemas.microsoft.com/office/spreadsheetml/2009/9/main" objectType="Radio" firstButton="1" fmlaLink="$P$21" lockText="1" noThreeD="1"/>
</file>

<file path=xl/ctrlProps/ctrlProp1418.xml><?xml version="1.0" encoding="utf-8"?>
<formControlPr xmlns="http://schemas.microsoft.com/office/spreadsheetml/2009/9/main" objectType="Radio" lockText="1" noThreeD="1"/>
</file>

<file path=xl/ctrlProps/ctrlProp1419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20.xml><?xml version="1.0" encoding="utf-8"?>
<formControlPr xmlns="http://schemas.microsoft.com/office/spreadsheetml/2009/9/main" objectType="Radio" lockText="1" noThreeD="1"/>
</file>

<file path=xl/ctrlProps/ctrlProp1421.xml><?xml version="1.0" encoding="utf-8"?>
<formControlPr xmlns="http://schemas.microsoft.com/office/spreadsheetml/2009/9/main" objectType="Radio" lockText="1" noThreeD="1"/>
</file>

<file path=xl/ctrlProps/ctrlProp1422.xml><?xml version="1.0" encoding="utf-8"?>
<formControlPr xmlns="http://schemas.microsoft.com/office/spreadsheetml/2009/9/main" objectType="Radio" firstButton="1" fmlaLink="$P$23" lockText="1" noThreeD="1"/>
</file>

<file path=xl/ctrlProps/ctrlProp1423.xml><?xml version="1.0" encoding="utf-8"?>
<formControlPr xmlns="http://schemas.microsoft.com/office/spreadsheetml/2009/9/main" objectType="Radio" lockText="1" noThreeD="1"/>
</file>

<file path=xl/ctrlProps/ctrlProp1424.xml><?xml version="1.0" encoding="utf-8"?>
<formControlPr xmlns="http://schemas.microsoft.com/office/spreadsheetml/2009/9/main" objectType="Radio" lockText="1" noThreeD="1"/>
</file>

<file path=xl/ctrlProps/ctrlProp1425.xml><?xml version="1.0" encoding="utf-8"?>
<formControlPr xmlns="http://schemas.microsoft.com/office/spreadsheetml/2009/9/main" objectType="Radio" lockText="1" noThreeD="1"/>
</file>

<file path=xl/ctrlProps/ctrlProp1426.xml><?xml version="1.0" encoding="utf-8"?>
<formControlPr xmlns="http://schemas.microsoft.com/office/spreadsheetml/2009/9/main" objectType="Radio" lockText="1" noThreeD="1"/>
</file>

<file path=xl/ctrlProps/ctrlProp1427.xml><?xml version="1.0" encoding="utf-8"?>
<formControlPr xmlns="http://schemas.microsoft.com/office/spreadsheetml/2009/9/main" objectType="GBox"/>
</file>

<file path=xl/ctrlProps/ctrlProp1428.xml><?xml version="1.0" encoding="utf-8"?>
<formControlPr xmlns="http://schemas.microsoft.com/office/spreadsheetml/2009/9/main" objectType="GBox"/>
</file>

<file path=xl/ctrlProps/ctrlProp1429.xml><?xml version="1.0" encoding="utf-8"?>
<formControlPr xmlns="http://schemas.microsoft.com/office/spreadsheetml/2009/9/main" objectType="GBox"/>
</file>

<file path=xl/ctrlProps/ctrlProp143.xml><?xml version="1.0" encoding="utf-8"?>
<formControlPr xmlns="http://schemas.microsoft.com/office/spreadsheetml/2009/9/main" objectType="Radio" lockText="1" noThreeD="1"/>
</file>

<file path=xl/ctrlProps/ctrlProp1430.xml><?xml version="1.0" encoding="utf-8"?>
<formControlPr xmlns="http://schemas.microsoft.com/office/spreadsheetml/2009/9/main" objectType="GBox"/>
</file>

<file path=xl/ctrlProps/ctrlProp1431.xml><?xml version="1.0" encoding="utf-8"?>
<formControlPr xmlns="http://schemas.microsoft.com/office/spreadsheetml/2009/9/main" objectType="GBox"/>
</file>

<file path=xl/ctrlProps/ctrlProp1432.xml><?xml version="1.0" encoding="utf-8"?>
<formControlPr xmlns="http://schemas.microsoft.com/office/spreadsheetml/2009/9/main" objectType="GBox"/>
</file>

<file path=xl/ctrlProps/ctrlProp1433.xml><?xml version="1.0" encoding="utf-8"?>
<formControlPr xmlns="http://schemas.microsoft.com/office/spreadsheetml/2009/9/main" objectType="GBox"/>
</file>

<file path=xl/ctrlProps/ctrlProp1434.xml><?xml version="1.0" encoding="utf-8"?>
<formControlPr xmlns="http://schemas.microsoft.com/office/spreadsheetml/2009/9/main" objectType="GBox"/>
</file>

<file path=xl/ctrlProps/ctrlProp1435.xml><?xml version="1.0" encoding="utf-8"?>
<formControlPr xmlns="http://schemas.microsoft.com/office/spreadsheetml/2009/9/main" objectType="Radio" firstButton="1" fmlaLink="$H$17" lockText="1" noThreeD="1"/>
</file>

<file path=xl/ctrlProps/ctrlProp1436.xml><?xml version="1.0" encoding="utf-8"?>
<formControlPr xmlns="http://schemas.microsoft.com/office/spreadsheetml/2009/9/main" objectType="Radio" lockText="1" noThreeD="1"/>
</file>

<file path=xl/ctrlProps/ctrlProp1437.xml><?xml version="1.0" encoding="utf-8"?>
<formControlPr xmlns="http://schemas.microsoft.com/office/spreadsheetml/2009/9/main" objectType="Radio" lockText="1" noThreeD="1"/>
</file>

<file path=xl/ctrlProps/ctrlProp1438.xml><?xml version="1.0" encoding="utf-8"?>
<formControlPr xmlns="http://schemas.microsoft.com/office/spreadsheetml/2009/9/main" objectType="Radio" lockText="1" noThreeD="1"/>
</file>

<file path=xl/ctrlProps/ctrlProp1439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firstButton="1" fmlaLink="$H$19" lockText="1" noThreeD="1"/>
</file>

<file path=xl/ctrlProps/ctrlProp1440.xml><?xml version="1.0" encoding="utf-8"?>
<formControlPr xmlns="http://schemas.microsoft.com/office/spreadsheetml/2009/9/main" objectType="Radio" firstButton="1" fmlaLink="$H$19" lockText="1" noThreeD="1"/>
</file>

<file path=xl/ctrlProps/ctrlProp1441.xml><?xml version="1.0" encoding="utf-8"?>
<formControlPr xmlns="http://schemas.microsoft.com/office/spreadsheetml/2009/9/main" objectType="Radio" lockText="1" noThreeD="1"/>
</file>

<file path=xl/ctrlProps/ctrlProp1442.xml><?xml version="1.0" encoding="utf-8"?>
<formControlPr xmlns="http://schemas.microsoft.com/office/spreadsheetml/2009/9/main" objectType="Radio" lockText="1" noThreeD="1"/>
</file>

<file path=xl/ctrlProps/ctrlProp1443.xml><?xml version="1.0" encoding="utf-8"?>
<formControlPr xmlns="http://schemas.microsoft.com/office/spreadsheetml/2009/9/main" objectType="Radio" lockText="1" noThreeD="1"/>
</file>

<file path=xl/ctrlProps/ctrlProp1444.xml><?xml version="1.0" encoding="utf-8"?>
<formControlPr xmlns="http://schemas.microsoft.com/office/spreadsheetml/2009/9/main" objectType="Radio" lockText="1" noThreeD="1"/>
</file>

<file path=xl/ctrlProps/ctrlProp1445.xml><?xml version="1.0" encoding="utf-8"?>
<formControlPr xmlns="http://schemas.microsoft.com/office/spreadsheetml/2009/9/main" objectType="Radio" firstButton="1" fmlaLink="$H$21" lockText="1" noThreeD="1"/>
</file>

<file path=xl/ctrlProps/ctrlProp1446.xml><?xml version="1.0" encoding="utf-8"?>
<formControlPr xmlns="http://schemas.microsoft.com/office/spreadsheetml/2009/9/main" objectType="Radio" lockText="1" noThreeD="1"/>
</file>

<file path=xl/ctrlProps/ctrlProp1447.xml><?xml version="1.0" encoding="utf-8"?>
<formControlPr xmlns="http://schemas.microsoft.com/office/spreadsheetml/2009/9/main" objectType="Radio" lockText="1" noThreeD="1"/>
</file>

<file path=xl/ctrlProps/ctrlProp1448.xml><?xml version="1.0" encoding="utf-8"?>
<formControlPr xmlns="http://schemas.microsoft.com/office/spreadsheetml/2009/9/main" objectType="Radio" lockText="1" noThreeD="1"/>
</file>

<file path=xl/ctrlProps/ctrlProp1449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50.xml><?xml version="1.0" encoding="utf-8"?>
<formControlPr xmlns="http://schemas.microsoft.com/office/spreadsheetml/2009/9/main" objectType="Radio" firstButton="1" fmlaLink="$H$23" lockText="1" noThreeD="1"/>
</file>

<file path=xl/ctrlProps/ctrlProp1451.xml><?xml version="1.0" encoding="utf-8"?>
<formControlPr xmlns="http://schemas.microsoft.com/office/spreadsheetml/2009/9/main" objectType="Radio" lockText="1" noThreeD="1"/>
</file>

<file path=xl/ctrlProps/ctrlProp1452.xml><?xml version="1.0" encoding="utf-8"?>
<formControlPr xmlns="http://schemas.microsoft.com/office/spreadsheetml/2009/9/main" objectType="Radio" lockText="1" noThreeD="1"/>
</file>

<file path=xl/ctrlProps/ctrlProp1453.xml><?xml version="1.0" encoding="utf-8"?>
<formControlPr xmlns="http://schemas.microsoft.com/office/spreadsheetml/2009/9/main" objectType="Radio" lockText="1" noThreeD="1"/>
</file>

<file path=xl/ctrlProps/ctrlProp1454.xml><?xml version="1.0" encoding="utf-8"?>
<formControlPr xmlns="http://schemas.microsoft.com/office/spreadsheetml/2009/9/main" objectType="Radio" lockText="1" noThreeD="1"/>
</file>

<file path=xl/ctrlProps/ctrlProp1455.xml><?xml version="1.0" encoding="utf-8"?>
<formControlPr xmlns="http://schemas.microsoft.com/office/spreadsheetml/2009/9/main" objectType="Radio" firstButton="1" fmlaLink="$P$17" lockText="1" noThreeD="1"/>
</file>

<file path=xl/ctrlProps/ctrlProp1456.xml><?xml version="1.0" encoding="utf-8"?>
<formControlPr xmlns="http://schemas.microsoft.com/office/spreadsheetml/2009/9/main" objectType="Radio" lockText="1" noThreeD="1"/>
</file>

<file path=xl/ctrlProps/ctrlProp1457.xml><?xml version="1.0" encoding="utf-8"?>
<formControlPr xmlns="http://schemas.microsoft.com/office/spreadsheetml/2009/9/main" objectType="Radio" lockText="1" noThreeD="1"/>
</file>

<file path=xl/ctrlProps/ctrlProp1458.xml><?xml version="1.0" encoding="utf-8"?>
<formControlPr xmlns="http://schemas.microsoft.com/office/spreadsheetml/2009/9/main" objectType="Radio" lockText="1" noThreeD="1"/>
</file>

<file path=xl/ctrlProps/ctrlProp1459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60.xml><?xml version="1.0" encoding="utf-8"?>
<formControlPr xmlns="http://schemas.microsoft.com/office/spreadsheetml/2009/9/main" objectType="Radio" firstButton="1" fmlaLink="$P$19" lockText="1" noThreeD="1"/>
</file>

<file path=xl/ctrlProps/ctrlProp1461.xml><?xml version="1.0" encoding="utf-8"?>
<formControlPr xmlns="http://schemas.microsoft.com/office/spreadsheetml/2009/9/main" objectType="Radio" lockText="1" noThreeD="1"/>
</file>

<file path=xl/ctrlProps/ctrlProp1462.xml><?xml version="1.0" encoding="utf-8"?>
<formControlPr xmlns="http://schemas.microsoft.com/office/spreadsheetml/2009/9/main" objectType="Radio" lockText="1" noThreeD="1"/>
</file>

<file path=xl/ctrlProps/ctrlProp1463.xml><?xml version="1.0" encoding="utf-8"?>
<formControlPr xmlns="http://schemas.microsoft.com/office/spreadsheetml/2009/9/main" objectType="Radio" lockText="1" noThreeD="1"/>
</file>

<file path=xl/ctrlProps/ctrlProp1464.xml><?xml version="1.0" encoding="utf-8"?>
<formControlPr xmlns="http://schemas.microsoft.com/office/spreadsheetml/2009/9/main" objectType="Radio" lockText="1" noThreeD="1"/>
</file>

<file path=xl/ctrlProps/ctrlProp1465.xml><?xml version="1.0" encoding="utf-8"?>
<formControlPr xmlns="http://schemas.microsoft.com/office/spreadsheetml/2009/9/main" objectType="Radio" firstButton="1" fmlaLink="$P$21" lockText="1" noThreeD="1"/>
</file>

<file path=xl/ctrlProps/ctrlProp1466.xml><?xml version="1.0" encoding="utf-8"?>
<formControlPr xmlns="http://schemas.microsoft.com/office/spreadsheetml/2009/9/main" objectType="Radio" lockText="1" noThreeD="1"/>
</file>

<file path=xl/ctrlProps/ctrlProp1467.xml><?xml version="1.0" encoding="utf-8"?>
<formControlPr xmlns="http://schemas.microsoft.com/office/spreadsheetml/2009/9/main" objectType="Radio" lockText="1" noThreeD="1"/>
</file>

<file path=xl/ctrlProps/ctrlProp1468.xml><?xml version="1.0" encoding="utf-8"?>
<formControlPr xmlns="http://schemas.microsoft.com/office/spreadsheetml/2009/9/main" objectType="Radio" lockText="1" noThreeD="1"/>
</file>

<file path=xl/ctrlProps/ctrlProp1469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70.xml><?xml version="1.0" encoding="utf-8"?>
<formControlPr xmlns="http://schemas.microsoft.com/office/spreadsheetml/2009/9/main" objectType="Radio" firstButton="1" fmlaLink="$P$23" lockText="1" noThreeD="1"/>
</file>

<file path=xl/ctrlProps/ctrlProp1471.xml><?xml version="1.0" encoding="utf-8"?>
<formControlPr xmlns="http://schemas.microsoft.com/office/spreadsheetml/2009/9/main" objectType="Radio" lockText="1" noThreeD="1"/>
</file>

<file path=xl/ctrlProps/ctrlProp1472.xml><?xml version="1.0" encoding="utf-8"?>
<formControlPr xmlns="http://schemas.microsoft.com/office/spreadsheetml/2009/9/main" objectType="Radio" lockText="1" noThreeD="1"/>
</file>

<file path=xl/ctrlProps/ctrlProp1473.xml><?xml version="1.0" encoding="utf-8"?>
<formControlPr xmlns="http://schemas.microsoft.com/office/spreadsheetml/2009/9/main" objectType="Radio" lockText="1" noThreeD="1"/>
</file>

<file path=xl/ctrlProps/ctrlProp1474.xml><?xml version="1.0" encoding="utf-8"?>
<formControlPr xmlns="http://schemas.microsoft.com/office/spreadsheetml/2009/9/main" objectType="Radio" lockText="1" noThreeD="1"/>
</file>

<file path=xl/ctrlProps/ctrlProp1475.xml><?xml version="1.0" encoding="utf-8"?>
<formControlPr xmlns="http://schemas.microsoft.com/office/spreadsheetml/2009/9/main" objectType="GBox"/>
</file>

<file path=xl/ctrlProps/ctrlProp1476.xml><?xml version="1.0" encoding="utf-8"?>
<formControlPr xmlns="http://schemas.microsoft.com/office/spreadsheetml/2009/9/main" objectType="GBox"/>
</file>

<file path=xl/ctrlProps/ctrlProp1477.xml><?xml version="1.0" encoding="utf-8"?>
<formControlPr xmlns="http://schemas.microsoft.com/office/spreadsheetml/2009/9/main" objectType="GBox"/>
</file>

<file path=xl/ctrlProps/ctrlProp1478.xml><?xml version="1.0" encoding="utf-8"?>
<formControlPr xmlns="http://schemas.microsoft.com/office/spreadsheetml/2009/9/main" objectType="GBox"/>
</file>

<file path=xl/ctrlProps/ctrlProp1479.xml><?xml version="1.0" encoding="utf-8"?>
<formControlPr xmlns="http://schemas.microsoft.com/office/spreadsheetml/2009/9/main" objectType="GBox"/>
</file>

<file path=xl/ctrlProps/ctrlProp148.xml><?xml version="1.0" encoding="utf-8"?>
<formControlPr xmlns="http://schemas.microsoft.com/office/spreadsheetml/2009/9/main" objectType="Radio" lockText="1" noThreeD="1"/>
</file>

<file path=xl/ctrlProps/ctrlProp1480.xml><?xml version="1.0" encoding="utf-8"?>
<formControlPr xmlns="http://schemas.microsoft.com/office/spreadsheetml/2009/9/main" objectType="GBox"/>
</file>

<file path=xl/ctrlProps/ctrlProp1481.xml><?xml version="1.0" encoding="utf-8"?>
<formControlPr xmlns="http://schemas.microsoft.com/office/spreadsheetml/2009/9/main" objectType="GBox"/>
</file>

<file path=xl/ctrlProps/ctrlProp1482.xml><?xml version="1.0" encoding="utf-8"?>
<formControlPr xmlns="http://schemas.microsoft.com/office/spreadsheetml/2009/9/main" objectType="GBox"/>
</file>

<file path=xl/ctrlProps/ctrlProp1483.xml><?xml version="1.0" encoding="utf-8"?>
<formControlPr xmlns="http://schemas.microsoft.com/office/spreadsheetml/2009/9/main" objectType="Radio" firstButton="1" fmlaLink="$H$17" lockText="1" noThreeD="1"/>
</file>

<file path=xl/ctrlProps/ctrlProp1484.xml><?xml version="1.0" encoding="utf-8"?>
<formControlPr xmlns="http://schemas.microsoft.com/office/spreadsheetml/2009/9/main" objectType="Radio" lockText="1" noThreeD="1"/>
</file>

<file path=xl/ctrlProps/ctrlProp1485.xml><?xml version="1.0" encoding="utf-8"?>
<formControlPr xmlns="http://schemas.microsoft.com/office/spreadsheetml/2009/9/main" objectType="Radio" lockText="1" noThreeD="1"/>
</file>

<file path=xl/ctrlProps/ctrlProp1486.xml><?xml version="1.0" encoding="utf-8"?>
<formControlPr xmlns="http://schemas.microsoft.com/office/spreadsheetml/2009/9/main" objectType="Radio" lockText="1" noThreeD="1"/>
</file>

<file path=xl/ctrlProps/ctrlProp1487.xml><?xml version="1.0" encoding="utf-8"?>
<formControlPr xmlns="http://schemas.microsoft.com/office/spreadsheetml/2009/9/main" objectType="Radio" lockText="1" noThreeD="1"/>
</file>

<file path=xl/ctrlProps/ctrlProp1488.xml><?xml version="1.0" encoding="utf-8"?>
<formControlPr xmlns="http://schemas.microsoft.com/office/spreadsheetml/2009/9/main" objectType="Radio" firstButton="1" fmlaLink="$H$19" lockText="1" noThreeD="1"/>
</file>

<file path=xl/ctrlProps/ctrlProp1489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firstButton="1" fmlaLink="$H$21" lockText="1" noThreeD="1"/>
</file>

<file path=xl/ctrlProps/ctrlProp1490.xml><?xml version="1.0" encoding="utf-8"?>
<formControlPr xmlns="http://schemas.microsoft.com/office/spreadsheetml/2009/9/main" objectType="Radio" lockText="1" noThreeD="1"/>
</file>

<file path=xl/ctrlProps/ctrlProp1491.xml><?xml version="1.0" encoding="utf-8"?>
<formControlPr xmlns="http://schemas.microsoft.com/office/spreadsheetml/2009/9/main" objectType="Radio" lockText="1" noThreeD="1"/>
</file>

<file path=xl/ctrlProps/ctrlProp1492.xml><?xml version="1.0" encoding="utf-8"?>
<formControlPr xmlns="http://schemas.microsoft.com/office/spreadsheetml/2009/9/main" objectType="Radio" lockText="1" noThreeD="1"/>
</file>

<file path=xl/ctrlProps/ctrlProp1493.xml><?xml version="1.0" encoding="utf-8"?>
<formControlPr xmlns="http://schemas.microsoft.com/office/spreadsheetml/2009/9/main" objectType="Radio" firstButton="1" fmlaLink="$H$21" lockText="1" noThreeD="1"/>
</file>

<file path=xl/ctrlProps/ctrlProp1494.xml><?xml version="1.0" encoding="utf-8"?>
<formControlPr xmlns="http://schemas.microsoft.com/office/spreadsheetml/2009/9/main" objectType="Radio" lockText="1" noThreeD="1"/>
</file>

<file path=xl/ctrlProps/ctrlProp1495.xml><?xml version="1.0" encoding="utf-8"?>
<formControlPr xmlns="http://schemas.microsoft.com/office/spreadsheetml/2009/9/main" objectType="Radio" lockText="1" noThreeD="1"/>
</file>

<file path=xl/ctrlProps/ctrlProp1496.xml><?xml version="1.0" encoding="utf-8"?>
<formControlPr xmlns="http://schemas.microsoft.com/office/spreadsheetml/2009/9/main" objectType="Radio" lockText="1" noThreeD="1"/>
</file>

<file path=xl/ctrlProps/ctrlProp1497.xml><?xml version="1.0" encoding="utf-8"?>
<formControlPr xmlns="http://schemas.microsoft.com/office/spreadsheetml/2009/9/main" objectType="Radio" lockText="1" noThreeD="1"/>
</file>

<file path=xl/ctrlProps/ctrlProp1498.xml><?xml version="1.0" encoding="utf-8"?>
<formControlPr xmlns="http://schemas.microsoft.com/office/spreadsheetml/2009/9/main" objectType="Radio" firstButton="1" fmlaLink="$H$23" lockText="1" noThreeD="1"/>
</file>

<file path=xl/ctrlProps/ctrlProp149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00.xml><?xml version="1.0" encoding="utf-8"?>
<formControlPr xmlns="http://schemas.microsoft.com/office/spreadsheetml/2009/9/main" objectType="Radio" lockText="1" noThreeD="1"/>
</file>

<file path=xl/ctrlProps/ctrlProp1501.xml><?xml version="1.0" encoding="utf-8"?>
<formControlPr xmlns="http://schemas.microsoft.com/office/spreadsheetml/2009/9/main" objectType="Radio" lockText="1" noThreeD="1"/>
</file>

<file path=xl/ctrlProps/ctrlProp1502.xml><?xml version="1.0" encoding="utf-8"?>
<formControlPr xmlns="http://schemas.microsoft.com/office/spreadsheetml/2009/9/main" objectType="Radio" lockText="1" noThreeD="1"/>
</file>

<file path=xl/ctrlProps/ctrlProp1503.xml><?xml version="1.0" encoding="utf-8"?>
<formControlPr xmlns="http://schemas.microsoft.com/office/spreadsheetml/2009/9/main" objectType="Radio" firstButton="1" fmlaLink="$P$17" lockText="1" noThreeD="1"/>
</file>

<file path=xl/ctrlProps/ctrlProp1504.xml><?xml version="1.0" encoding="utf-8"?>
<formControlPr xmlns="http://schemas.microsoft.com/office/spreadsheetml/2009/9/main" objectType="Radio" lockText="1" noThreeD="1"/>
</file>

<file path=xl/ctrlProps/ctrlProp1505.xml><?xml version="1.0" encoding="utf-8"?>
<formControlPr xmlns="http://schemas.microsoft.com/office/spreadsheetml/2009/9/main" objectType="Radio" lockText="1" noThreeD="1"/>
</file>

<file path=xl/ctrlProps/ctrlProp1506.xml><?xml version="1.0" encoding="utf-8"?>
<formControlPr xmlns="http://schemas.microsoft.com/office/spreadsheetml/2009/9/main" objectType="Radio" lockText="1" noThreeD="1"/>
</file>

<file path=xl/ctrlProps/ctrlProp1507.xml><?xml version="1.0" encoding="utf-8"?>
<formControlPr xmlns="http://schemas.microsoft.com/office/spreadsheetml/2009/9/main" objectType="Radio" lockText="1" noThreeD="1"/>
</file>

<file path=xl/ctrlProps/ctrlProp1508.xml><?xml version="1.0" encoding="utf-8"?>
<formControlPr xmlns="http://schemas.microsoft.com/office/spreadsheetml/2009/9/main" objectType="Radio" firstButton="1" fmlaLink="$P$19" lockText="1" noThreeD="1"/>
</file>

<file path=xl/ctrlProps/ctrlProp1509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10.xml><?xml version="1.0" encoding="utf-8"?>
<formControlPr xmlns="http://schemas.microsoft.com/office/spreadsheetml/2009/9/main" objectType="Radio" lockText="1" noThreeD="1"/>
</file>

<file path=xl/ctrlProps/ctrlProp1511.xml><?xml version="1.0" encoding="utf-8"?>
<formControlPr xmlns="http://schemas.microsoft.com/office/spreadsheetml/2009/9/main" objectType="Radio" lockText="1" noThreeD="1"/>
</file>

<file path=xl/ctrlProps/ctrlProp1512.xml><?xml version="1.0" encoding="utf-8"?>
<formControlPr xmlns="http://schemas.microsoft.com/office/spreadsheetml/2009/9/main" objectType="Radio" lockText="1" noThreeD="1"/>
</file>

<file path=xl/ctrlProps/ctrlProp1513.xml><?xml version="1.0" encoding="utf-8"?>
<formControlPr xmlns="http://schemas.microsoft.com/office/spreadsheetml/2009/9/main" objectType="Radio" firstButton="1" fmlaLink="$P$21" lockText="1" noThreeD="1"/>
</file>

<file path=xl/ctrlProps/ctrlProp1514.xml><?xml version="1.0" encoding="utf-8"?>
<formControlPr xmlns="http://schemas.microsoft.com/office/spreadsheetml/2009/9/main" objectType="Radio" lockText="1" noThreeD="1"/>
</file>

<file path=xl/ctrlProps/ctrlProp1515.xml><?xml version="1.0" encoding="utf-8"?>
<formControlPr xmlns="http://schemas.microsoft.com/office/spreadsheetml/2009/9/main" objectType="Radio" lockText="1" noThreeD="1"/>
</file>

<file path=xl/ctrlProps/ctrlProp1516.xml><?xml version="1.0" encoding="utf-8"?>
<formControlPr xmlns="http://schemas.microsoft.com/office/spreadsheetml/2009/9/main" objectType="Radio" lockText="1" noThreeD="1"/>
</file>

<file path=xl/ctrlProps/ctrlProp1517.xml><?xml version="1.0" encoding="utf-8"?>
<formControlPr xmlns="http://schemas.microsoft.com/office/spreadsheetml/2009/9/main" objectType="Radio" lockText="1" noThreeD="1"/>
</file>

<file path=xl/ctrlProps/ctrlProp1518.xml><?xml version="1.0" encoding="utf-8"?>
<formControlPr xmlns="http://schemas.microsoft.com/office/spreadsheetml/2009/9/main" objectType="Radio" firstButton="1" fmlaLink="$P$23" lockText="1" noThreeD="1"/>
</file>

<file path=xl/ctrlProps/ctrlProp1519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20.xml><?xml version="1.0" encoding="utf-8"?>
<formControlPr xmlns="http://schemas.microsoft.com/office/spreadsheetml/2009/9/main" objectType="Radio" lockText="1" noThreeD="1"/>
</file>

<file path=xl/ctrlProps/ctrlProp1521.xml><?xml version="1.0" encoding="utf-8"?>
<formControlPr xmlns="http://schemas.microsoft.com/office/spreadsheetml/2009/9/main" objectType="Radio" lockText="1" noThreeD="1"/>
</file>

<file path=xl/ctrlProps/ctrlProp1522.xml><?xml version="1.0" encoding="utf-8"?>
<formControlPr xmlns="http://schemas.microsoft.com/office/spreadsheetml/2009/9/main" objectType="Radio" lockText="1" noThreeD="1"/>
</file>

<file path=xl/ctrlProps/ctrlProp1523.xml><?xml version="1.0" encoding="utf-8"?>
<formControlPr xmlns="http://schemas.microsoft.com/office/spreadsheetml/2009/9/main" objectType="GBox"/>
</file>

<file path=xl/ctrlProps/ctrlProp1524.xml><?xml version="1.0" encoding="utf-8"?>
<formControlPr xmlns="http://schemas.microsoft.com/office/spreadsheetml/2009/9/main" objectType="GBox"/>
</file>

<file path=xl/ctrlProps/ctrlProp1525.xml><?xml version="1.0" encoding="utf-8"?>
<formControlPr xmlns="http://schemas.microsoft.com/office/spreadsheetml/2009/9/main" objectType="GBox"/>
</file>

<file path=xl/ctrlProps/ctrlProp1526.xml><?xml version="1.0" encoding="utf-8"?>
<formControlPr xmlns="http://schemas.microsoft.com/office/spreadsheetml/2009/9/main" objectType="GBox"/>
</file>

<file path=xl/ctrlProps/ctrlProp1527.xml><?xml version="1.0" encoding="utf-8"?>
<formControlPr xmlns="http://schemas.microsoft.com/office/spreadsheetml/2009/9/main" objectType="GBox"/>
</file>

<file path=xl/ctrlProps/ctrlProp1528.xml><?xml version="1.0" encoding="utf-8"?>
<formControlPr xmlns="http://schemas.microsoft.com/office/spreadsheetml/2009/9/main" objectType="GBox"/>
</file>

<file path=xl/ctrlProps/ctrlProp1529.xml><?xml version="1.0" encoding="utf-8"?>
<formControlPr xmlns="http://schemas.microsoft.com/office/spreadsheetml/2009/9/main" objectType="GBox"/>
</file>

<file path=xl/ctrlProps/ctrlProp153.xml><?xml version="1.0" encoding="utf-8"?>
<formControlPr xmlns="http://schemas.microsoft.com/office/spreadsheetml/2009/9/main" objectType="Radio" lockText="1" noThreeD="1"/>
</file>

<file path=xl/ctrlProps/ctrlProp1530.xml><?xml version="1.0" encoding="utf-8"?>
<formControlPr xmlns="http://schemas.microsoft.com/office/spreadsheetml/2009/9/main" objectType="GBox"/>
</file>

<file path=xl/ctrlProps/ctrlProp1531.xml><?xml version="1.0" encoding="utf-8"?>
<formControlPr xmlns="http://schemas.microsoft.com/office/spreadsheetml/2009/9/main" objectType="Radio" firstButton="1" fmlaLink="$H$17" lockText="1" noThreeD="1"/>
</file>

<file path=xl/ctrlProps/ctrlProp1532.xml><?xml version="1.0" encoding="utf-8"?>
<formControlPr xmlns="http://schemas.microsoft.com/office/spreadsheetml/2009/9/main" objectType="Radio" lockText="1" noThreeD="1"/>
</file>

<file path=xl/ctrlProps/ctrlProp1533.xml><?xml version="1.0" encoding="utf-8"?>
<formControlPr xmlns="http://schemas.microsoft.com/office/spreadsheetml/2009/9/main" objectType="Radio" lockText="1" noThreeD="1"/>
</file>

<file path=xl/ctrlProps/ctrlProp1534.xml><?xml version="1.0" encoding="utf-8"?>
<formControlPr xmlns="http://schemas.microsoft.com/office/spreadsheetml/2009/9/main" objectType="Radio" lockText="1" noThreeD="1"/>
</file>

<file path=xl/ctrlProps/ctrlProp1535.xml><?xml version="1.0" encoding="utf-8"?>
<formControlPr xmlns="http://schemas.microsoft.com/office/spreadsheetml/2009/9/main" objectType="Radio" lockText="1" noThreeD="1"/>
</file>

<file path=xl/ctrlProps/ctrlProp1536.xml><?xml version="1.0" encoding="utf-8"?>
<formControlPr xmlns="http://schemas.microsoft.com/office/spreadsheetml/2009/9/main" objectType="Radio" firstButton="1" fmlaLink="$H$19" lockText="1" noThreeD="1"/>
</file>

<file path=xl/ctrlProps/ctrlProp1537.xml><?xml version="1.0" encoding="utf-8"?>
<formControlPr xmlns="http://schemas.microsoft.com/office/spreadsheetml/2009/9/main" objectType="Radio" lockText="1" noThreeD="1"/>
</file>

<file path=xl/ctrlProps/ctrlProp1538.xml><?xml version="1.0" encoding="utf-8"?>
<formControlPr xmlns="http://schemas.microsoft.com/office/spreadsheetml/2009/9/main" objectType="Radio" lockText="1" noThreeD="1"/>
</file>

<file path=xl/ctrlProps/ctrlProp1539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firstButton="1" fmlaLink="$H$23" lockText="1" noThreeD="1"/>
</file>

<file path=xl/ctrlProps/ctrlProp1540.xml><?xml version="1.0" encoding="utf-8"?>
<formControlPr xmlns="http://schemas.microsoft.com/office/spreadsheetml/2009/9/main" objectType="Radio" lockText="1" noThreeD="1"/>
</file>

<file path=xl/ctrlProps/ctrlProp1541.xml><?xml version="1.0" encoding="utf-8"?>
<formControlPr xmlns="http://schemas.microsoft.com/office/spreadsheetml/2009/9/main" objectType="Radio" firstButton="1" fmlaLink="$H$21" lockText="1" noThreeD="1"/>
</file>

<file path=xl/ctrlProps/ctrlProp1542.xml><?xml version="1.0" encoding="utf-8"?>
<formControlPr xmlns="http://schemas.microsoft.com/office/spreadsheetml/2009/9/main" objectType="Radio" lockText="1" noThreeD="1"/>
</file>

<file path=xl/ctrlProps/ctrlProp1543.xml><?xml version="1.0" encoding="utf-8"?>
<formControlPr xmlns="http://schemas.microsoft.com/office/spreadsheetml/2009/9/main" objectType="Radio" lockText="1" noThreeD="1"/>
</file>

<file path=xl/ctrlProps/ctrlProp1544.xml><?xml version="1.0" encoding="utf-8"?>
<formControlPr xmlns="http://schemas.microsoft.com/office/spreadsheetml/2009/9/main" objectType="Radio" lockText="1" noThreeD="1"/>
</file>

<file path=xl/ctrlProps/ctrlProp1545.xml><?xml version="1.0" encoding="utf-8"?>
<formControlPr xmlns="http://schemas.microsoft.com/office/spreadsheetml/2009/9/main" objectType="Radio" lockText="1" noThreeD="1"/>
</file>

<file path=xl/ctrlProps/ctrlProp1546.xml><?xml version="1.0" encoding="utf-8"?>
<formControlPr xmlns="http://schemas.microsoft.com/office/spreadsheetml/2009/9/main" objectType="Radio" firstButton="1" fmlaLink="$H$23" lockText="1" noThreeD="1"/>
</file>

<file path=xl/ctrlProps/ctrlProp1547.xml><?xml version="1.0" encoding="utf-8"?>
<formControlPr xmlns="http://schemas.microsoft.com/office/spreadsheetml/2009/9/main" objectType="Radio" lockText="1" noThreeD="1"/>
</file>

<file path=xl/ctrlProps/ctrlProp1548.xml><?xml version="1.0" encoding="utf-8"?>
<formControlPr xmlns="http://schemas.microsoft.com/office/spreadsheetml/2009/9/main" objectType="Radio" lockText="1" noThreeD="1"/>
</file>

<file path=xl/ctrlProps/ctrlProp1549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50.xml><?xml version="1.0" encoding="utf-8"?>
<formControlPr xmlns="http://schemas.microsoft.com/office/spreadsheetml/2009/9/main" objectType="Radio" lockText="1" noThreeD="1"/>
</file>

<file path=xl/ctrlProps/ctrlProp1551.xml><?xml version="1.0" encoding="utf-8"?>
<formControlPr xmlns="http://schemas.microsoft.com/office/spreadsheetml/2009/9/main" objectType="Radio" firstButton="1" fmlaLink="$P$17" lockText="1" noThreeD="1"/>
</file>

<file path=xl/ctrlProps/ctrlProp1552.xml><?xml version="1.0" encoding="utf-8"?>
<formControlPr xmlns="http://schemas.microsoft.com/office/spreadsheetml/2009/9/main" objectType="Radio" lockText="1" noThreeD="1"/>
</file>

<file path=xl/ctrlProps/ctrlProp1553.xml><?xml version="1.0" encoding="utf-8"?>
<formControlPr xmlns="http://schemas.microsoft.com/office/spreadsheetml/2009/9/main" objectType="Radio" lockText="1" noThreeD="1"/>
</file>

<file path=xl/ctrlProps/ctrlProp1554.xml><?xml version="1.0" encoding="utf-8"?>
<formControlPr xmlns="http://schemas.microsoft.com/office/spreadsheetml/2009/9/main" objectType="Radio" lockText="1" noThreeD="1"/>
</file>

<file path=xl/ctrlProps/ctrlProp1555.xml><?xml version="1.0" encoding="utf-8"?>
<formControlPr xmlns="http://schemas.microsoft.com/office/spreadsheetml/2009/9/main" objectType="Radio" lockText="1" noThreeD="1"/>
</file>

<file path=xl/ctrlProps/ctrlProp1556.xml><?xml version="1.0" encoding="utf-8"?>
<formControlPr xmlns="http://schemas.microsoft.com/office/spreadsheetml/2009/9/main" objectType="Radio" firstButton="1" fmlaLink="$P$19" lockText="1" noThreeD="1"/>
</file>

<file path=xl/ctrlProps/ctrlProp1557.xml><?xml version="1.0" encoding="utf-8"?>
<formControlPr xmlns="http://schemas.microsoft.com/office/spreadsheetml/2009/9/main" objectType="Radio" lockText="1" noThreeD="1"/>
</file>

<file path=xl/ctrlProps/ctrlProp1558.xml><?xml version="1.0" encoding="utf-8"?>
<formControlPr xmlns="http://schemas.microsoft.com/office/spreadsheetml/2009/9/main" objectType="Radio" lockText="1" noThreeD="1"/>
</file>

<file path=xl/ctrlProps/ctrlProp1559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60.xml><?xml version="1.0" encoding="utf-8"?>
<formControlPr xmlns="http://schemas.microsoft.com/office/spreadsheetml/2009/9/main" objectType="Radio" lockText="1" noThreeD="1"/>
</file>

<file path=xl/ctrlProps/ctrlProp1561.xml><?xml version="1.0" encoding="utf-8"?>
<formControlPr xmlns="http://schemas.microsoft.com/office/spreadsheetml/2009/9/main" objectType="Radio" firstButton="1" fmlaLink="$P$21" lockText="1" noThreeD="1"/>
</file>

<file path=xl/ctrlProps/ctrlProp1562.xml><?xml version="1.0" encoding="utf-8"?>
<formControlPr xmlns="http://schemas.microsoft.com/office/spreadsheetml/2009/9/main" objectType="Radio" lockText="1" noThreeD="1"/>
</file>

<file path=xl/ctrlProps/ctrlProp1563.xml><?xml version="1.0" encoding="utf-8"?>
<formControlPr xmlns="http://schemas.microsoft.com/office/spreadsheetml/2009/9/main" objectType="Radio" lockText="1" noThreeD="1"/>
</file>

<file path=xl/ctrlProps/ctrlProp1564.xml><?xml version="1.0" encoding="utf-8"?>
<formControlPr xmlns="http://schemas.microsoft.com/office/spreadsheetml/2009/9/main" objectType="Radio" lockText="1" noThreeD="1"/>
</file>

<file path=xl/ctrlProps/ctrlProp1565.xml><?xml version="1.0" encoding="utf-8"?>
<formControlPr xmlns="http://schemas.microsoft.com/office/spreadsheetml/2009/9/main" objectType="Radio" lockText="1" noThreeD="1"/>
</file>

<file path=xl/ctrlProps/ctrlProp1566.xml><?xml version="1.0" encoding="utf-8"?>
<formControlPr xmlns="http://schemas.microsoft.com/office/spreadsheetml/2009/9/main" objectType="Radio" firstButton="1" fmlaLink="$P$23" lockText="1" noThreeD="1"/>
</file>

<file path=xl/ctrlProps/ctrlProp1567.xml><?xml version="1.0" encoding="utf-8"?>
<formControlPr xmlns="http://schemas.microsoft.com/office/spreadsheetml/2009/9/main" objectType="Radio" lockText="1" noThreeD="1"/>
</file>

<file path=xl/ctrlProps/ctrlProp1568.xml><?xml version="1.0" encoding="utf-8"?>
<formControlPr xmlns="http://schemas.microsoft.com/office/spreadsheetml/2009/9/main" objectType="Radio" lockText="1" noThreeD="1"/>
</file>

<file path=xl/ctrlProps/ctrlProp1569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70.xml><?xml version="1.0" encoding="utf-8"?>
<formControlPr xmlns="http://schemas.microsoft.com/office/spreadsheetml/2009/9/main" objectType="Radio" lockText="1" noThreeD="1"/>
</file>

<file path=xl/ctrlProps/ctrlProp1571.xml><?xml version="1.0" encoding="utf-8"?>
<formControlPr xmlns="http://schemas.microsoft.com/office/spreadsheetml/2009/9/main" objectType="GBox"/>
</file>

<file path=xl/ctrlProps/ctrlProp1572.xml><?xml version="1.0" encoding="utf-8"?>
<formControlPr xmlns="http://schemas.microsoft.com/office/spreadsheetml/2009/9/main" objectType="GBox"/>
</file>

<file path=xl/ctrlProps/ctrlProp1573.xml><?xml version="1.0" encoding="utf-8"?>
<formControlPr xmlns="http://schemas.microsoft.com/office/spreadsheetml/2009/9/main" objectType="GBox"/>
</file>

<file path=xl/ctrlProps/ctrlProp1574.xml><?xml version="1.0" encoding="utf-8"?>
<formControlPr xmlns="http://schemas.microsoft.com/office/spreadsheetml/2009/9/main" objectType="GBox"/>
</file>

<file path=xl/ctrlProps/ctrlProp1575.xml><?xml version="1.0" encoding="utf-8"?>
<formControlPr xmlns="http://schemas.microsoft.com/office/spreadsheetml/2009/9/main" objectType="GBox"/>
</file>

<file path=xl/ctrlProps/ctrlProp1576.xml><?xml version="1.0" encoding="utf-8"?>
<formControlPr xmlns="http://schemas.microsoft.com/office/spreadsheetml/2009/9/main" objectType="GBox"/>
</file>

<file path=xl/ctrlProps/ctrlProp1577.xml><?xml version="1.0" encoding="utf-8"?>
<formControlPr xmlns="http://schemas.microsoft.com/office/spreadsheetml/2009/9/main" objectType="GBox"/>
</file>

<file path=xl/ctrlProps/ctrlProp1578.xml><?xml version="1.0" encoding="utf-8"?>
<formControlPr xmlns="http://schemas.microsoft.com/office/spreadsheetml/2009/9/main" objectType="GBox"/>
</file>

<file path=xl/ctrlProps/ctrlProp1579.xml><?xml version="1.0" encoding="utf-8"?>
<formControlPr xmlns="http://schemas.microsoft.com/office/spreadsheetml/2009/9/main" objectType="Radio" firstButton="1" fmlaLink="$H$17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80.xml><?xml version="1.0" encoding="utf-8"?>
<formControlPr xmlns="http://schemas.microsoft.com/office/spreadsheetml/2009/9/main" objectType="Radio" lockText="1" noThreeD="1"/>
</file>

<file path=xl/ctrlProps/ctrlProp1581.xml><?xml version="1.0" encoding="utf-8"?>
<formControlPr xmlns="http://schemas.microsoft.com/office/spreadsheetml/2009/9/main" objectType="Radio" lockText="1" noThreeD="1"/>
</file>

<file path=xl/ctrlProps/ctrlProp1582.xml><?xml version="1.0" encoding="utf-8"?>
<formControlPr xmlns="http://schemas.microsoft.com/office/spreadsheetml/2009/9/main" objectType="Radio" lockText="1" noThreeD="1"/>
</file>

<file path=xl/ctrlProps/ctrlProp1583.xml><?xml version="1.0" encoding="utf-8"?>
<formControlPr xmlns="http://schemas.microsoft.com/office/spreadsheetml/2009/9/main" objectType="Radio" lockText="1" noThreeD="1"/>
</file>

<file path=xl/ctrlProps/ctrlProp1584.xml><?xml version="1.0" encoding="utf-8"?>
<formControlPr xmlns="http://schemas.microsoft.com/office/spreadsheetml/2009/9/main" objectType="Radio" firstButton="1" fmlaLink="$H$19" lockText="1" noThreeD="1"/>
</file>

<file path=xl/ctrlProps/ctrlProp1585.xml><?xml version="1.0" encoding="utf-8"?>
<formControlPr xmlns="http://schemas.microsoft.com/office/spreadsheetml/2009/9/main" objectType="Radio" lockText="1" noThreeD="1"/>
</file>

<file path=xl/ctrlProps/ctrlProp1586.xml><?xml version="1.0" encoding="utf-8"?>
<formControlPr xmlns="http://schemas.microsoft.com/office/spreadsheetml/2009/9/main" objectType="Radio" lockText="1" noThreeD="1"/>
</file>

<file path=xl/ctrlProps/ctrlProp1587.xml><?xml version="1.0" encoding="utf-8"?>
<formControlPr xmlns="http://schemas.microsoft.com/office/spreadsheetml/2009/9/main" objectType="Radio" lockText="1" noThreeD="1"/>
</file>

<file path=xl/ctrlProps/ctrlProp1588.xml><?xml version="1.0" encoding="utf-8"?>
<formControlPr xmlns="http://schemas.microsoft.com/office/spreadsheetml/2009/9/main" objectType="Radio" lockText="1" noThreeD="1"/>
</file>

<file path=xl/ctrlProps/ctrlProp1589.xml><?xml version="1.0" encoding="utf-8"?>
<formControlPr xmlns="http://schemas.microsoft.com/office/spreadsheetml/2009/9/main" objectType="Radio" firstButton="1" fmlaLink="$H$21" lockText="1" noThreeD="1"/>
</file>

<file path=xl/ctrlProps/ctrlProp159.xml><?xml version="1.0" encoding="utf-8"?>
<formControlPr xmlns="http://schemas.microsoft.com/office/spreadsheetml/2009/9/main" objectType="Radio" firstButton="1" fmlaLink="$P$17" lockText="1" noThreeD="1"/>
</file>

<file path=xl/ctrlProps/ctrlProp1590.xml><?xml version="1.0" encoding="utf-8"?>
<formControlPr xmlns="http://schemas.microsoft.com/office/spreadsheetml/2009/9/main" objectType="Radio" lockText="1" noThreeD="1"/>
</file>

<file path=xl/ctrlProps/ctrlProp1591.xml><?xml version="1.0" encoding="utf-8"?>
<formControlPr xmlns="http://schemas.microsoft.com/office/spreadsheetml/2009/9/main" objectType="Radio" lockText="1" noThreeD="1"/>
</file>

<file path=xl/ctrlProps/ctrlProp1592.xml><?xml version="1.0" encoding="utf-8"?>
<formControlPr xmlns="http://schemas.microsoft.com/office/spreadsheetml/2009/9/main" objectType="Radio" lockText="1" noThreeD="1"/>
</file>

<file path=xl/ctrlProps/ctrlProp1593.xml><?xml version="1.0" encoding="utf-8"?>
<formControlPr xmlns="http://schemas.microsoft.com/office/spreadsheetml/2009/9/main" objectType="Radio" lockText="1" noThreeD="1"/>
</file>

<file path=xl/ctrlProps/ctrlProp1594.xml><?xml version="1.0" encoding="utf-8"?>
<formControlPr xmlns="http://schemas.microsoft.com/office/spreadsheetml/2009/9/main" objectType="Radio" firstButton="1" fmlaLink="$H$23" lockText="1" noThreeD="1"/>
</file>

<file path=xl/ctrlProps/ctrlProp1595.xml><?xml version="1.0" encoding="utf-8"?>
<formControlPr xmlns="http://schemas.microsoft.com/office/spreadsheetml/2009/9/main" objectType="Radio" lockText="1" noThreeD="1"/>
</file>

<file path=xl/ctrlProps/ctrlProp1596.xml><?xml version="1.0" encoding="utf-8"?>
<formControlPr xmlns="http://schemas.microsoft.com/office/spreadsheetml/2009/9/main" objectType="Radio" lockText="1" noThreeD="1"/>
</file>

<file path=xl/ctrlProps/ctrlProp1597.xml><?xml version="1.0" encoding="utf-8"?>
<formControlPr xmlns="http://schemas.microsoft.com/office/spreadsheetml/2009/9/main" objectType="Radio" lockText="1" noThreeD="1"/>
</file>

<file path=xl/ctrlProps/ctrlProp1598.xml><?xml version="1.0" encoding="utf-8"?>
<formControlPr xmlns="http://schemas.microsoft.com/office/spreadsheetml/2009/9/main" objectType="Radio" lockText="1" noThreeD="1"/>
</file>

<file path=xl/ctrlProps/ctrlProp1599.xml><?xml version="1.0" encoding="utf-8"?>
<formControlPr xmlns="http://schemas.microsoft.com/office/spreadsheetml/2009/9/main" objectType="Radio" firstButton="1" fmlaLink="$P$17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00.xml><?xml version="1.0" encoding="utf-8"?>
<formControlPr xmlns="http://schemas.microsoft.com/office/spreadsheetml/2009/9/main" objectType="Radio" lockText="1" noThreeD="1"/>
</file>

<file path=xl/ctrlProps/ctrlProp1601.xml><?xml version="1.0" encoding="utf-8"?>
<formControlPr xmlns="http://schemas.microsoft.com/office/spreadsheetml/2009/9/main" objectType="Radio" lockText="1" noThreeD="1"/>
</file>

<file path=xl/ctrlProps/ctrlProp1602.xml><?xml version="1.0" encoding="utf-8"?>
<formControlPr xmlns="http://schemas.microsoft.com/office/spreadsheetml/2009/9/main" objectType="Radio" lockText="1" noThreeD="1"/>
</file>

<file path=xl/ctrlProps/ctrlProp1603.xml><?xml version="1.0" encoding="utf-8"?>
<formControlPr xmlns="http://schemas.microsoft.com/office/spreadsheetml/2009/9/main" objectType="Radio" lockText="1" noThreeD="1"/>
</file>

<file path=xl/ctrlProps/ctrlProp1604.xml><?xml version="1.0" encoding="utf-8"?>
<formControlPr xmlns="http://schemas.microsoft.com/office/spreadsheetml/2009/9/main" objectType="Radio" firstButton="1" fmlaLink="$P$19" lockText="1" noThreeD="1"/>
</file>

<file path=xl/ctrlProps/ctrlProp1605.xml><?xml version="1.0" encoding="utf-8"?>
<formControlPr xmlns="http://schemas.microsoft.com/office/spreadsheetml/2009/9/main" objectType="Radio" lockText="1" noThreeD="1"/>
</file>

<file path=xl/ctrlProps/ctrlProp1606.xml><?xml version="1.0" encoding="utf-8"?>
<formControlPr xmlns="http://schemas.microsoft.com/office/spreadsheetml/2009/9/main" objectType="Radio" lockText="1" noThreeD="1"/>
</file>

<file path=xl/ctrlProps/ctrlProp1607.xml><?xml version="1.0" encoding="utf-8"?>
<formControlPr xmlns="http://schemas.microsoft.com/office/spreadsheetml/2009/9/main" objectType="Radio" lockText="1" noThreeD="1"/>
</file>

<file path=xl/ctrlProps/ctrlProp1608.xml><?xml version="1.0" encoding="utf-8"?>
<formControlPr xmlns="http://schemas.microsoft.com/office/spreadsheetml/2009/9/main" objectType="Radio" lockText="1" noThreeD="1"/>
</file>

<file path=xl/ctrlProps/ctrlProp1609.xml><?xml version="1.0" encoding="utf-8"?>
<formControlPr xmlns="http://schemas.microsoft.com/office/spreadsheetml/2009/9/main" objectType="Radio" firstButton="1" fmlaLink="$P$2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10.xml><?xml version="1.0" encoding="utf-8"?>
<formControlPr xmlns="http://schemas.microsoft.com/office/spreadsheetml/2009/9/main" objectType="Radio" lockText="1" noThreeD="1"/>
</file>

<file path=xl/ctrlProps/ctrlProp1611.xml><?xml version="1.0" encoding="utf-8"?>
<formControlPr xmlns="http://schemas.microsoft.com/office/spreadsheetml/2009/9/main" objectType="Radio" lockText="1" noThreeD="1"/>
</file>

<file path=xl/ctrlProps/ctrlProp1612.xml><?xml version="1.0" encoding="utf-8"?>
<formControlPr xmlns="http://schemas.microsoft.com/office/spreadsheetml/2009/9/main" objectType="Radio" lockText="1" noThreeD="1"/>
</file>

<file path=xl/ctrlProps/ctrlProp1613.xml><?xml version="1.0" encoding="utf-8"?>
<formControlPr xmlns="http://schemas.microsoft.com/office/spreadsheetml/2009/9/main" objectType="Radio" lockText="1" noThreeD="1"/>
</file>

<file path=xl/ctrlProps/ctrlProp1614.xml><?xml version="1.0" encoding="utf-8"?>
<formControlPr xmlns="http://schemas.microsoft.com/office/spreadsheetml/2009/9/main" objectType="Radio" firstButton="1" fmlaLink="$P$23" lockText="1" noThreeD="1"/>
</file>

<file path=xl/ctrlProps/ctrlProp1615.xml><?xml version="1.0" encoding="utf-8"?>
<formControlPr xmlns="http://schemas.microsoft.com/office/spreadsheetml/2009/9/main" objectType="Radio" lockText="1" noThreeD="1"/>
</file>

<file path=xl/ctrlProps/ctrlProp1616.xml><?xml version="1.0" encoding="utf-8"?>
<formControlPr xmlns="http://schemas.microsoft.com/office/spreadsheetml/2009/9/main" objectType="Radio" lockText="1" noThreeD="1"/>
</file>

<file path=xl/ctrlProps/ctrlProp1617.xml><?xml version="1.0" encoding="utf-8"?>
<formControlPr xmlns="http://schemas.microsoft.com/office/spreadsheetml/2009/9/main" objectType="Radio" lockText="1" noThreeD="1"/>
</file>

<file path=xl/ctrlProps/ctrlProp1618.xml><?xml version="1.0" encoding="utf-8"?>
<formControlPr xmlns="http://schemas.microsoft.com/office/spreadsheetml/2009/9/main" objectType="Radio" lockText="1" noThreeD="1"/>
</file>

<file path=xl/ctrlProps/ctrlProp1619.xml><?xml version="1.0" encoding="utf-8"?>
<formControlPr xmlns="http://schemas.microsoft.com/office/spreadsheetml/2009/9/main" objectType="GBox"/>
</file>

<file path=xl/ctrlProps/ctrlProp162.xml><?xml version="1.0" encoding="utf-8"?>
<formControlPr xmlns="http://schemas.microsoft.com/office/spreadsheetml/2009/9/main" objectType="Radio" lockText="1" noThreeD="1"/>
</file>

<file path=xl/ctrlProps/ctrlProp1620.xml><?xml version="1.0" encoding="utf-8"?>
<formControlPr xmlns="http://schemas.microsoft.com/office/spreadsheetml/2009/9/main" objectType="GBox"/>
</file>

<file path=xl/ctrlProps/ctrlProp1621.xml><?xml version="1.0" encoding="utf-8"?>
<formControlPr xmlns="http://schemas.microsoft.com/office/spreadsheetml/2009/9/main" objectType="GBox"/>
</file>

<file path=xl/ctrlProps/ctrlProp1622.xml><?xml version="1.0" encoding="utf-8"?>
<formControlPr xmlns="http://schemas.microsoft.com/office/spreadsheetml/2009/9/main" objectType="GBox"/>
</file>

<file path=xl/ctrlProps/ctrlProp1623.xml><?xml version="1.0" encoding="utf-8"?>
<formControlPr xmlns="http://schemas.microsoft.com/office/spreadsheetml/2009/9/main" objectType="GBox"/>
</file>

<file path=xl/ctrlProps/ctrlProp1624.xml><?xml version="1.0" encoding="utf-8"?>
<formControlPr xmlns="http://schemas.microsoft.com/office/spreadsheetml/2009/9/main" objectType="GBox"/>
</file>

<file path=xl/ctrlProps/ctrlProp1625.xml><?xml version="1.0" encoding="utf-8"?>
<formControlPr xmlns="http://schemas.microsoft.com/office/spreadsheetml/2009/9/main" objectType="GBox"/>
</file>

<file path=xl/ctrlProps/ctrlProp1626.xml><?xml version="1.0" encoding="utf-8"?>
<formControlPr xmlns="http://schemas.microsoft.com/office/spreadsheetml/2009/9/main" objectType="GBox"/>
</file>

<file path=xl/ctrlProps/ctrlProp1627.xml><?xml version="1.0" encoding="utf-8"?>
<formControlPr xmlns="http://schemas.microsoft.com/office/spreadsheetml/2009/9/main" objectType="Radio" firstButton="1" fmlaLink="$H$17" lockText="1" noThreeD="1"/>
</file>

<file path=xl/ctrlProps/ctrlProp1628.xml><?xml version="1.0" encoding="utf-8"?>
<formControlPr xmlns="http://schemas.microsoft.com/office/spreadsheetml/2009/9/main" objectType="Radio" lockText="1" noThreeD="1"/>
</file>

<file path=xl/ctrlProps/ctrlProp1629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30.xml><?xml version="1.0" encoding="utf-8"?>
<formControlPr xmlns="http://schemas.microsoft.com/office/spreadsheetml/2009/9/main" objectType="Radio" lockText="1" noThreeD="1"/>
</file>

<file path=xl/ctrlProps/ctrlProp1631.xml><?xml version="1.0" encoding="utf-8"?>
<formControlPr xmlns="http://schemas.microsoft.com/office/spreadsheetml/2009/9/main" objectType="Radio" lockText="1" noThreeD="1"/>
</file>

<file path=xl/ctrlProps/ctrlProp1632.xml><?xml version="1.0" encoding="utf-8"?>
<formControlPr xmlns="http://schemas.microsoft.com/office/spreadsheetml/2009/9/main" objectType="Radio" firstButton="1" fmlaLink="$H$19" lockText="1" noThreeD="1"/>
</file>

<file path=xl/ctrlProps/ctrlProp1633.xml><?xml version="1.0" encoding="utf-8"?>
<formControlPr xmlns="http://schemas.microsoft.com/office/spreadsheetml/2009/9/main" objectType="Radio" lockText="1" noThreeD="1"/>
</file>

<file path=xl/ctrlProps/ctrlProp1634.xml><?xml version="1.0" encoding="utf-8"?>
<formControlPr xmlns="http://schemas.microsoft.com/office/spreadsheetml/2009/9/main" objectType="Radio" lockText="1" noThreeD="1"/>
</file>

<file path=xl/ctrlProps/ctrlProp1635.xml><?xml version="1.0" encoding="utf-8"?>
<formControlPr xmlns="http://schemas.microsoft.com/office/spreadsheetml/2009/9/main" objectType="Radio" lockText="1" noThreeD="1"/>
</file>

<file path=xl/ctrlProps/ctrlProp1636.xml><?xml version="1.0" encoding="utf-8"?>
<formControlPr xmlns="http://schemas.microsoft.com/office/spreadsheetml/2009/9/main" objectType="Radio" lockText="1" noThreeD="1"/>
</file>

<file path=xl/ctrlProps/ctrlProp1637.xml><?xml version="1.0" encoding="utf-8"?>
<formControlPr xmlns="http://schemas.microsoft.com/office/spreadsheetml/2009/9/main" objectType="Radio" firstButton="1" fmlaLink="$H$21" lockText="1" noThreeD="1"/>
</file>

<file path=xl/ctrlProps/ctrlProp1638.xml><?xml version="1.0" encoding="utf-8"?>
<formControlPr xmlns="http://schemas.microsoft.com/office/spreadsheetml/2009/9/main" objectType="Radio" lockText="1" noThreeD="1"/>
</file>

<file path=xl/ctrlProps/ctrlProp1639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firstButton="1" fmlaLink="$P$19" lockText="1" noThreeD="1"/>
</file>

<file path=xl/ctrlProps/ctrlProp1640.xml><?xml version="1.0" encoding="utf-8"?>
<formControlPr xmlns="http://schemas.microsoft.com/office/spreadsheetml/2009/9/main" objectType="Radio" lockText="1" noThreeD="1"/>
</file>

<file path=xl/ctrlProps/ctrlProp1641.xml><?xml version="1.0" encoding="utf-8"?>
<formControlPr xmlns="http://schemas.microsoft.com/office/spreadsheetml/2009/9/main" objectType="Radio" lockText="1" noThreeD="1"/>
</file>

<file path=xl/ctrlProps/ctrlProp1642.xml><?xml version="1.0" encoding="utf-8"?>
<formControlPr xmlns="http://schemas.microsoft.com/office/spreadsheetml/2009/9/main" objectType="Radio" firstButton="1" fmlaLink="$H$23" lockText="1" noThreeD="1"/>
</file>

<file path=xl/ctrlProps/ctrlProp1643.xml><?xml version="1.0" encoding="utf-8"?>
<formControlPr xmlns="http://schemas.microsoft.com/office/spreadsheetml/2009/9/main" objectType="Radio" lockText="1" noThreeD="1"/>
</file>

<file path=xl/ctrlProps/ctrlProp1644.xml><?xml version="1.0" encoding="utf-8"?>
<formControlPr xmlns="http://schemas.microsoft.com/office/spreadsheetml/2009/9/main" objectType="Radio" lockText="1" noThreeD="1"/>
</file>

<file path=xl/ctrlProps/ctrlProp1645.xml><?xml version="1.0" encoding="utf-8"?>
<formControlPr xmlns="http://schemas.microsoft.com/office/spreadsheetml/2009/9/main" objectType="Radio" lockText="1" noThreeD="1"/>
</file>

<file path=xl/ctrlProps/ctrlProp1646.xml><?xml version="1.0" encoding="utf-8"?>
<formControlPr xmlns="http://schemas.microsoft.com/office/spreadsheetml/2009/9/main" objectType="Radio" lockText="1" noThreeD="1"/>
</file>

<file path=xl/ctrlProps/ctrlProp1647.xml><?xml version="1.0" encoding="utf-8"?>
<formControlPr xmlns="http://schemas.microsoft.com/office/spreadsheetml/2009/9/main" objectType="Radio" firstButton="1" fmlaLink="$P$17" lockText="1" noThreeD="1"/>
</file>

<file path=xl/ctrlProps/ctrlProp1648.xml><?xml version="1.0" encoding="utf-8"?>
<formControlPr xmlns="http://schemas.microsoft.com/office/spreadsheetml/2009/9/main" objectType="Radio" lockText="1" noThreeD="1"/>
</file>

<file path=xl/ctrlProps/ctrlProp1649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50.xml><?xml version="1.0" encoding="utf-8"?>
<formControlPr xmlns="http://schemas.microsoft.com/office/spreadsheetml/2009/9/main" objectType="Radio" lockText="1" noThreeD="1"/>
</file>

<file path=xl/ctrlProps/ctrlProp1651.xml><?xml version="1.0" encoding="utf-8"?>
<formControlPr xmlns="http://schemas.microsoft.com/office/spreadsheetml/2009/9/main" objectType="Radio" lockText="1" noThreeD="1"/>
</file>

<file path=xl/ctrlProps/ctrlProp1652.xml><?xml version="1.0" encoding="utf-8"?>
<formControlPr xmlns="http://schemas.microsoft.com/office/spreadsheetml/2009/9/main" objectType="Radio" firstButton="1" fmlaLink="$P$19" lockText="1" noThreeD="1"/>
</file>

<file path=xl/ctrlProps/ctrlProp1653.xml><?xml version="1.0" encoding="utf-8"?>
<formControlPr xmlns="http://schemas.microsoft.com/office/spreadsheetml/2009/9/main" objectType="Radio" lockText="1" noThreeD="1"/>
</file>

<file path=xl/ctrlProps/ctrlProp1654.xml><?xml version="1.0" encoding="utf-8"?>
<formControlPr xmlns="http://schemas.microsoft.com/office/spreadsheetml/2009/9/main" objectType="Radio" lockText="1" noThreeD="1"/>
</file>

<file path=xl/ctrlProps/ctrlProp1655.xml><?xml version="1.0" encoding="utf-8"?>
<formControlPr xmlns="http://schemas.microsoft.com/office/spreadsheetml/2009/9/main" objectType="Radio" lockText="1" noThreeD="1"/>
</file>

<file path=xl/ctrlProps/ctrlProp1656.xml><?xml version="1.0" encoding="utf-8"?>
<formControlPr xmlns="http://schemas.microsoft.com/office/spreadsheetml/2009/9/main" objectType="Radio" lockText="1" noThreeD="1"/>
</file>

<file path=xl/ctrlProps/ctrlProp1657.xml><?xml version="1.0" encoding="utf-8"?>
<formControlPr xmlns="http://schemas.microsoft.com/office/spreadsheetml/2009/9/main" objectType="Radio" firstButton="1" fmlaLink="$P$21" lockText="1" noThreeD="1"/>
</file>

<file path=xl/ctrlProps/ctrlProp1658.xml><?xml version="1.0" encoding="utf-8"?>
<formControlPr xmlns="http://schemas.microsoft.com/office/spreadsheetml/2009/9/main" objectType="Radio" lockText="1" noThreeD="1"/>
</file>

<file path=xl/ctrlProps/ctrlProp1659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60.xml><?xml version="1.0" encoding="utf-8"?>
<formControlPr xmlns="http://schemas.microsoft.com/office/spreadsheetml/2009/9/main" objectType="Radio" lockText="1" noThreeD="1"/>
</file>

<file path=xl/ctrlProps/ctrlProp1661.xml><?xml version="1.0" encoding="utf-8"?>
<formControlPr xmlns="http://schemas.microsoft.com/office/spreadsheetml/2009/9/main" objectType="Radio" lockText="1" noThreeD="1"/>
</file>

<file path=xl/ctrlProps/ctrlProp1662.xml><?xml version="1.0" encoding="utf-8"?>
<formControlPr xmlns="http://schemas.microsoft.com/office/spreadsheetml/2009/9/main" objectType="Radio" firstButton="1" fmlaLink="$P$23" lockText="1" noThreeD="1"/>
</file>

<file path=xl/ctrlProps/ctrlProp1663.xml><?xml version="1.0" encoding="utf-8"?>
<formControlPr xmlns="http://schemas.microsoft.com/office/spreadsheetml/2009/9/main" objectType="Radio" lockText="1" noThreeD="1"/>
</file>

<file path=xl/ctrlProps/ctrlProp1664.xml><?xml version="1.0" encoding="utf-8"?>
<formControlPr xmlns="http://schemas.microsoft.com/office/spreadsheetml/2009/9/main" objectType="Radio" lockText="1" noThreeD="1"/>
</file>

<file path=xl/ctrlProps/ctrlProp1665.xml><?xml version="1.0" encoding="utf-8"?>
<formControlPr xmlns="http://schemas.microsoft.com/office/spreadsheetml/2009/9/main" objectType="Radio" lockText="1" noThreeD="1"/>
</file>

<file path=xl/ctrlProps/ctrlProp1666.xml><?xml version="1.0" encoding="utf-8"?>
<formControlPr xmlns="http://schemas.microsoft.com/office/spreadsheetml/2009/9/main" objectType="Radio" lockText="1" noThreeD="1"/>
</file>

<file path=xl/ctrlProps/ctrlProp1667.xml><?xml version="1.0" encoding="utf-8"?>
<formControlPr xmlns="http://schemas.microsoft.com/office/spreadsheetml/2009/9/main" objectType="GBox"/>
</file>

<file path=xl/ctrlProps/ctrlProp1668.xml><?xml version="1.0" encoding="utf-8"?>
<formControlPr xmlns="http://schemas.microsoft.com/office/spreadsheetml/2009/9/main" objectType="GBox"/>
</file>

<file path=xl/ctrlProps/ctrlProp1669.xml><?xml version="1.0" encoding="utf-8"?>
<formControlPr xmlns="http://schemas.microsoft.com/office/spreadsheetml/2009/9/main" objectType="GBox"/>
</file>

<file path=xl/ctrlProps/ctrlProp167.xml><?xml version="1.0" encoding="utf-8"?>
<formControlPr xmlns="http://schemas.microsoft.com/office/spreadsheetml/2009/9/main" objectType="Radio" lockText="1" noThreeD="1"/>
</file>

<file path=xl/ctrlProps/ctrlProp1670.xml><?xml version="1.0" encoding="utf-8"?>
<formControlPr xmlns="http://schemas.microsoft.com/office/spreadsheetml/2009/9/main" objectType="GBox"/>
</file>

<file path=xl/ctrlProps/ctrlProp1671.xml><?xml version="1.0" encoding="utf-8"?>
<formControlPr xmlns="http://schemas.microsoft.com/office/spreadsheetml/2009/9/main" objectType="GBox"/>
</file>

<file path=xl/ctrlProps/ctrlProp1672.xml><?xml version="1.0" encoding="utf-8"?>
<formControlPr xmlns="http://schemas.microsoft.com/office/spreadsheetml/2009/9/main" objectType="GBox"/>
</file>

<file path=xl/ctrlProps/ctrlProp1673.xml><?xml version="1.0" encoding="utf-8"?>
<formControlPr xmlns="http://schemas.microsoft.com/office/spreadsheetml/2009/9/main" objectType="GBox"/>
</file>

<file path=xl/ctrlProps/ctrlProp1674.xml><?xml version="1.0" encoding="utf-8"?>
<formControlPr xmlns="http://schemas.microsoft.com/office/spreadsheetml/2009/9/main" objectType="GBox"/>
</file>

<file path=xl/ctrlProps/ctrlProp1675.xml><?xml version="1.0" encoding="utf-8"?>
<formControlPr xmlns="http://schemas.microsoft.com/office/spreadsheetml/2009/9/main" objectType="Radio" firstButton="1" fmlaLink="$H$17" lockText="1" noThreeD="1"/>
</file>

<file path=xl/ctrlProps/ctrlProp1676.xml><?xml version="1.0" encoding="utf-8"?>
<formControlPr xmlns="http://schemas.microsoft.com/office/spreadsheetml/2009/9/main" objectType="Radio" lockText="1" noThreeD="1"/>
</file>

<file path=xl/ctrlProps/ctrlProp1677.xml><?xml version="1.0" encoding="utf-8"?>
<formControlPr xmlns="http://schemas.microsoft.com/office/spreadsheetml/2009/9/main" objectType="Radio" lockText="1" noThreeD="1"/>
</file>

<file path=xl/ctrlProps/ctrlProp1678.xml><?xml version="1.0" encoding="utf-8"?>
<formControlPr xmlns="http://schemas.microsoft.com/office/spreadsheetml/2009/9/main" objectType="Radio" lockText="1" noThreeD="1"/>
</file>

<file path=xl/ctrlProps/ctrlProp1679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80.xml><?xml version="1.0" encoding="utf-8"?>
<formControlPr xmlns="http://schemas.microsoft.com/office/spreadsheetml/2009/9/main" objectType="Radio" firstButton="1" fmlaLink="$H$19" lockText="1" noThreeD="1"/>
</file>

<file path=xl/ctrlProps/ctrlProp1681.xml><?xml version="1.0" encoding="utf-8"?>
<formControlPr xmlns="http://schemas.microsoft.com/office/spreadsheetml/2009/9/main" objectType="Radio" lockText="1" noThreeD="1"/>
</file>

<file path=xl/ctrlProps/ctrlProp1682.xml><?xml version="1.0" encoding="utf-8"?>
<formControlPr xmlns="http://schemas.microsoft.com/office/spreadsheetml/2009/9/main" objectType="Radio" lockText="1" noThreeD="1"/>
</file>

<file path=xl/ctrlProps/ctrlProp1683.xml><?xml version="1.0" encoding="utf-8"?>
<formControlPr xmlns="http://schemas.microsoft.com/office/spreadsheetml/2009/9/main" objectType="Radio" lockText="1" noThreeD="1"/>
</file>

<file path=xl/ctrlProps/ctrlProp1684.xml><?xml version="1.0" encoding="utf-8"?>
<formControlPr xmlns="http://schemas.microsoft.com/office/spreadsheetml/2009/9/main" objectType="Radio" lockText="1" noThreeD="1"/>
</file>

<file path=xl/ctrlProps/ctrlProp1685.xml><?xml version="1.0" encoding="utf-8"?>
<formControlPr xmlns="http://schemas.microsoft.com/office/spreadsheetml/2009/9/main" objectType="Radio" firstButton="1" fmlaLink="$H$21" lockText="1" noThreeD="1"/>
</file>

<file path=xl/ctrlProps/ctrlProp1686.xml><?xml version="1.0" encoding="utf-8"?>
<formControlPr xmlns="http://schemas.microsoft.com/office/spreadsheetml/2009/9/main" objectType="Radio" lockText="1" noThreeD="1"/>
</file>

<file path=xl/ctrlProps/ctrlProp1687.xml><?xml version="1.0" encoding="utf-8"?>
<formControlPr xmlns="http://schemas.microsoft.com/office/spreadsheetml/2009/9/main" objectType="Radio" lockText="1" noThreeD="1"/>
</file>

<file path=xl/ctrlProps/ctrlProp1688.xml><?xml version="1.0" encoding="utf-8"?>
<formControlPr xmlns="http://schemas.microsoft.com/office/spreadsheetml/2009/9/main" objectType="Radio" lockText="1" noThreeD="1"/>
</file>

<file path=xl/ctrlProps/ctrlProp1689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firstButton="1" fmlaLink="$P$21" lockText="1" noThreeD="1"/>
</file>

<file path=xl/ctrlProps/ctrlProp1690.xml><?xml version="1.0" encoding="utf-8"?>
<formControlPr xmlns="http://schemas.microsoft.com/office/spreadsheetml/2009/9/main" objectType="Radio" firstButton="1" fmlaLink="$H$23" lockText="1" noThreeD="1"/>
</file>

<file path=xl/ctrlProps/ctrlProp1691.xml><?xml version="1.0" encoding="utf-8"?>
<formControlPr xmlns="http://schemas.microsoft.com/office/spreadsheetml/2009/9/main" objectType="Radio" lockText="1" noThreeD="1"/>
</file>

<file path=xl/ctrlProps/ctrlProp1692.xml><?xml version="1.0" encoding="utf-8"?>
<formControlPr xmlns="http://schemas.microsoft.com/office/spreadsheetml/2009/9/main" objectType="Radio" lockText="1" noThreeD="1"/>
</file>

<file path=xl/ctrlProps/ctrlProp1693.xml><?xml version="1.0" encoding="utf-8"?>
<formControlPr xmlns="http://schemas.microsoft.com/office/spreadsheetml/2009/9/main" objectType="Radio" lockText="1" noThreeD="1"/>
</file>

<file path=xl/ctrlProps/ctrlProp1694.xml><?xml version="1.0" encoding="utf-8"?>
<formControlPr xmlns="http://schemas.microsoft.com/office/spreadsheetml/2009/9/main" objectType="Radio" lockText="1" noThreeD="1"/>
</file>

<file path=xl/ctrlProps/ctrlProp1695.xml><?xml version="1.0" encoding="utf-8"?>
<formControlPr xmlns="http://schemas.microsoft.com/office/spreadsheetml/2009/9/main" objectType="Radio" firstButton="1" fmlaLink="$P$17" lockText="1" noThreeD="1"/>
</file>

<file path=xl/ctrlProps/ctrlProp1696.xml><?xml version="1.0" encoding="utf-8"?>
<formControlPr xmlns="http://schemas.microsoft.com/office/spreadsheetml/2009/9/main" objectType="Radio" lockText="1" noThreeD="1"/>
</file>

<file path=xl/ctrlProps/ctrlProp1697.xml><?xml version="1.0" encoding="utf-8"?>
<formControlPr xmlns="http://schemas.microsoft.com/office/spreadsheetml/2009/9/main" objectType="Radio" lockText="1" noThreeD="1"/>
</file>

<file path=xl/ctrlProps/ctrlProp1698.xml><?xml version="1.0" encoding="utf-8"?>
<formControlPr xmlns="http://schemas.microsoft.com/office/spreadsheetml/2009/9/main" objectType="Radio" lockText="1" noThreeD="1"/>
</file>

<file path=xl/ctrlProps/ctrlProp169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00.xml><?xml version="1.0" encoding="utf-8"?>
<formControlPr xmlns="http://schemas.microsoft.com/office/spreadsheetml/2009/9/main" objectType="Radio" firstButton="1" fmlaLink="$P$19" lockText="1" noThreeD="1"/>
</file>

<file path=xl/ctrlProps/ctrlProp1701.xml><?xml version="1.0" encoding="utf-8"?>
<formControlPr xmlns="http://schemas.microsoft.com/office/spreadsheetml/2009/9/main" objectType="Radio" lockText="1" noThreeD="1"/>
</file>

<file path=xl/ctrlProps/ctrlProp1702.xml><?xml version="1.0" encoding="utf-8"?>
<formControlPr xmlns="http://schemas.microsoft.com/office/spreadsheetml/2009/9/main" objectType="Radio" lockText="1" noThreeD="1"/>
</file>

<file path=xl/ctrlProps/ctrlProp1703.xml><?xml version="1.0" encoding="utf-8"?>
<formControlPr xmlns="http://schemas.microsoft.com/office/spreadsheetml/2009/9/main" objectType="Radio" lockText="1" noThreeD="1"/>
</file>

<file path=xl/ctrlProps/ctrlProp1704.xml><?xml version="1.0" encoding="utf-8"?>
<formControlPr xmlns="http://schemas.microsoft.com/office/spreadsheetml/2009/9/main" objectType="Radio" lockText="1" noThreeD="1"/>
</file>

<file path=xl/ctrlProps/ctrlProp1705.xml><?xml version="1.0" encoding="utf-8"?>
<formControlPr xmlns="http://schemas.microsoft.com/office/spreadsheetml/2009/9/main" objectType="Radio" firstButton="1" fmlaLink="$P$21" lockText="1" noThreeD="1"/>
</file>

<file path=xl/ctrlProps/ctrlProp1706.xml><?xml version="1.0" encoding="utf-8"?>
<formControlPr xmlns="http://schemas.microsoft.com/office/spreadsheetml/2009/9/main" objectType="Radio" lockText="1" noThreeD="1"/>
</file>

<file path=xl/ctrlProps/ctrlProp1707.xml><?xml version="1.0" encoding="utf-8"?>
<formControlPr xmlns="http://schemas.microsoft.com/office/spreadsheetml/2009/9/main" objectType="Radio" lockText="1" noThreeD="1"/>
</file>

<file path=xl/ctrlProps/ctrlProp1708.xml><?xml version="1.0" encoding="utf-8"?>
<formControlPr xmlns="http://schemas.microsoft.com/office/spreadsheetml/2009/9/main" objectType="Radio" lockText="1" noThreeD="1"/>
</file>

<file path=xl/ctrlProps/ctrlProp1709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10.xml><?xml version="1.0" encoding="utf-8"?>
<formControlPr xmlns="http://schemas.microsoft.com/office/spreadsheetml/2009/9/main" objectType="Radio" firstButton="1" fmlaLink="$P$23" lockText="1" noThreeD="1"/>
</file>

<file path=xl/ctrlProps/ctrlProp1711.xml><?xml version="1.0" encoding="utf-8"?>
<formControlPr xmlns="http://schemas.microsoft.com/office/spreadsheetml/2009/9/main" objectType="Radio" lockText="1" noThreeD="1"/>
</file>

<file path=xl/ctrlProps/ctrlProp1712.xml><?xml version="1.0" encoding="utf-8"?>
<formControlPr xmlns="http://schemas.microsoft.com/office/spreadsheetml/2009/9/main" objectType="Radio" lockText="1" noThreeD="1"/>
</file>

<file path=xl/ctrlProps/ctrlProp1713.xml><?xml version="1.0" encoding="utf-8"?>
<formControlPr xmlns="http://schemas.microsoft.com/office/spreadsheetml/2009/9/main" objectType="Radio" lockText="1" noThreeD="1"/>
</file>

<file path=xl/ctrlProps/ctrlProp1714.xml><?xml version="1.0" encoding="utf-8"?>
<formControlPr xmlns="http://schemas.microsoft.com/office/spreadsheetml/2009/9/main" objectType="Radio" lockText="1" noThreeD="1"/>
</file>

<file path=xl/ctrlProps/ctrlProp1715.xml><?xml version="1.0" encoding="utf-8"?>
<formControlPr xmlns="http://schemas.microsoft.com/office/spreadsheetml/2009/9/main" objectType="GBox"/>
</file>

<file path=xl/ctrlProps/ctrlProp1716.xml><?xml version="1.0" encoding="utf-8"?>
<formControlPr xmlns="http://schemas.microsoft.com/office/spreadsheetml/2009/9/main" objectType="GBox"/>
</file>

<file path=xl/ctrlProps/ctrlProp1717.xml><?xml version="1.0" encoding="utf-8"?>
<formControlPr xmlns="http://schemas.microsoft.com/office/spreadsheetml/2009/9/main" objectType="GBox"/>
</file>

<file path=xl/ctrlProps/ctrlProp1718.xml><?xml version="1.0" encoding="utf-8"?>
<formControlPr xmlns="http://schemas.microsoft.com/office/spreadsheetml/2009/9/main" objectType="GBox"/>
</file>

<file path=xl/ctrlProps/ctrlProp1719.xml><?xml version="1.0" encoding="utf-8"?>
<formControlPr xmlns="http://schemas.microsoft.com/office/spreadsheetml/2009/9/main" objectType="GBox"/>
</file>

<file path=xl/ctrlProps/ctrlProp172.xml><?xml version="1.0" encoding="utf-8"?>
<formControlPr xmlns="http://schemas.microsoft.com/office/spreadsheetml/2009/9/main" objectType="Radio" lockText="1" noThreeD="1"/>
</file>

<file path=xl/ctrlProps/ctrlProp1720.xml><?xml version="1.0" encoding="utf-8"?>
<formControlPr xmlns="http://schemas.microsoft.com/office/spreadsheetml/2009/9/main" objectType="GBox"/>
</file>

<file path=xl/ctrlProps/ctrlProp1721.xml><?xml version="1.0" encoding="utf-8"?>
<formControlPr xmlns="http://schemas.microsoft.com/office/spreadsheetml/2009/9/main" objectType="GBox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firstButton="1" fmlaLink="$P$23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GBox"/>
</file>

<file path=xl/ctrlProps/ctrlProp181.xml><?xml version="1.0" encoding="utf-8"?>
<formControlPr xmlns="http://schemas.microsoft.com/office/spreadsheetml/2009/9/main" objectType="GBox"/>
</file>

<file path=xl/ctrlProps/ctrlProp182.xml><?xml version="1.0" encoding="utf-8"?>
<formControlPr xmlns="http://schemas.microsoft.com/office/spreadsheetml/2009/9/main" objectType="GBox"/>
</file>

<file path=xl/ctrlProps/ctrlProp183.xml><?xml version="1.0" encoding="utf-8"?>
<formControlPr xmlns="http://schemas.microsoft.com/office/spreadsheetml/2009/9/main" objectType="GBox"/>
</file>

<file path=xl/ctrlProps/ctrlProp184.xml><?xml version="1.0" encoding="utf-8"?>
<formControlPr xmlns="http://schemas.microsoft.com/office/spreadsheetml/2009/9/main" objectType="GBox"/>
</file>

<file path=xl/ctrlProps/ctrlProp185.xml><?xml version="1.0" encoding="utf-8"?>
<formControlPr xmlns="http://schemas.microsoft.com/office/spreadsheetml/2009/9/main" objectType="GBox"/>
</file>

<file path=xl/ctrlProps/ctrlProp186.xml><?xml version="1.0" encoding="utf-8"?>
<formControlPr xmlns="http://schemas.microsoft.com/office/spreadsheetml/2009/9/main" objectType="GBox"/>
</file>

<file path=xl/ctrlProps/ctrlProp187.xml><?xml version="1.0" encoding="utf-8"?>
<formControlPr xmlns="http://schemas.microsoft.com/office/spreadsheetml/2009/9/main" objectType="Radio" firstButton="1" fmlaLink="$H$17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fmlaLink="$H$19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firstButton="1" fmlaLink="$H$21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Radio" firstButton="1" fmlaLink="$H$23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firstButton="1" fmlaLink="$P$17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firstButton="1" fmlaLink="$P$19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Radio" firstButton="1" fmlaLink="$P$2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firstButton="1" fmlaLink="$P$23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lockText="1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GBox"/>
</file>

<file path=xl/ctrlProps/ctrlProp228.xml><?xml version="1.0" encoding="utf-8"?>
<formControlPr xmlns="http://schemas.microsoft.com/office/spreadsheetml/2009/9/main" objectType="GBox"/>
</file>

<file path=xl/ctrlProps/ctrlProp229.xml><?xml version="1.0" encoding="utf-8"?>
<formControlPr xmlns="http://schemas.microsoft.com/office/spreadsheetml/2009/9/main" objectType="GBox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GBox"/>
</file>

<file path=xl/ctrlProps/ctrlProp231.xml><?xml version="1.0" encoding="utf-8"?>
<formControlPr xmlns="http://schemas.microsoft.com/office/spreadsheetml/2009/9/main" objectType="GBox"/>
</file>

<file path=xl/ctrlProps/ctrlProp232.xml><?xml version="1.0" encoding="utf-8"?>
<formControlPr xmlns="http://schemas.microsoft.com/office/spreadsheetml/2009/9/main" objectType="GBox"/>
</file>

<file path=xl/ctrlProps/ctrlProp233.xml><?xml version="1.0" encoding="utf-8"?>
<formControlPr xmlns="http://schemas.microsoft.com/office/spreadsheetml/2009/9/main" objectType="GBox"/>
</file>

<file path=xl/ctrlProps/ctrlProp234.xml><?xml version="1.0" encoding="utf-8"?>
<formControlPr xmlns="http://schemas.microsoft.com/office/spreadsheetml/2009/9/main" objectType="GBox"/>
</file>

<file path=xl/ctrlProps/ctrlProp235.xml><?xml version="1.0" encoding="utf-8"?>
<formControlPr xmlns="http://schemas.microsoft.com/office/spreadsheetml/2009/9/main" objectType="Radio" firstButton="1" fmlaLink="$H$17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40.xml><?xml version="1.0" encoding="utf-8"?>
<formControlPr xmlns="http://schemas.microsoft.com/office/spreadsheetml/2009/9/main" objectType="Radio" firstButton="1" fmlaLink="$H$19" lockText="1" noThreeD="1"/>
</file>

<file path=xl/ctrlProps/ctrlProp241.xml><?xml version="1.0" encoding="utf-8"?>
<formControlPr xmlns="http://schemas.microsoft.com/office/spreadsheetml/2009/9/main" objectType="Radio" lockText="1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firstButton="1" fmlaLink="$H$21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firstButton="1" fmlaLink="$H$23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firstButton="1" fmlaLink="$P$17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firstButton="1" fmlaLink="$P$19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Radio" firstButton="1" fmlaLink="$P$21" lockText="1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70.xml><?xml version="1.0" encoding="utf-8"?>
<formControlPr xmlns="http://schemas.microsoft.com/office/spreadsheetml/2009/9/main" objectType="Radio" firstButton="1" fmlaLink="$P$23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GBox"/>
</file>

<file path=xl/ctrlProps/ctrlProp276.xml><?xml version="1.0" encoding="utf-8"?>
<formControlPr xmlns="http://schemas.microsoft.com/office/spreadsheetml/2009/9/main" objectType="GBox"/>
</file>

<file path=xl/ctrlProps/ctrlProp277.xml><?xml version="1.0" encoding="utf-8"?>
<formControlPr xmlns="http://schemas.microsoft.com/office/spreadsheetml/2009/9/main" objectType="GBox"/>
</file>

<file path=xl/ctrlProps/ctrlProp278.xml><?xml version="1.0" encoding="utf-8"?>
<formControlPr xmlns="http://schemas.microsoft.com/office/spreadsheetml/2009/9/main" objectType="GBox"/>
</file>

<file path=xl/ctrlProps/ctrlProp279.xml><?xml version="1.0" encoding="utf-8"?>
<formControlPr xmlns="http://schemas.microsoft.com/office/spreadsheetml/2009/9/main" objectType="GBox"/>
</file>

<file path=xl/ctrlProps/ctrlProp28.xml><?xml version="1.0" encoding="utf-8"?>
<formControlPr xmlns="http://schemas.microsoft.com/office/spreadsheetml/2009/9/main" objectType="Radio" lockText="1" noThreeD="1"/>
</file>

<file path=xl/ctrlProps/ctrlProp280.xml><?xml version="1.0" encoding="utf-8"?>
<formControlPr xmlns="http://schemas.microsoft.com/office/spreadsheetml/2009/9/main" objectType="GBox"/>
</file>

<file path=xl/ctrlProps/ctrlProp281.xml><?xml version="1.0" encoding="utf-8"?>
<formControlPr xmlns="http://schemas.microsoft.com/office/spreadsheetml/2009/9/main" objectType="GBox"/>
</file>

<file path=xl/ctrlProps/ctrlProp282.xml><?xml version="1.0" encoding="utf-8"?>
<formControlPr xmlns="http://schemas.microsoft.com/office/spreadsheetml/2009/9/main" objectType="GBox"/>
</file>

<file path=xl/ctrlProps/ctrlProp283.xml><?xml version="1.0" encoding="utf-8"?>
<formControlPr xmlns="http://schemas.microsoft.com/office/spreadsheetml/2009/9/main" objectType="Radio" firstButton="1" fmlaLink="$H$17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firstButton="1" fmlaLink="$H$19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Radio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firstButton="1" fmlaLink="$H$21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Radio" firstButton="1" fmlaLink="$H$23" lockText="1" noThreeD="1"/>
</file>

<file path=xl/ctrlProps/ctrlProp2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Radio" firstButton="1" fmlaLink="$P$17" lockText="1" noThreeD="1"/>
</file>

<file path=xl/ctrlProps/ctrlProp304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Radio" lockText="1" noThreeD="1"/>
</file>

<file path=xl/ctrlProps/ctrlProp308.xml><?xml version="1.0" encoding="utf-8"?>
<formControlPr xmlns="http://schemas.microsoft.com/office/spreadsheetml/2009/9/main" objectType="Radio" firstButton="1" fmlaLink="$P$19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firstButton="1" fmlaLink="$P$21" lockText="1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Radio" lockText="1" noThreeD="1"/>
</file>

<file path=xl/ctrlProps/ctrlProp318.xml><?xml version="1.0" encoding="utf-8"?>
<formControlPr xmlns="http://schemas.microsoft.com/office/spreadsheetml/2009/9/main" objectType="Radio" firstButton="1" fmlaLink="$P$23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GBox"/>
</file>

<file path=xl/ctrlProps/ctrlProp324.xml><?xml version="1.0" encoding="utf-8"?>
<formControlPr xmlns="http://schemas.microsoft.com/office/spreadsheetml/2009/9/main" objectType="GBox"/>
</file>

<file path=xl/ctrlProps/ctrlProp325.xml><?xml version="1.0" encoding="utf-8"?>
<formControlPr xmlns="http://schemas.microsoft.com/office/spreadsheetml/2009/9/main" objectType="GBox"/>
</file>

<file path=xl/ctrlProps/ctrlProp326.xml><?xml version="1.0" encoding="utf-8"?>
<formControlPr xmlns="http://schemas.microsoft.com/office/spreadsheetml/2009/9/main" objectType="GBox"/>
</file>

<file path=xl/ctrlProps/ctrlProp327.xml><?xml version="1.0" encoding="utf-8"?>
<formControlPr xmlns="http://schemas.microsoft.com/office/spreadsheetml/2009/9/main" objectType="GBox"/>
</file>

<file path=xl/ctrlProps/ctrlProp328.xml><?xml version="1.0" encoding="utf-8"?>
<formControlPr xmlns="http://schemas.microsoft.com/office/spreadsheetml/2009/9/main" objectType="GBox"/>
</file>

<file path=xl/ctrlProps/ctrlProp329.xml><?xml version="1.0" encoding="utf-8"?>
<formControlPr xmlns="http://schemas.microsoft.com/office/spreadsheetml/2009/9/main" objectType="GBox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GBox"/>
</file>

<file path=xl/ctrlProps/ctrlProp331.xml><?xml version="1.0" encoding="utf-8"?>
<formControlPr xmlns="http://schemas.microsoft.com/office/spreadsheetml/2009/9/main" objectType="Radio" firstButton="1" fmlaLink="$H$17" lockText="1" noThreeD="1"/>
</file>

<file path=xl/ctrlProps/ctrlProp332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firstButton="1" fmlaLink="$H$19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firstButton="1" fmlaLink="$H$21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firstButton="1" fmlaLink="$H$23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Radio" lockText="1" noThreeD="1"/>
</file>

<file path=xl/ctrlProps/ctrlProp349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firstButton="1" fmlaLink="$P$17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Radio" firstButton="1" fmlaLink="$P$19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60.xml><?xml version="1.0" encoding="utf-8"?>
<formControlPr xmlns="http://schemas.microsoft.com/office/spreadsheetml/2009/9/main" objectType="Radio" lockText="1" noThreeD="1"/>
</file>

<file path=xl/ctrlProps/ctrlProp361.xml><?xml version="1.0" encoding="utf-8"?>
<formControlPr xmlns="http://schemas.microsoft.com/office/spreadsheetml/2009/9/main" objectType="Radio" firstButton="1" fmlaLink="$P$21" lockText="1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4.xml><?xml version="1.0" encoding="utf-8"?>
<formControlPr xmlns="http://schemas.microsoft.com/office/spreadsheetml/2009/9/main" objectType="Radio" lockText="1" noThreeD="1"/>
</file>

<file path=xl/ctrlProps/ctrlProp365.xml><?xml version="1.0" encoding="utf-8"?>
<formControlPr xmlns="http://schemas.microsoft.com/office/spreadsheetml/2009/9/main" objectType="Radio" lockText="1" noThreeD="1"/>
</file>

<file path=xl/ctrlProps/ctrlProp366.xml><?xml version="1.0" encoding="utf-8"?>
<formControlPr xmlns="http://schemas.microsoft.com/office/spreadsheetml/2009/9/main" objectType="Radio" firstButton="1" fmlaLink="$P$23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8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GBox"/>
</file>

<file path=xl/ctrlProps/ctrlProp372.xml><?xml version="1.0" encoding="utf-8"?>
<formControlPr xmlns="http://schemas.microsoft.com/office/spreadsheetml/2009/9/main" objectType="GBox"/>
</file>

<file path=xl/ctrlProps/ctrlProp373.xml><?xml version="1.0" encoding="utf-8"?>
<formControlPr xmlns="http://schemas.microsoft.com/office/spreadsheetml/2009/9/main" objectType="GBox"/>
</file>

<file path=xl/ctrlProps/ctrlProp374.xml><?xml version="1.0" encoding="utf-8"?>
<formControlPr xmlns="http://schemas.microsoft.com/office/spreadsheetml/2009/9/main" objectType="GBox"/>
</file>

<file path=xl/ctrlProps/ctrlProp375.xml><?xml version="1.0" encoding="utf-8"?>
<formControlPr xmlns="http://schemas.microsoft.com/office/spreadsheetml/2009/9/main" objectType="GBox"/>
</file>

<file path=xl/ctrlProps/ctrlProp376.xml><?xml version="1.0" encoding="utf-8"?>
<formControlPr xmlns="http://schemas.microsoft.com/office/spreadsheetml/2009/9/main" objectType="GBox"/>
</file>

<file path=xl/ctrlProps/ctrlProp377.xml><?xml version="1.0" encoding="utf-8"?>
<formControlPr xmlns="http://schemas.microsoft.com/office/spreadsheetml/2009/9/main" objectType="GBox"/>
</file>

<file path=xl/ctrlProps/ctrlProp378.xml><?xml version="1.0" encoding="utf-8"?>
<formControlPr xmlns="http://schemas.microsoft.com/office/spreadsheetml/2009/9/main" objectType="GBox"/>
</file>

<file path=xl/ctrlProps/ctrlProp379.xml><?xml version="1.0" encoding="utf-8"?>
<formControlPr xmlns="http://schemas.microsoft.com/office/spreadsheetml/2009/9/main" objectType="Radio" firstButton="1" fmlaLink="$H$17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firstButton="1" fmlaLink="$H$19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Radio" lockText="1" noThreeD="1"/>
</file>

<file path=xl/ctrlProps/ctrlProp388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firstButton="1" fmlaLink="$H$2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Radio" lockText="1" noThreeD="1"/>
</file>

<file path=xl/ctrlProps/ctrlProp392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4.xml><?xml version="1.0" encoding="utf-8"?>
<formControlPr xmlns="http://schemas.microsoft.com/office/spreadsheetml/2009/9/main" objectType="Radio" firstButton="1" fmlaLink="$H$23" lockText="1" noThreeD="1"/>
</file>

<file path=xl/ctrlProps/ctrlProp395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Radio" lockText="1" noThreeD="1"/>
</file>

<file path=xl/ctrlProps/ctrlProp397.xml><?xml version="1.0" encoding="utf-8"?>
<formControlPr xmlns="http://schemas.microsoft.com/office/spreadsheetml/2009/9/main" objectType="Radio" lockText="1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Radio" firstButton="1" fmlaLink="$P$17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00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Radio" lockText="1" noThreeD="1"/>
</file>

<file path=xl/ctrlProps/ctrlProp404.xml><?xml version="1.0" encoding="utf-8"?>
<formControlPr xmlns="http://schemas.microsoft.com/office/spreadsheetml/2009/9/main" objectType="Radio" firstButton="1" fmlaLink="$P$19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lockText="1" noThreeD="1"/>
</file>

<file path=xl/ctrlProps/ctrlProp409.xml><?xml version="1.0" encoding="utf-8"?>
<formControlPr xmlns="http://schemas.microsoft.com/office/spreadsheetml/2009/9/main" objectType="Radio" firstButton="1" fmlaLink="$P$21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Radio" lockText="1" noThreeD="1"/>
</file>

<file path=xl/ctrlProps/ctrlProp412.xml><?xml version="1.0" encoding="utf-8"?>
<formControlPr xmlns="http://schemas.microsoft.com/office/spreadsheetml/2009/9/main" objectType="Radio" lockText="1" noThreeD="1"/>
</file>

<file path=xl/ctrlProps/ctrlProp413.xml><?xml version="1.0" encoding="utf-8"?>
<formControlPr xmlns="http://schemas.microsoft.com/office/spreadsheetml/2009/9/main" objectType="Radio" lockText="1" noThreeD="1"/>
</file>

<file path=xl/ctrlProps/ctrlProp414.xml><?xml version="1.0" encoding="utf-8"?>
<formControlPr xmlns="http://schemas.microsoft.com/office/spreadsheetml/2009/9/main" objectType="Radio" firstButton="1" fmlaLink="$P$23" lockText="1" noThreeD="1"/>
</file>

<file path=xl/ctrlProps/ctrlProp415.xml><?xml version="1.0" encoding="utf-8"?>
<formControlPr xmlns="http://schemas.microsoft.com/office/spreadsheetml/2009/9/main" objectType="Radio" lockText="1" noThreeD="1"/>
</file>

<file path=xl/ctrlProps/ctrlProp416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GBox"/>
</file>

<file path=xl/ctrlProps/ctrlProp42.xml><?xml version="1.0" encoding="utf-8"?>
<formControlPr xmlns="http://schemas.microsoft.com/office/spreadsheetml/2009/9/main" objectType="GBox"/>
</file>

<file path=xl/ctrlProps/ctrlProp420.xml><?xml version="1.0" encoding="utf-8"?>
<formControlPr xmlns="http://schemas.microsoft.com/office/spreadsheetml/2009/9/main" objectType="GBox"/>
</file>

<file path=xl/ctrlProps/ctrlProp421.xml><?xml version="1.0" encoding="utf-8"?>
<formControlPr xmlns="http://schemas.microsoft.com/office/spreadsheetml/2009/9/main" objectType="GBox"/>
</file>

<file path=xl/ctrlProps/ctrlProp422.xml><?xml version="1.0" encoding="utf-8"?>
<formControlPr xmlns="http://schemas.microsoft.com/office/spreadsheetml/2009/9/main" objectType="GBox"/>
</file>

<file path=xl/ctrlProps/ctrlProp423.xml><?xml version="1.0" encoding="utf-8"?>
<formControlPr xmlns="http://schemas.microsoft.com/office/spreadsheetml/2009/9/main" objectType="GBox"/>
</file>

<file path=xl/ctrlProps/ctrlProp424.xml><?xml version="1.0" encoding="utf-8"?>
<formControlPr xmlns="http://schemas.microsoft.com/office/spreadsheetml/2009/9/main" objectType="GBox"/>
</file>

<file path=xl/ctrlProps/ctrlProp425.xml><?xml version="1.0" encoding="utf-8"?>
<formControlPr xmlns="http://schemas.microsoft.com/office/spreadsheetml/2009/9/main" objectType="GBox"/>
</file>

<file path=xl/ctrlProps/ctrlProp426.xml><?xml version="1.0" encoding="utf-8"?>
<formControlPr xmlns="http://schemas.microsoft.com/office/spreadsheetml/2009/9/main" objectType="GBox"/>
</file>

<file path=xl/ctrlProps/ctrlProp427.xml><?xml version="1.0" encoding="utf-8"?>
<formControlPr xmlns="http://schemas.microsoft.com/office/spreadsheetml/2009/9/main" objectType="Radio" firstButton="1" fmlaLink="$H$17" lockText="1" noThreeD="1"/>
</file>

<file path=xl/ctrlProps/ctrlProp428.xml><?xml version="1.0" encoding="utf-8"?>
<formControlPr xmlns="http://schemas.microsoft.com/office/spreadsheetml/2009/9/main" objectType="Radio" lockText="1" noThreeD="1"/>
</file>

<file path=xl/ctrlProps/ctrlProp429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firstButton="1" fmlaLink="$H$17" lockText="1" noThreeD="1"/>
</file>

<file path=xl/ctrlProps/ctrlProp430.xml><?xml version="1.0" encoding="utf-8"?>
<formControlPr xmlns="http://schemas.microsoft.com/office/spreadsheetml/2009/9/main" objectType="Radio" lockText="1" noThreeD="1"/>
</file>

<file path=xl/ctrlProps/ctrlProp431.xml><?xml version="1.0" encoding="utf-8"?>
<formControlPr xmlns="http://schemas.microsoft.com/office/spreadsheetml/2009/9/main" objectType="Radio" lockText="1" noThreeD="1"/>
</file>

<file path=xl/ctrlProps/ctrlProp432.xml><?xml version="1.0" encoding="utf-8"?>
<formControlPr xmlns="http://schemas.microsoft.com/office/spreadsheetml/2009/9/main" objectType="Radio" firstButton="1" fmlaLink="$H$19" lockText="1" noThreeD="1"/>
</file>

<file path=xl/ctrlProps/ctrlProp433.xml><?xml version="1.0" encoding="utf-8"?>
<formControlPr xmlns="http://schemas.microsoft.com/office/spreadsheetml/2009/9/main" objectType="Radio" lockText="1" noThreeD="1"/>
</file>

<file path=xl/ctrlProps/ctrlProp434.xml><?xml version="1.0" encoding="utf-8"?>
<formControlPr xmlns="http://schemas.microsoft.com/office/spreadsheetml/2009/9/main" objectType="Radio" lockText="1" noThreeD="1"/>
</file>

<file path=xl/ctrlProps/ctrlProp435.xml><?xml version="1.0" encoding="utf-8"?>
<formControlPr xmlns="http://schemas.microsoft.com/office/spreadsheetml/2009/9/main" objectType="Radio" lockText="1" noThreeD="1"/>
</file>

<file path=xl/ctrlProps/ctrlProp436.xml><?xml version="1.0" encoding="utf-8"?>
<formControlPr xmlns="http://schemas.microsoft.com/office/spreadsheetml/2009/9/main" objectType="Radio" lockText="1" noThreeD="1"/>
</file>

<file path=xl/ctrlProps/ctrlProp437.xml><?xml version="1.0" encoding="utf-8"?>
<formControlPr xmlns="http://schemas.microsoft.com/office/spreadsheetml/2009/9/main" objectType="Radio" firstButton="1" fmlaLink="$H$21" lockText="1" noThreeD="1"/>
</file>

<file path=xl/ctrlProps/ctrlProp438.xml><?xml version="1.0" encoding="utf-8"?>
<formControlPr xmlns="http://schemas.microsoft.com/office/spreadsheetml/2009/9/main" objectType="Radio" lockText="1" noThreeD="1"/>
</file>

<file path=xl/ctrlProps/ctrlProp439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40.xml><?xml version="1.0" encoding="utf-8"?>
<formControlPr xmlns="http://schemas.microsoft.com/office/spreadsheetml/2009/9/main" objectType="Radio" lockText="1" noThreeD="1"/>
</file>

<file path=xl/ctrlProps/ctrlProp441.xml><?xml version="1.0" encoding="utf-8"?>
<formControlPr xmlns="http://schemas.microsoft.com/office/spreadsheetml/2009/9/main" objectType="Radio" lockText="1" noThreeD="1"/>
</file>

<file path=xl/ctrlProps/ctrlProp442.xml><?xml version="1.0" encoding="utf-8"?>
<formControlPr xmlns="http://schemas.microsoft.com/office/spreadsheetml/2009/9/main" objectType="Radio" firstButton="1" fmlaLink="$H$23" lockText="1" noThreeD="1"/>
</file>

<file path=xl/ctrlProps/ctrlProp443.xml><?xml version="1.0" encoding="utf-8"?>
<formControlPr xmlns="http://schemas.microsoft.com/office/spreadsheetml/2009/9/main" objectType="Radio" lockText="1" noThreeD="1"/>
</file>

<file path=xl/ctrlProps/ctrlProp444.xml><?xml version="1.0" encoding="utf-8"?>
<formControlPr xmlns="http://schemas.microsoft.com/office/spreadsheetml/2009/9/main" objectType="Radio" lockText="1" noThreeD="1"/>
</file>

<file path=xl/ctrlProps/ctrlProp445.xml><?xml version="1.0" encoding="utf-8"?>
<formControlPr xmlns="http://schemas.microsoft.com/office/spreadsheetml/2009/9/main" objectType="Radio" lockText="1" noThreeD="1"/>
</file>

<file path=xl/ctrlProps/ctrlProp446.xml><?xml version="1.0" encoding="utf-8"?>
<formControlPr xmlns="http://schemas.microsoft.com/office/spreadsheetml/2009/9/main" objectType="Radio" lockText="1" noThreeD="1"/>
</file>

<file path=xl/ctrlProps/ctrlProp447.xml><?xml version="1.0" encoding="utf-8"?>
<formControlPr xmlns="http://schemas.microsoft.com/office/spreadsheetml/2009/9/main" objectType="Radio" firstButton="1" fmlaLink="$P$17" lockText="1" noThreeD="1"/>
</file>

<file path=xl/ctrlProps/ctrlProp448.xml><?xml version="1.0" encoding="utf-8"?>
<formControlPr xmlns="http://schemas.microsoft.com/office/spreadsheetml/2009/9/main" objectType="Radio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Radio" lockText="1" noThreeD="1"/>
</file>

<file path=xl/ctrlProps/ctrlProp452.xml><?xml version="1.0" encoding="utf-8"?>
<formControlPr xmlns="http://schemas.microsoft.com/office/spreadsheetml/2009/9/main" objectType="Radio" firstButton="1" fmlaLink="$P$19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lockText="1" noThreeD="1"/>
</file>

<file path=xl/ctrlProps/ctrlProp455.xml><?xml version="1.0" encoding="utf-8"?>
<formControlPr xmlns="http://schemas.microsoft.com/office/spreadsheetml/2009/9/main" objectType="Radio" lockText="1" noThreeD="1"/>
</file>

<file path=xl/ctrlProps/ctrlProp456.xml><?xml version="1.0" encoding="utf-8"?>
<formControlPr xmlns="http://schemas.microsoft.com/office/spreadsheetml/2009/9/main" objectType="Radio" lockText="1" noThreeD="1"/>
</file>

<file path=xl/ctrlProps/ctrlProp457.xml><?xml version="1.0" encoding="utf-8"?>
<formControlPr xmlns="http://schemas.microsoft.com/office/spreadsheetml/2009/9/main" objectType="Radio" firstButton="1" fmlaLink="$P$21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60.xml><?xml version="1.0" encoding="utf-8"?>
<formControlPr xmlns="http://schemas.microsoft.com/office/spreadsheetml/2009/9/main" objectType="Radio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firstButton="1" fmlaLink="$P$23" lockText="1" noThreeD="1"/>
</file>

<file path=xl/ctrlProps/ctrlProp463.xml><?xml version="1.0" encoding="utf-8"?>
<formControlPr xmlns="http://schemas.microsoft.com/office/spreadsheetml/2009/9/main" objectType="Radio" lockText="1" noThreeD="1"/>
</file>

<file path=xl/ctrlProps/ctrlProp464.xml><?xml version="1.0" encoding="utf-8"?>
<formControlPr xmlns="http://schemas.microsoft.com/office/spreadsheetml/2009/9/main" objectType="Radio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GBox"/>
</file>

<file path=xl/ctrlProps/ctrlProp468.xml><?xml version="1.0" encoding="utf-8"?>
<formControlPr xmlns="http://schemas.microsoft.com/office/spreadsheetml/2009/9/main" objectType="GBox"/>
</file>

<file path=xl/ctrlProps/ctrlProp469.xml><?xml version="1.0" encoding="utf-8"?>
<formControlPr xmlns="http://schemas.microsoft.com/office/spreadsheetml/2009/9/main" objectType="GBox"/>
</file>

<file path=xl/ctrlProps/ctrlProp47.xml><?xml version="1.0" encoding="utf-8"?>
<formControlPr xmlns="http://schemas.microsoft.com/office/spreadsheetml/2009/9/main" objectType="Radio" lockText="1" noThreeD="1"/>
</file>

<file path=xl/ctrlProps/ctrlProp470.xml><?xml version="1.0" encoding="utf-8"?>
<formControlPr xmlns="http://schemas.microsoft.com/office/spreadsheetml/2009/9/main" objectType="GBox"/>
</file>

<file path=xl/ctrlProps/ctrlProp471.xml><?xml version="1.0" encoding="utf-8"?>
<formControlPr xmlns="http://schemas.microsoft.com/office/spreadsheetml/2009/9/main" objectType="GBox"/>
</file>

<file path=xl/ctrlProps/ctrlProp472.xml><?xml version="1.0" encoding="utf-8"?>
<formControlPr xmlns="http://schemas.microsoft.com/office/spreadsheetml/2009/9/main" objectType="GBox"/>
</file>

<file path=xl/ctrlProps/ctrlProp473.xml><?xml version="1.0" encoding="utf-8"?>
<formControlPr xmlns="http://schemas.microsoft.com/office/spreadsheetml/2009/9/main" objectType="GBox"/>
</file>

<file path=xl/ctrlProps/ctrlProp474.xml><?xml version="1.0" encoding="utf-8"?>
<formControlPr xmlns="http://schemas.microsoft.com/office/spreadsheetml/2009/9/main" objectType="GBox"/>
</file>

<file path=xl/ctrlProps/ctrlProp475.xml><?xml version="1.0" encoding="utf-8"?>
<formControlPr xmlns="http://schemas.microsoft.com/office/spreadsheetml/2009/9/main" objectType="Radio" firstButton="1" fmlaLink="$H$17" lockText="1" noThreeD="1"/>
</file>

<file path=xl/ctrlProps/ctrlProp476.xml><?xml version="1.0" encoding="utf-8"?>
<formControlPr xmlns="http://schemas.microsoft.com/office/spreadsheetml/2009/9/main" objectType="Radio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lockText="1" noThreeD="1"/>
</file>

<file path=xl/ctrlProps/ctrlProp479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firstButton="1" fmlaLink="$H$19" lockText="1" noThreeD="1"/>
</file>

<file path=xl/ctrlProps/ctrlProp480.xml><?xml version="1.0" encoding="utf-8"?>
<formControlPr xmlns="http://schemas.microsoft.com/office/spreadsheetml/2009/9/main" objectType="Radio" firstButton="1" fmlaLink="$H$19" lockText="1" noThreeD="1"/>
</file>

<file path=xl/ctrlProps/ctrlProp481.xml><?xml version="1.0" encoding="utf-8"?>
<formControlPr xmlns="http://schemas.microsoft.com/office/spreadsheetml/2009/9/main" objectType="Radio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Radio" lockText="1" noThreeD="1"/>
</file>

<file path=xl/ctrlProps/ctrlProp485.xml><?xml version="1.0" encoding="utf-8"?>
<formControlPr xmlns="http://schemas.microsoft.com/office/spreadsheetml/2009/9/main" objectType="Radio" firstButton="1" fmlaLink="$H$21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Radio" lockText="1" noThreeD="1"/>
</file>

<file path=xl/ctrlProps/ctrlProp488.xml><?xml version="1.0" encoding="utf-8"?>
<formControlPr xmlns="http://schemas.microsoft.com/office/spreadsheetml/2009/9/main" objectType="Radio" lockText="1" noThreeD="1"/>
</file>

<file path=xl/ctrlProps/ctrlProp489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490.xml><?xml version="1.0" encoding="utf-8"?>
<formControlPr xmlns="http://schemas.microsoft.com/office/spreadsheetml/2009/9/main" objectType="Radio" firstButton="1" fmlaLink="$H$23" lockText="1" noThreeD="1"/>
</file>

<file path=xl/ctrlProps/ctrlProp491.xml><?xml version="1.0" encoding="utf-8"?>
<formControlPr xmlns="http://schemas.microsoft.com/office/spreadsheetml/2009/9/main" objectType="Radio" lockText="1" noThreeD="1"/>
</file>

<file path=xl/ctrlProps/ctrlProp492.xml><?xml version="1.0" encoding="utf-8"?>
<formControlPr xmlns="http://schemas.microsoft.com/office/spreadsheetml/2009/9/main" objectType="Radio" lockText="1" noThreeD="1"/>
</file>

<file path=xl/ctrlProps/ctrlProp493.xml><?xml version="1.0" encoding="utf-8"?>
<formControlPr xmlns="http://schemas.microsoft.com/office/spreadsheetml/2009/9/main" objectType="Radio" lockText="1" noThreeD="1"/>
</file>

<file path=xl/ctrlProps/ctrlProp494.xml><?xml version="1.0" encoding="utf-8"?>
<formControlPr xmlns="http://schemas.microsoft.com/office/spreadsheetml/2009/9/main" objectType="Radio" lockText="1" noThreeD="1"/>
</file>

<file path=xl/ctrlProps/ctrlProp495.xml><?xml version="1.0" encoding="utf-8"?>
<formControlPr xmlns="http://schemas.microsoft.com/office/spreadsheetml/2009/9/main" objectType="Radio" firstButton="1" fmlaLink="$P$17" lockText="1" noThreeD="1"/>
</file>

<file path=xl/ctrlProps/ctrlProp496.xml><?xml version="1.0" encoding="utf-8"?>
<formControlPr xmlns="http://schemas.microsoft.com/office/spreadsheetml/2009/9/main" objectType="Radio" lockText="1" noThreeD="1"/>
</file>

<file path=xl/ctrlProps/ctrlProp497.xml><?xml version="1.0" encoding="utf-8"?>
<formControlPr xmlns="http://schemas.microsoft.com/office/spreadsheetml/2009/9/main" objectType="Radio" lockText="1" noThreeD="1"/>
</file>

<file path=xl/ctrlProps/ctrlProp498.xml><?xml version="1.0" encoding="utf-8"?>
<formControlPr xmlns="http://schemas.microsoft.com/office/spreadsheetml/2009/9/main" objectType="Radio" lockText="1" noThreeD="1"/>
</file>

<file path=xl/ctrlProps/ctrlProp49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00.xml><?xml version="1.0" encoding="utf-8"?>
<formControlPr xmlns="http://schemas.microsoft.com/office/spreadsheetml/2009/9/main" objectType="Radio" firstButton="1" fmlaLink="$P$19" lockText="1" noThreeD="1"/>
</file>

<file path=xl/ctrlProps/ctrlProp501.xml><?xml version="1.0" encoding="utf-8"?>
<formControlPr xmlns="http://schemas.microsoft.com/office/spreadsheetml/2009/9/main" objectType="Radio" lockText="1" noThreeD="1"/>
</file>

<file path=xl/ctrlProps/ctrlProp502.xml><?xml version="1.0" encoding="utf-8"?>
<formControlPr xmlns="http://schemas.microsoft.com/office/spreadsheetml/2009/9/main" objectType="Radio" lockText="1" noThreeD="1"/>
</file>

<file path=xl/ctrlProps/ctrlProp503.xml><?xml version="1.0" encoding="utf-8"?>
<formControlPr xmlns="http://schemas.microsoft.com/office/spreadsheetml/2009/9/main" objectType="Radio" lockText="1" noThreeD="1"/>
</file>

<file path=xl/ctrlProps/ctrlProp504.xml><?xml version="1.0" encoding="utf-8"?>
<formControlPr xmlns="http://schemas.microsoft.com/office/spreadsheetml/2009/9/main" objectType="Radio" lockText="1" noThreeD="1"/>
</file>

<file path=xl/ctrlProps/ctrlProp505.xml><?xml version="1.0" encoding="utf-8"?>
<formControlPr xmlns="http://schemas.microsoft.com/office/spreadsheetml/2009/9/main" objectType="Radio" firstButton="1" fmlaLink="$P$21" lockText="1" noThreeD="1"/>
</file>

<file path=xl/ctrlProps/ctrlProp506.xml><?xml version="1.0" encoding="utf-8"?>
<formControlPr xmlns="http://schemas.microsoft.com/office/spreadsheetml/2009/9/main" objectType="Radio" lockText="1" noThreeD="1"/>
</file>

<file path=xl/ctrlProps/ctrlProp507.xml><?xml version="1.0" encoding="utf-8"?>
<formControlPr xmlns="http://schemas.microsoft.com/office/spreadsheetml/2009/9/main" objectType="Radio" lockText="1" noThreeD="1"/>
</file>

<file path=xl/ctrlProps/ctrlProp508.xml><?xml version="1.0" encoding="utf-8"?>
<formControlPr xmlns="http://schemas.microsoft.com/office/spreadsheetml/2009/9/main" objectType="Radio" lockText="1" noThreeD="1"/>
</file>

<file path=xl/ctrlProps/ctrlProp509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10.xml><?xml version="1.0" encoding="utf-8"?>
<formControlPr xmlns="http://schemas.microsoft.com/office/spreadsheetml/2009/9/main" objectType="Radio" firstButton="1" fmlaLink="$P$23" lockText="1" noThreeD="1"/>
</file>

<file path=xl/ctrlProps/ctrlProp511.xml><?xml version="1.0" encoding="utf-8"?>
<formControlPr xmlns="http://schemas.microsoft.com/office/spreadsheetml/2009/9/main" objectType="Radio" lockText="1" noThreeD="1"/>
</file>

<file path=xl/ctrlProps/ctrlProp512.xml><?xml version="1.0" encoding="utf-8"?>
<formControlPr xmlns="http://schemas.microsoft.com/office/spreadsheetml/2009/9/main" objectType="Radio" lockText="1" noThreeD="1"/>
</file>

<file path=xl/ctrlProps/ctrlProp513.xml><?xml version="1.0" encoding="utf-8"?>
<formControlPr xmlns="http://schemas.microsoft.com/office/spreadsheetml/2009/9/main" objectType="Radio" lockText="1" noThreeD="1"/>
</file>

<file path=xl/ctrlProps/ctrlProp514.xml><?xml version="1.0" encoding="utf-8"?>
<formControlPr xmlns="http://schemas.microsoft.com/office/spreadsheetml/2009/9/main" objectType="Radio" lockText="1" noThreeD="1"/>
</file>

<file path=xl/ctrlProps/ctrlProp515.xml><?xml version="1.0" encoding="utf-8"?>
<formControlPr xmlns="http://schemas.microsoft.com/office/spreadsheetml/2009/9/main" objectType="GBox"/>
</file>

<file path=xl/ctrlProps/ctrlProp516.xml><?xml version="1.0" encoding="utf-8"?>
<formControlPr xmlns="http://schemas.microsoft.com/office/spreadsheetml/2009/9/main" objectType="GBox"/>
</file>

<file path=xl/ctrlProps/ctrlProp517.xml><?xml version="1.0" encoding="utf-8"?>
<formControlPr xmlns="http://schemas.microsoft.com/office/spreadsheetml/2009/9/main" objectType="GBox"/>
</file>

<file path=xl/ctrlProps/ctrlProp518.xml><?xml version="1.0" encoding="utf-8"?>
<formControlPr xmlns="http://schemas.microsoft.com/office/spreadsheetml/2009/9/main" objectType="GBox"/>
</file>

<file path=xl/ctrlProps/ctrlProp519.xml><?xml version="1.0" encoding="utf-8"?>
<formControlPr xmlns="http://schemas.microsoft.com/office/spreadsheetml/2009/9/main" objectType="GBox"/>
</file>

<file path=xl/ctrlProps/ctrlProp52.xml><?xml version="1.0" encoding="utf-8"?>
<formControlPr xmlns="http://schemas.microsoft.com/office/spreadsheetml/2009/9/main" objectType="Radio" lockText="1" noThreeD="1"/>
</file>

<file path=xl/ctrlProps/ctrlProp520.xml><?xml version="1.0" encoding="utf-8"?>
<formControlPr xmlns="http://schemas.microsoft.com/office/spreadsheetml/2009/9/main" objectType="GBox"/>
</file>

<file path=xl/ctrlProps/ctrlProp521.xml><?xml version="1.0" encoding="utf-8"?>
<formControlPr xmlns="http://schemas.microsoft.com/office/spreadsheetml/2009/9/main" objectType="GBox"/>
</file>

<file path=xl/ctrlProps/ctrlProp522.xml><?xml version="1.0" encoding="utf-8"?>
<formControlPr xmlns="http://schemas.microsoft.com/office/spreadsheetml/2009/9/main" objectType="GBox"/>
</file>

<file path=xl/ctrlProps/ctrlProp523.xml><?xml version="1.0" encoding="utf-8"?>
<formControlPr xmlns="http://schemas.microsoft.com/office/spreadsheetml/2009/9/main" objectType="Radio" firstButton="1" fmlaLink="$H$17" lockText="1" noThreeD="1"/>
</file>

<file path=xl/ctrlProps/ctrlProp524.xml><?xml version="1.0" encoding="utf-8"?>
<formControlPr xmlns="http://schemas.microsoft.com/office/spreadsheetml/2009/9/main" objectType="Radio" lockText="1" noThreeD="1"/>
</file>

<file path=xl/ctrlProps/ctrlProp525.xml><?xml version="1.0" encoding="utf-8"?>
<formControlPr xmlns="http://schemas.microsoft.com/office/spreadsheetml/2009/9/main" objectType="Radio" lockText="1" noThreeD="1"/>
</file>

<file path=xl/ctrlProps/ctrlProp526.xml><?xml version="1.0" encoding="utf-8"?>
<formControlPr xmlns="http://schemas.microsoft.com/office/spreadsheetml/2009/9/main" objectType="Radio" lockText="1" noThreeD="1"/>
</file>

<file path=xl/ctrlProps/ctrlProp527.xml><?xml version="1.0" encoding="utf-8"?>
<formControlPr xmlns="http://schemas.microsoft.com/office/spreadsheetml/2009/9/main" objectType="Radio" lockText="1" noThreeD="1"/>
</file>

<file path=xl/ctrlProps/ctrlProp528.xml><?xml version="1.0" encoding="utf-8"?>
<formControlPr xmlns="http://schemas.microsoft.com/office/spreadsheetml/2009/9/main" objectType="Radio" firstButton="1" fmlaLink="$H$19" lockText="1" noThreeD="1"/>
</file>

<file path=xl/ctrlProps/ctrlProp529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fmlaLink="$H$21" lockText="1" noThreeD="1"/>
</file>

<file path=xl/ctrlProps/ctrlProp530.xml><?xml version="1.0" encoding="utf-8"?>
<formControlPr xmlns="http://schemas.microsoft.com/office/spreadsheetml/2009/9/main" objectType="Radio" lockText="1" noThreeD="1"/>
</file>

<file path=xl/ctrlProps/ctrlProp531.xml><?xml version="1.0" encoding="utf-8"?>
<formControlPr xmlns="http://schemas.microsoft.com/office/spreadsheetml/2009/9/main" objectType="Radio" lockText="1" noThreeD="1"/>
</file>

<file path=xl/ctrlProps/ctrlProp532.xml><?xml version="1.0" encoding="utf-8"?>
<formControlPr xmlns="http://schemas.microsoft.com/office/spreadsheetml/2009/9/main" objectType="Radio" lockText="1" noThreeD="1"/>
</file>

<file path=xl/ctrlProps/ctrlProp533.xml><?xml version="1.0" encoding="utf-8"?>
<formControlPr xmlns="http://schemas.microsoft.com/office/spreadsheetml/2009/9/main" objectType="Radio" firstButton="1" fmlaLink="$H$21" lockText="1" noThreeD="1"/>
</file>

<file path=xl/ctrlProps/ctrlProp534.xml><?xml version="1.0" encoding="utf-8"?>
<formControlPr xmlns="http://schemas.microsoft.com/office/spreadsheetml/2009/9/main" objectType="Radio" lockText="1" noThreeD="1"/>
</file>

<file path=xl/ctrlProps/ctrlProp535.xml><?xml version="1.0" encoding="utf-8"?>
<formControlPr xmlns="http://schemas.microsoft.com/office/spreadsheetml/2009/9/main" objectType="Radio" lockText="1" noThreeD="1"/>
</file>

<file path=xl/ctrlProps/ctrlProp536.xml><?xml version="1.0" encoding="utf-8"?>
<formControlPr xmlns="http://schemas.microsoft.com/office/spreadsheetml/2009/9/main" objectType="Radio" lockText="1" noThreeD="1"/>
</file>

<file path=xl/ctrlProps/ctrlProp537.xml><?xml version="1.0" encoding="utf-8"?>
<formControlPr xmlns="http://schemas.microsoft.com/office/spreadsheetml/2009/9/main" objectType="Radio" lockText="1" noThreeD="1"/>
</file>

<file path=xl/ctrlProps/ctrlProp538.xml><?xml version="1.0" encoding="utf-8"?>
<formControlPr xmlns="http://schemas.microsoft.com/office/spreadsheetml/2009/9/main" objectType="Radio" firstButton="1" fmlaLink="$H$23" lockText="1" noThreeD="1"/>
</file>

<file path=xl/ctrlProps/ctrlProp539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40.xml><?xml version="1.0" encoding="utf-8"?>
<formControlPr xmlns="http://schemas.microsoft.com/office/spreadsheetml/2009/9/main" objectType="Radio" lockText="1" noThreeD="1"/>
</file>

<file path=xl/ctrlProps/ctrlProp541.xml><?xml version="1.0" encoding="utf-8"?>
<formControlPr xmlns="http://schemas.microsoft.com/office/spreadsheetml/2009/9/main" objectType="Radio" lockText="1" noThreeD="1"/>
</file>

<file path=xl/ctrlProps/ctrlProp542.xml><?xml version="1.0" encoding="utf-8"?>
<formControlPr xmlns="http://schemas.microsoft.com/office/spreadsheetml/2009/9/main" objectType="Radio" lockText="1" noThreeD="1"/>
</file>

<file path=xl/ctrlProps/ctrlProp543.xml><?xml version="1.0" encoding="utf-8"?>
<formControlPr xmlns="http://schemas.microsoft.com/office/spreadsheetml/2009/9/main" objectType="Radio" firstButton="1" fmlaLink="$P$17" lockText="1" noThreeD="1"/>
</file>

<file path=xl/ctrlProps/ctrlProp544.xml><?xml version="1.0" encoding="utf-8"?>
<formControlPr xmlns="http://schemas.microsoft.com/office/spreadsheetml/2009/9/main" objectType="Radio" lockText="1" noThreeD="1"/>
</file>

<file path=xl/ctrlProps/ctrlProp545.xml><?xml version="1.0" encoding="utf-8"?>
<formControlPr xmlns="http://schemas.microsoft.com/office/spreadsheetml/2009/9/main" objectType="Radio" lockText="1" noThreeD="1"/>
</file>

<file path=xl/ctrlProps/ctrlProp546.xml><?xml version="1.0" encoding="utf-8"?>
<formControlPr xmlns="http://schemas.microsoft.com/office/spreadsheetml/2009/9/main" objectType="Radio" lockText="1" noThreeD="1"/>
</file>

<file path=xl/ctrlProps/ctrlProp547.xml><?xml version="1.0" encoding="utf-8"?>
<formControlPr xmlns="http://schemas.microsoft.com/office/spreadsheetml/2009/9/main" objectType="Radio" lockText="1" noThreeD="1"/>
</file>

<file path=xl/ctrlProps/ctrlProp548.xml><?xml version="1.0" encoding="utf-8"?>
<formControlPr xmlns="http://schemas.microsoft.com/office/spreadsheetml/2009/9/main" objectType="Radio" firstButton="1" fmlaLink="$P$19" lockText="1" noThreeD="1"/>
</file>

<file path=xl/ctrlProps/ctrlProp549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50.xml><?xml version="1.0" encoding="utf-8"?>
<formControlPr xmlns="http://schemas.microsoft.com/office/spreadsheetml/2009/9/main" objectType="Radio" lockText="1" noThreeD="1"/>
</file>

<file path=xl/ctrlProps/ctrlProp551.xml><?xml version="1.0" encoding="utf-8"?>
<formControlPr xmlns="http://schemas.microsoft.com/office/spreadsheetml/2009/9/main" objectType="Radio" lockText="1" noThreeD="1"/>
</file>

<file path=xl/ctrlProps/ctrlProp552.xml><?xml version="1.0" encoding="utf-8"?>
<formControlPr xmlns="http://schemas.microsoft.com/office/spreadsheetml/2009/9/main" objectType="Radio" lockText="1" noThreeD="1"/>
</file>

<file path=xl/ctrlProps/ctrlProp553.xml><?xml version="1.0" encoding="utf-8"?>
<formControlPr xmlns="http://schemas.microsoft.com/office/spreadsheetml/2009/9/main" objectType="Radio" firstButton="1" fmlaLink="$P$21" lockText="1" noThreeD="1"/>
</file>

<file path=xl/ctrlProps/ctrlProp554.xml><?xml version="1.0" encoding="utf-8"?>
<formControlPr xmlns="http://schemas.microsoft.com/office/spreadsheetml/2009/9/main" objectType="Radio" lockText="1" noThreeD="1"/>
</file>

<file path=xl/ctrlProps/ctrlProp555.xml><?xml version="1.0" encoding="utf-8"?>
<formControlPr xmlns="http://schemas.microsoft.com/office/spreadsheetml/2009/9/main" objectType="Radio" lockText="1" noThreeD="1"/>
</file>

<file path=xl/ctrlProps/ctrlProp556.xml><?xml version="1.0" encoding="utf-8"?>
<formControlPr xmlns="http://schemas.microsoft.com/office/spreadsheetml/2009/9/main" objectType="Radio" lockText="1" noThreeD="1"/>
</file>

<file path=xl/ctrlProps/ctrlProp557.xml><?xml version="1.0" encoding="utf-8"?>
<formControlPr xmlns="http://schemas.microsoft.com/office/spreadsheetml/2009/9/main" objectType="Radio" lockText="1" noThreeD="1"/>
</file>

<file path=xl/ctrlProps/ctrlProp558.xml><?xml version="1.0" encoding="utf-8"?>
<formControlPr xmlns="http://schemas.microsoft.com/office/spreadsheetml/2009/9/main" objectType="Radio" firstButton="1" fmlaLink="$P$23" lockText="1" noThreeD="1"/>
</file>

<file path=xl/ctrlProps/ctrlProp559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60.xml><?xml version="1.0" encoding="utf-8"?>
<formControlPr xmlns="http://schemas.microsoft.com/office/spreadsheetml/2009/9/main" objectType="Radio" lockText="1" noThreeD="1"/>
</file>

<file path=xl/ctrlProps/ctrlProp561.xml><?xml version="1.0" encoding="utf-8"?>
<formControlPr xmlns="http://schemas.microsoft.com/office/spreadsheetml/2009/9/main" objectType="Radio" lockText="1" noThreeD="1"/>
</file>

<file path=xl/ctrlProps/ctrlProp562.xml><?xml version="1.0" encoding="utf-8"?>
<formControlPr xmlns="http://schemas.microsoft.com/office/spreadsheetml/2009/9/main" objectType="Radio" lockText="1" noThreeD="1"/>
</file>

<file path=xl/ctrlProps/ctrlProp563.xml><?xml version="1.0" encoding="utf-8"?>
<formControlPr xmlns="http://schemas.microsoft.com/office/spreadsheetml/2009/9/main" objectType="GBox"/>
</file>

<file path=xl/ctrlProps/ctrlProp564.xml><?xml version="1.0" encoding="utf-8"?>
<formControlPr xmlns="http://schemas.microsoft.com/office/spreadsheetml/2009/9/main" objectType="GBox"/>
</file>

<file path=xl/ctrlProps/ctrlProp565.xml><?xml version="1.0" encoding="utf-8"?>
<formControlPr xmlns="http://schemas.microsoft.com/office/spreadsheetml/2009/9/main" objectType="GBox"/>
</file>

<file path=xl/ctrlProps/ctrlProp566.xml><?xml version="1.0" encoding="utf-8"?>
<formControlPr xmlns="http://schemas.microsoft.com/office/spreadsheetml/2009/9/main" objectType="GBox"/>
</file>

<file path=xl/ctrlProps/ctrlProp567.xml><?xml version="1.0" encoding="utf-8"?>
<formControlPr xmlns="http://schemas.microsoft.com/office/spreadsheetml/2009/9/main" objectType="GBox"/>
</file>

<file path=xl/ctrlProps/ctrlProp568.xml><?xml version="1.0" encoding="utf-8"?>
<formControlPr xmlns="http://schemas.microsoft.com/office/spreadsheetml/2009/9/main" objectType="GBox"/>
</file>

<file path=xl/ctrlProps/ctrlProp569.xml><?xml version="1.0" encoding="utf-8"?>
<formControlPr xmlns="http://schemas.microsoft.com/office/spreadsheetml/2009/9/main" objectType="GBox"/>
</file>

<file path=xl/ctrlProps/ctrlProp57.xml><?xml version="1.0" encoding="utf-8"?>
<formControlPr xmlns="http://schemas.microsoft.com/office/spreadsheetml/2009/9/main" objectType="Radio" lockText="1" noThreeD="1"/>
</file>

<file path=xl/ctrlProps/ctrlProp570.xml><?xml version="1.0" encoding="utf-8"?>
<formControlPr xmlns="http://schemas.microsoft.com/office/spreadsheetml/2009/9/main" objectType="GBox"/>
</file>

<file path=xl/ctrlProps/ctrlProp571.xml><?xml version="1.0" encoding="utf-8"?>
<formControlPr xmlns="http://schemas.microsoft.com/office/spreadsheetml/2009/9/main" objectType="Radio" firstButton="1" fmlaLink="$H$17" lockText="1" noThreeD="1"/>
</file>

<file path=xl/ctrlProps/ctrlProp572.xml><?xml version="1.0" encoding="utf-8"?>
<formControlPr xmlns="http://schemas.microsoft.com/office/spreadsheetml/2009/9/main" objectType="Radio" lockText="1" noThreeD="1"/>
</file>

<file path=xl/ctrlProps/ctrlProp573.xml><?xml version="1.0" encoding="utf-8"?>
<formControlPr xmlns="http://schemas.microsoft.com/office/spreadsheetml/2009/9/main" objectType="Radio" lockText="1" noThreeD="1"/>
</file>

<file path=xl/ctrlProps/ctrlProp574.xml><?xml version="1.0" encoding="utf-8"?>
<formControlPr xmlns="http://schemas.microsoft.com/office/spreadsheetml/2009/9/main" objectType="Radio" lockText="1" noThreeD="1"/>
</file>

<file path=xl/ctrlProps/ctrlProp575.xml><?xml version="1.0" encoding="utf-8"?>
<formControlPr xmlns="http://schemas.microsoft.com/office/spreadsheetml/2009/9/main" objectType="Radio" lockText="1" noThreeD="1"/>
</file>

<file path=xl/ctrlProps/ctrlProp576.xml><?xml version="1.0" encoding="utf-8"?>
<formControlPr xmlns="http://schemas.microsoft.com/office/spreadsheetml/2009/9/main" objectType="Radio" firstButton="1" fmlaLink="$H$19" lockText="1" noThreeD="1"/>
</file>

<file path=xl/ctrlProps/ctrlProp577.xml><?xml version="1.0" encoding="utf-8"?>
<formControlPr xmlns="http://schemas.microsoft.com/office/spreadsheetml/2009/9/main" objectType="Radio" lockText="1" noThreeD="1"/>
</file>

<file path=xl/ctrlProps/ctrlProp578.xml><?xml version="1.0" encoding="utf-8"?>
<formControlPr xmlns="http://schemas.microsoft.com/office/spreadsheetml/2009/9/main" objectType="Radio" lockText="1" noThreeD="1"/>
</file>

<file path=xl/ctrlProps/ctrlProp579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fmlaLink="$H$23" lockText="1" noThreeD="1"/>
</file>

<file path=xl/ctrlProps/ctrlProp580.xml><?xml version="1.0" encoding="utf-8"?>
<formControlPr xmlns="http://schemas.microsoft.com/office/spreadsheetml/2009/9/main" objectType="Radio" lockText="1" noThreeD="1"/>
</file>

<file path=xl/ctrlProps/ctrlProp581.xml><?xml version="1.0" encoding="utf-8"?>
<formControlPr xmlns="http://schemas.microsoft.com/office/spreadsheetml/2009/9/main" objectType="Radio" firstButton="1" fmlaLink="$H$21" lockText="1" noThreeD="1"/>
</file>

<file path=xl/ctrlProps/ctrlProp582.xml><?xml version="1.0" encoding="utf-8"?>
<formControlPr xmlns="http://schemas.microsoft.com/office/spreadsheetml/2009/9/main" objectType="Radio" lockText="1" noThreeD="1"/>
</file>

<file path=xl/ctrlProps/ctrlProp583.xml><?xml version="1.0" encoding="utf-8"?>
<formControlPr xmlns="http://schemas.microsoft.com/office/spreadsheetml/2009/9/main" objectType="Radio" lockText="1" noThreeD="1"/>
</file>

<file path=xl/ctrlProps/ctrlProp584.xml><?xml version="1.0" encoding="utf-8"?>
<formControlPr xmlns="http://schemas.microsoft.com/office/spreadsheetml/2009/9/main" objectType="Radio" lockText="1" noThreeD="1"/>
</file>

<file path=xl/ctrlProps/ctrlProp585.xml><?xml version="1.0" encoding="utf-8"?>
<formControlPr xmlns="http://schemas.microsoft.com/office/spreadsheetml/2009/9/main" objectType="Radio" lockText="1" noThreeD="1"/>
</file>

<file path=xl/ctrlProps/ctrlProp586.xml><?xml version="1.0" encoding="utf-8"?>
<formControlPr xmlns="http://schemas.microsoft.com/office/spreadsheetml/2009/9/main" objectType="Radio" firstButton="1" fmlaLink="$H$23" lockText="1" noThreeD="1"/>
</file>

<file path=xl/ctrlProps/ctrlProp587.xml><?xml version="1.0" encoding="utf-8"?>
<formControlPr xmlns="http://schemas.microsoft.com/office/spreadsheetml/2009/9/main" objectType="Radio" lockText="1" noThreeD="1"/>
</file>

<file path=xl/ctrlProps/ctrlProp588.xml><?xml version="1.0" encoding="utf-8"?>
<formControlPr xmlns="http://schemas.microsoft.com/office/spreadsheetml/2009/9/main" objectType="Radio" lockText="1" noThreeD="1"/>
</file>

<file path=xl/ctrlProps/ctrlProp589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590.xml><?xml version="1.0" encoding="utf-8"?>
<formControlPr xmlns="http://schemas.microsoft.com/office/spreadsheetml/2009/9/main" objectType="Radio" lockText="1" noThreeD="1"/>
</file>

<file path=xl/ctrlProps/ctrlProp591.xml><?xml version="1.0" encoding="utf-8"?>
<formControlPr xmlns="http://schemas.microsoft.com/office/spreadsheetml/2009/9/main" objectType="Radio" firstButton="1" fmlaLink="$P$17" lockText="1" noThreeD="1"/>
</file>

<file path=xl/ctrlProps/ctrlProp592.xml><?xml version="1.0" encoding="utf-8"?>
<formControlPr xmlns="http://schemas.microsoft.com/office/spreadsheetml/2009/9/main" objectType="Radio" lockText="1" noThreeD="1"/>
</file>

<file path=xl/ctrlProps/ctrlProp593.xml><?xml version="1.0" encoding="utf-8"?>
<formControlPr xmlns="http://schemas.microsoft.com/office/spreadsheetml/2009/9/main" objectType="Radio" lockText="1" noThreeD="1"/>
</file>

<file path=xl/ctrlProps/ctrlProp594.xml><?xml version="1.0" encoding="utf-8"?>
<formControlPr xmlns="http://schemas.microsoft.com/office/spreadsheetml/2009/9/main" objectType="Radio" lockText="1" noThreeD="1"/>
</file>

<file path=xl/ctrlProps/ctrlProp595.xml><?xml version="1.0" encoding="utf-8"?>
<formControlPr xmlns="http://schemas.microsoft.com/office/spreadsheetml/2009/9/main" objectType="Radio" lockText="1" noThreeD="1"/>
</file>

<file path=xl/ctrlProps/ctrlProp596.xml><?xml version="1.0" encoding="utf-8"?>
<formControlPr xmlns="http://schemas.microsoft.com/office/spreadsheetml/2009/9/main" objectType="Radio" firstButton="1" fmlaLink="$P$19" lockText="1" noThreeD="1"/>
</file>

<file path=xl/ctrlProps/ctrlProp597.xml><?xml version="1.0" encoding="utf-8"?>
<formControlPr xmlns="http://schemas.microsoft.com/office/spreadsheetml/2009/9/main" objectType="Radio" lockText="1" noThreeD="1"/>
</file>

<file path=xl/ctrlProps/ctrlProp598.xml><?xml version="1.0" encoding="utf-8"?>
<formControlPr xmlns="http://schemas.microsoft.com/office/spreadsheetml/2009/9/main" objectType="Radio" lockText="1" noThreeD="1"/>
</file>

<file path=xl/ctrlProps/ctrlProp59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00.xml><?xml version="1.0" encoding="utf-8"?>
<formControlPr xmlns="http://schemas.microsoft.com/office/spreadsheetml/2009/9/main" objectType="Radio" lockText="1" noThreeD="1"/>
</file>

<file path=xl/ctrlProps/ctrlProp601.xml><?xml version="1.0" encoding="utf-8"?>
<formControlPr xmlns="http://schemas.microsoft.com/office/spreadsheetml/2009/9/main" objectType="Radio" firstButton="1" fmlaLink="$P$21" lockText="1" noThreeD="1"/>
</file>

<file path=xl/ctrlProps/ctrlProp602.xml><?xml version="1.0" encoding="utf-8"?>
<formControlPr xmlns="http://schemas.microsoft.com/office/spreadsheetml/2009/9/main" objectType="Radio" lockText="1" noThreeD="1"/>
</file>

<file path=xl/ctrlProps/ctrlProp603.xml><?xml version="1.0" encoding="utf-8"?>
<formControlPr xmlns="http://schemas.microsoft.com/office/spreadsheetml/2009/9/main" objectType="Radio" lockText="1" noThreeD="1"/>
</file>

<file path=xl/ctrlProps/ctrlProp604.xml><?xml version="1.0" encoding="utf-8"?>
<formControlPr xmlns="http://schemas.microsoft.com/office/spreadsheetml/2009/9/main" objectType="Radio" lockText="1" noThreeD="1"/>
</file>

<file path=xl/ctrlProps/ctrlProp605.xml><?xml version="1.0" encoding="utf-8"?>
<formControlPr xmlns="http://schemas.microsoft.com/office/spreadsheetml/2009/9/main" objectType="Radio" lockText="1" noThreeD="1"/>
</file>

<file path=xl/ctrlProps/ctrlProp606.xml><?xml version="1.0" encoding="utf-8"?>
<formControlPr xmlns="http://schemas.microsoft.com/office/spreadsheetml/2009/9/main" objectType="Radio" firstButton="1" fmlaLink="$P$23" lockText="1" noThreeD="1"/>
</file>

<file path=xl/ctrlProps/ctrlProp607.xml><?xml version="1.0" encoding="utf-8"?>
<formControlPr xmlns="http://schemas.microsoft.com/office/spreadsheetml/2009/9/main" objectType="Radio" lockText="1" noThreeD="1"/>
</file>

<file path=xl/ctrlProps/ctrlProp608.xml><?xml version="1.0" encoding="utf-8"?>
<formControlPr xmlns="http://schemas.microsoft.com/office/spreadsheetml/2009/9/main" objectType="Radio" lockText="1" noThreeD="1"/>
</file>

<file path=xl/ctrlProps/ctrlProp609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10.xml><?xml version="1.0" encoding="utf-8"?>
<formControlPr xmlns="http://schemas.microsoft.com/office/spreadsheetml/2009/9/main" objectType="Radio" lockText="1" noThreeD="1"/>
</file>

<file path=xl/ctrlProps/ctrlProp611.xml><?xml version="1.0" encoding="utf-8"?>
<formControlPr xmlns="http://schemas.microsoft.com/office/spreadsheetml/2009/9/main" objectType="GBox"/>
</file>

<file path=xl/ctrlProps/ctrlProp612.xml><?xml version="1.0" encoding="utf-8"?>
<formControlPr xmlns="http://schemas.microsoft.com/office/spreadsheetml/2009/9/main" objectType="GBox"/>
</file>

<file path=xl/ctrlProps/ctrlProp613.xml><?xml version="1.0" encoding="utf-8"?>
<formControlPr xmlns="http://schemas.microsoft.com/office/spreadsheetml/2009/9/main" objectType="GBox"/>
</file>

<file path=xl/ctrlProps/ctrlProp614.xml><?xml version="1.0" encoding="utf-8"?>
<formControlPr xmlns="http://schemas.microsoft.com/office/spreadsheetml/2009/9/main" objectType="GBox"/>
</file>

<file path=xl/ctrlProps/ctrlProp615.xml><?xml version="1.0" encoding="utf-8"?>
<formControlPr xmlns="http://schemas.microsoft.com/office/spreadsheetml/2009/9/main" objectType="GBox"/>
</file>

<file path=xl/ctrlProps/ctrlProp616.xml><?xml version="1.0" encoding="utf-8"?>
<formControlPr xmlns="http://schemas.microsoft.com/office/spreadsheetml/2009/9/main" objectType="GBox"/>
</file>

<file path=xl/ctrlProps/ctrlProp617.xml><?xml version="1.0" encoding="utf-8"?>
<formControlPr xmlns="http://schemas.microsoft.com/office/spreadsheetml/2009/9/main" objectType="GBox"/>
</file>

<file path=xl/ctrlProps/ctrlProp618.xml><?xml version="1.0" encoding="utf-8"?>
<formControlPr xmlns="http://schemas.microsoft.com/office/spreadsheetml/2009/9/main" objectType="GBox"/>
</file>

<file path=xl/ctrlProps/ctrlProp619.xml><?xml version="1.0" encoding="utf-8"?>
<formControlPr xmlns="http://schemas.microsoft.com/office/spreadsheetml/2009/9/main" objectType="Radio" firstButton="1" fmlaLink="$H$17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20.xml><?xml version="1.0" encoding="utf-8"?>
<formControlPr xmlns="http://schemas.microsoft.com/office/spreadsheetml/2009/9/main" objectType="Radio" lockText="1" noThreeD="1"/>
</file>

<file path=xl/ctrlProps/ctrlProp621.xml><?xml version="1.0" encoding="utf-8"?>
<formControlPr xmlns="http://schemas.microsoft.com/office/spreadsheetml/2009/9/main" objectType="Radio" lockText="1" noThreeD="1"/>
</file>

<file path=xl/ctrlProps/ctrlProp622.xml><?xml version="1.0" encoding="utf-8"?>
<formControlPr xmlns="http://schemas.microsoft.com/office/spreadsheetml/2009/9/main" objectType="Radio" lockText="1" noThreeD="1"/>
</file>

<file path=xl/ctrlProps/ctrlProp623.xml><?xml version="1.0" encoding="utf-8"?>
<formControlPr xmlns="http://schemas.microsoft.com/office/spreadsheetml/2009/9/main" objectType="Radio" lockText="1" noThreeD="1"/>
</file>

<file path=xl/ctrlProps/ctrlProp624.xml><?xml version="1.0" encoding="utf-8"?>
<formControlPr xmlns="http://schemas.microsoft.com/office/spreadsheetml/2009/9/main" objectType="Radio" firstButton="1" fmlaLink="$H$19" lockText="1" noThreeD="1"/>
</file>

<file path=xl/ctrlProps/ctrlProp625.xml><?xml version="1.0" encoding="utf-8"?>
<formControlPr xmlns="http://schemas.microsoft.com/office/spreadsheetml/2009/9/main" objectType="Radio" lockText="1" noThreeD="1"/>
</file>

<file path=xl/ctrlProps/ctrlProp626.xml><?xml version="1.0" encoding="utf-8"?>
<formControlPr xmlns="http://schemas.microsoft.com/office/spreadsheetml/2009/9/main" objectType="Radio" lockText="1" noThreeD="1"/>
</file>

<file path=xl/ctrlProps/ctrlProp627.xml><?xml version="1.0" encoding="utf-8"?>
<formControlPr xmlns="http://schemas.microsoft.com/office/spreadsheetml/2009/9/main" objectType="Radio" lockText="1" noThreeD="1"/>
</file>

<file path=xl/ctrlProps/ctrlProp628.xml><?xml version="1.0" encoding="utf-8"?>
<formControlPr xmlns="http://schemas.microsoft.com/office/spreadsheetml/2009/9/main" objectType="Radio" lockText="1" noThreeD="1"/>
</file>

<file path=xl/ctrlProps/ctrlProp629.xml><?xml version="1.0" encoding="utf-8"?>
<formControlPr xmlns="http://schemas.microsoft.com/office/spreadsheetml/2009/9/main" objectType="Radio" firstButton="1" fmlaLink="$H$21" lockText="1" noThreeD="1"/>
</file>

<file path=xl/ctrlProps/ctrlProp63.xml><?xml version="1.0" encoding="utf-8"?>
<formControlPr xmlns="http://schemas.microsoft.com/office/spreadsheetml/2009/9/main" objectType="Radio" firstButton="1" fmlaLink="$P$17" lockText="1" noThreeD="1"/>
</file>

<file path=xl/ctrlProps/ctrlProp630.xml><?xml version="1.0" encoding="utf-8"?>
<formControlPr xmlns="http://schemas.microsoft.com/office/spreadsheetml/2009/9/main" objectType="Radio" lockText="1" noThreeD="1"/>
</file>

<file path=xl/ctrlProps/ctrlProp631.xml><?xml version="1.0" encoding="utf-8"?>
<formControlPr xmlns="http://schemas.microsoft.com/office/spreadsheetml/2009/9/main" objectType="Radio" lockText="1" noThreeD="1"/>
</file>

<file path=xl/ctrlProps/ctrlProp632.xml><?xml version="1.0" encoding="utf-8"?>
<formControlPr xmlns="http://schemas.microsoft.com/office/spreadsheetml/2009/9/main" objectType="Radio" lockText="1" noThreeD="1"/>
</file>

<file path=xl/ctrlProps/ctrlProp633.xml><?xml version="1.0" encoding="utf-8"?>
<formControlPr xmlns="http://schemas.microsoft.com/office/spreadsheetml/2009/9/main" objectType="Radio" lockText="1" noThreeD="1"/>
</file>

<file path=xl/ctrlProps/ctrlProp634.xml><?xml version="1.0" encoding="utf-8"?>
<formControlPr xmlns="http://schemas.microsoft.com/office/spreadsheetml/2009/9/main" objectType="Radio" firstButton="1" fmlaLink="$H$23" lockText="1" noThreeD="1"/>
</file>

<file path=xl/ctrlProps/ctrlProp635.xml><?xml version="1.0" encoding="utf-8"?>
<formControlPr xmlns="http://schemas.microsoft.com/office/spreadsheetml/2009/9/main" objectType="Radio" lockText="1" noThreeD="1"/>
</file>

<file path=xl/ctrlProps/ctrlProp636.xml><?xml version="1.0" encoding="utf-8"?>
<formControlPr xmlns="http://schemas.microsoft.com/office/spreadsheetml/2009/9/main" objectType="Radio" lockText="1" noThreeD="1"/>
</file>

<file path=xl/ctrlProps/ctrlProp637.xml><?xml version="1.0" encoding="utf-8"?>
<formControlPr xmlns="http://schemas.microsoft.com/office/spreadsheetml/2009/9/main" objectType="Radio" lockText="1" noThreeD="1"/>
</file>

<file path=xl/ctrlProps/ctrlProp638.xml><?xml version="1.0" encoding="utf-8"?>
<formControlPr xmlns="http://schemas.microsoft.com/office/spreadsheetml/2009/9/main" objectType="Radio" lockText="1" noThreeD="1"/>
</file>

<file path=xl/ctrlProps/ctrlProp639.xml><?xml version="1.0" encoding="utf-8"?>
<formControlPr xmlns="http://schemas.microsoft.com/office/spreadsheetml/2009/9/main" objectType="Radio" firstButton="1" fmlaLink="$P$17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40.xml><?xml version="1.0" encoding="utf-8"?>
<formControlPr xmlns="http://schemas.microsoft.com/office/spreadsheetml/2009/9/main" objectType="Radio" lockText="1" noThreeD="1"/>
</file>

<file path=xl/ctrlProps/ctrlProp641.xml><?xml version="1.0" encoding="utf-8"?>
<formControlPr xmlns="http://schemas.microsoft.com/office/spreadsheetml/2009/9/main" objectType="Radio" lockText="1" noThreeD="1"/>
</file>

<file path=xl/ctrlProps/ctrlProp642.xml><?xml version="1.0" encoding="utf-8"?>
<formControlPr xmlns="http://schemas.microsoft.com/office/spreadsheetml/2009/9/main" objectType="Radio" lockText="1" noThreeD="1"/>
</file>

<file path=xl/ctrlProps/ctrlProp643.xml><?xml version="1.0" encoding="utf-8"?>
<formControlPr xmlns="http://schemas.microsoft.com/office/spreadsheetml/2009/9/main" objectType="Radio" lockText="1" noThreeD="1"/>
</file>

<file path=xl/ctrlProps/ctrlProp644.xml><?xml version="1.0" encoding="utf-8"?>
<formControlPr xmlns="http://schemas.microsoft.com/office/spreadsheetml/2009/9/main" objectType="Radio" firstButton="1" fmlaLink="$P$19" lockText="1" noThreeD="1"/>
</file>

<file path=xl/ctrlProps/ctrlProp645.xml><?xml version="1.0" encoding="utf-8"?>
<formControlPr xmlns="http://schemas.microsoft.com/office/spreadsheetml/2009/9/main" objectType="Radio" lockText="1" noThreeD="1"/>
</file>

<file path=xl/ctrlProps/ctrlProp646.xml><?xml version="1.0" encoding="utf-8"?>
<formControlPr xmlns="http://schemas.microsoft.com/office/spreadsheetml/2009/9/main" objectType="Radio" lockText="1" noThreeD="1"/>
</file>

<file path=xl/ctrlProps/ctrlProp647.xml><?xml version="1.0" encoding="utf-8"?>
<formControlPr xmlns="http://schemas.microsoft.com/office/spreadsheetml/2009/9/main" objectType="Radio" lockText="1" noThreeD="1"/>
</file>

<file path=xl/ctrlProps/ctrlProp648.xml><?xml version="1.0" encoding="utf-8"?>
<formControlPr xmlns="http://schemas.microsoft.com/office/spreadsheetml/2009/9/main" objectType="Radio" lockText="1" noThreeD="1"/>
</file>

<file path=xl/ctrlProps/ctrlProp649.xml><?xml version="1.0" encoding="utf-8"?>
<formControlPr xmlns="http://schemas.microsoft.com/office/spreadsheetml/2009/9/main" objectType="Radio" firstButton="1" fmlaLink="$P$2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50.xml><?xml version="1.0" encoding="utf-8"?>
<formControlPr xmlns="http://schemas.microsoft.com/office/spreadsheetml/2009/9/main" objectType="Radio" lockText="1" noThreeD="1"/>
</file>

<file path=xl/ctrlProps/ctrlProp651.xml><?xml version="1.0" encoding="utf-8"?>
<formControlPr xmlns="http://schemas.microsoft.com/office/spreadsheetml/2009/9/main" objectType="Radio" lockText="1" noThreeD="1"/>
</file>

<file path=xl/ctrlProps/ctrlProp652.xml><?xml version="1.0" encoding="utf-8"?>
<formControlPr xmlns="http://schemas.microsoft.com/office/spreadsheetml/2009/9/main" objectType="Radio" lockText="1" noThreeD="1"/>
</file>

<file path=xl/ctrlProps/ctrlProp653.xml><?xml version="1.0" encoding="utf-8"?>
<formControlPr xmlns="http://schemas.microsoft.com/office/spreadsheetml/2009/9/main" objectType="Radio" lockText="1" noThreeD="1"/>
</file>

<file path=xl/ctrlProps/ctrlProp654.xml><?xml version="1.0" encoding="utf-8"?>
<formControlPr xmlns="http://schemas.microsoft.com/office/spreadsheetml/2009/9/main" objectType="Radio" firstButton="1" fmlaLink="$P$23" lockText="1" noThreeD="1"/>
</file>

<file path=xl/ctrlProps/ctrlProp655.xml><?xml version="1.0" encoding="utf-8"?>
<formControlPr xmlns="http://schemas.microsoft.com/office/spreadsheetml/2009/9/main" objectType="Radio" lockText="1" noThreeD="1"/>
</file>

<file path=xl/ctrlProps/ctrlProp656.xml><?xml version="1.0" encoding="utf-8"?>
<formControlPr xmlns="http://schemas.microsoft.com/office/spreadsheetml/2009/9/main" objectType="Radio" lockText="1" noThreeD="1"/>
</file>

<file path=xl/ctrlProps/ctrlProp657.xml><?xml version="1.0" encoding="utf-8"?>
<formControlPr xmlns="http://schemas.microsoft.com/office/spreadsheetml/2009/9/main" objectType="Radio" lockText="1" noThreeD="1"/>
</file>

<file path=xl/ctrlProps/ctrlProp658.xml><?xml version="1.0" encoding="utf-8"?>
<formControlPr xmlns="http://schemas.microsoft.com/office/spreadsheetml/2009/9/main" objectType="Radio" lockText="1" noThreeD="1"/>
</file>

<file path=xl/ctrlProps/ctrlProp659.xml><?xml version="1.0" encoding="utf-8"?>
<formControlPr xmlns="http://schemas.microsoft.com/office/spreadsheetml/2009/9/main" objectType="GBox"/>
</file>

<file path=xl/ctrlProps/ctrlProp66.xml><?xml version="1.0" encoding="utf-8"?>
<formControlPr xmlns="http://schemas.microsoft.com/office/spreadsheetml/2009/9/main" objectType="Radio" lockText="1" noThreeD="1"/>
</file>

<file path=xl/ctrlProps/ctrlProp660.xml><?xml version="1.0" encoding="utf-8"?>
<formControlPr xmlns="http://schemas.microsoft.com/office/spreadsheetml/2009/9/main" objectType="GBox"/>
</file>

<file path=xl/ctrlProps/ctrlProp661.xml><?xml version="1.0" encoding="utf-8"?>
<formControlPr xmlns="http://schemas.microsoft.com/office/spreadsheetml/2009/9/main" objectType="GBox"/>
</file>

<file path=xl/ctrlProps/ctrlProp662.xml><?xml version="1.0" encoding="utf-8"?>
<formControlPr xmlns="http://schemas.microsoft.com/office/spreadsheetml/2009/9/main" objectType="GBox"/>
</file>

<file path=xl/ctrlProps/ctrlProp663.xml><?xml version="1.0" encoding="utf-8"?>
<formControlPr xmlns="http://schemas.microsoft.com/office/spreadsheetml/2009/9/main" objectType="GBox"/>
</file>

<file path=xl/ctrlProps/ctrlProp664.xml><?xml version="1.0" encoding="utf-8"?>
<formControlPr xmlns="http://schemas.microsoft.com/office/spreadsheetml/2009/9/main" objectType="GBox"/>
</file>

<file path=xl/ctrlProps/ctrlProp665.xml><?xml version="1.0" encoding="utf-8"?>
<formControlPr xmlns="http://schemas.microsoft.com/office/spreadsheetml/2009/9/main" objectType="GBox"/>
</file>

<file path=xl/ctrlProps/ctrlProp666.xml><?xml version="1.0" encoding="utf-8"?>
<formControlPr xmlns="http://schemas.microsoft.com/office/spreadsheetml/2009/9/main" objectType="GBox"/>
</file>

<file path=xl/ctrlProps/ctrlProp667.xml><?xml version="1.0" encoding="utf-8"?>
<formControlPr xmlns="http://schemas.microsoft.com/office/spreadsheetml/2009/9/main" objectType="Radio" firstButton="1" fmlaLink="$H$17" lockText="1" noThreeD="1"/>
</file>

<file path=xl/ctrlProps/ctrlProp668.xml><?xml version="1.0" encoding="utf-8"?>
<formControlPr xmlns="http://schemas.microsoft.com/office/spreadsheetml/2009/9/main" objectType="Radio" lockText="1" noThreeD="1"/>
</file>

<file path=xl/ctrlProps/ctrlProp669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70.xml><?xml version="1.0" encoding="utf-8"?>
<formControlPr xmlns="http://schemas.microsoft.com/office/spreadsheetml/2009/9/main" objectType="Radio" lockText="1" noThreeD="1"/>
</file>

<file path=xl/ctrlProps/ctrlProp671.xml><?xml version="1.0" encoding="utf-8"?>
<formControlPr xmlns="http://schemas.microsoft.com/office/spreadsheetml/2009/9/main" objectType="Radio" lockText="1" noThreeD="1"/>
</file>

<file path=xl/ctrlProps/ctrlProp672.xml><?xml version="1.0" encoding="utf-8"?>
<formControlPr xmlns="http://schemas.microsoft.com/office/spreadsheetml/2009/9/main" objectType="Radio" firstButton="1" fmlaLink="$H$19" lockText="1" noThreeD="1"/>
</file>

<file path=xl/ctrlProps/ctrlProp673.xml><?xml version="1.0" encoding="utf-8"?>
<formControlPr xmlns="http://schemas.microsoft.com/office/spreadsheetml/2009/9/main" objectType="Radio" lockText="1" noThreeD="1"/>
</file>

<file path=xl/ctrlProps/ctrlProp674.xml><?xml version="1.0" encoding="utf-8"?>
<formControlPr xmlns="http://schemas.microsoft.com/office/spreadsheetml/2009/9/main" objectType="Radio" lockText="1" noThreeD="1"/>
</file>

<file path=xl/ctrlProps/ctrlProp675.xml><?xml version="1.0" encoding="utf-8"?>
<formControlPr xmlns="http://schemas.microsoft.com/office/spreadsheetml/2009/9/main" objectType="Radio" lockText="1" noThreeD="1"/>
</file>

<file path=xl/ctrlProps/ctrlProp676.xml><?xml version="1.0" encoding="utf-8"?>
<formControlPr xmlns="http://schemas.microsoft.com/office/spreadsheetml/2009/9/main" objectType="Radio" lockText="1" noThreeD="1"/>
</file>

<file path=xl/ctrlProps/ctrlProp677.xml><?xml version="1.0" encoding="utf-8"?>
<formControlPr xmlns="http://schemas.microsoft.com/office/spreadsheetml/2009/9/main" objectType="Radio" firstButton="1" fmlaLink="$H$21" lockText="1" noThreeD="1"/>
</file>

<file path=xl/ctrlProps/ctrlProp678.xml><?xml version="1.0" encoding="utf-8"?>
<formControlPr xmlns="http://schemas.microsoft.com/office/spreadsheetml/2009/9/main" objectType="Radio" lockText="1" noThreeD="1"/>
</file>

<file path=xl/ctrlProps/ctrlProp679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firstButton="1" fmlaLink="$P$19" lockText="1" noThreeD="1"/>
</file>

<file path=xl/ctrlProps/ctrlProp680.xml><?xml version="1.0" encoding="utf-8"?>
<formControlPr xmlns="http://schemas.microsoft.com/office/spreadsheetml/2009/9/main" objectType="Radio" lockText="1" noThreeD="1"/>
</file>

<file path=xl/ctrlProps/ctrlProp681.xml><?xml version="1.0" encoding="utf-8"?>
<formControlPr xmlns="http://schemas.microsoft.com/office/spreadsheetml/2009/9/main" objectType="Radio" lockText="1" noThreeD="1"/>
</file>

<file path=xl/ctrlProps/ctrlProp682.xml><?xml version="1.0" encoding="utf-8"?>
<formControlPr xmlns="http://schemas.microsoft.com/office/spreadsheetml/2009/9/main" objectType="Radio" firstButton="1" fmlaLink="$H$23" lockText="1" noThreeD="1"/>
</file>

<file path=xl/ctrlProps/ctrlProp683.xml><?xml version="1.0" encoding="utf-8"?>
<formControlPr xmlns="http://schemas.microsoft.com/office/spreadsheetml/2009/9/main" objectType="Radio" lockText="1" noThreeD="1"/>
</file>

<file path=xl/ctrlProps/ctrlProp684.xml><?xml version="1.0" encoding="utf-8"?>
<formControlPr xmlns="http://schemas.microsoft.com/office/spreadsheetml/2009/9/main" objectType="Radio" lockText="1" noThreeD="1"/>
</file>

<file path=xl/ctrlProps/ctrlProp685.xml><?xml version="1.0" encoding="utf-8"?>
<formControlPr xmlns="http://schemas.microsoft.com/office/spreadsheetml/2009/9/main" objectType="Radio" lockText="1" noThreeD="1"/>
</file>

<file path=xl/ctrlProps/ctrlProp686.xml><?xml version="1.0" encoding="utf-8"?>
<formControlPr xmlns="http://schemas.microsoft.com/office/spreadsheetml/2009/9/main" objectType="Radio" lockText="1" noThreeD="1"/>
</file>

<file path=xl/ctrlProps/ctrlProp687.xml><?xml version="1.0" encoding="utf-8"?>
<formControlPr xmlns="http://schemas.microsoft.com/office/spreadsheetml/2009/9/main" objectType="Radio" firstButton="1" fmlaLink="$P$17" lockText="1" noThreeD="1"/>
</file>

<file path=xl/ctrlProps/ctrlProp688.xml><?xml version="1.0" encoding="utf-8"?>
<formControlPr xmlns="http://schemas.microsoft.com/office/spreadsheetml/2009/9/main" objectType="Radio" lockText="1" noThreeD="1"/>
</file>

<file path=xl/ctrlProps/ctrlProp689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690.xml><?xml version="1.0" encoding="utf-8"?>
<formControlPr xmlns="http://schemas.microsoft.com/office/spreadsheetml/2009/9/main" objectType="Radio" lockText="1" noThreeD="1"/>
</file>

<file path=xl/ctrlProps/ctrlProp691.xml><?xml version="1.0" encoding="utf-8"?>
<formControlPr xmlns="http://schemas.microsoft.com/office/spreadsheetml/2009/9/main" objectType="Radio" lockText="1" noThreeD="1"/>
</file>

<file path=xl/ctrlProps/ctrlProp692.xml><?xml version="1.0" encoding="utf-8"?>
<formControlPr xmlns="http://schemas.microsoft.com/office/spreadsheetml/2009/9/main" objectType="Radio" firstButton="1" fmlaLink="$P$19" lockText="1" noThreeD="1"/>
</file>

<file path=xl/ctrlProps/ctrlProp693.xml><?xml version="1.0" encoding="utf-8"?>
<formControlPr xmlns="http://schemas.microsoft.com/office/spreadsheetml/2009/9/main" objectType="Radio" lockText="1" noThreeD="1"/>
</file>

<file path=xl/ctrlProps/ctrlProp694.xml><?xml version="1.0" encoding="utf-8"?>
<formControlPr xmlns="http://schemas.microsoft.com/office/spreadsheetml/2009/9/main" objectType="Radio" lockText="1" noThreeD="1"/>
</file>

<file path=xl/ctrlProps/ctrlProp695.xml><?xml version="1.0" encoding="utf-8"?>
<formControlPr xmlns="http://schemas.microsoft.com/office/spreadsheetml/2009/9/main" objectType="Radio" lockText="1" noThreeD="1"/>
</file>

<file path=xl/ctrlProps/ctrlProp696.xml><?xml version="1.0" encoding="utf-8"?>
<formControlPr xmlns="http://schemas.microsoft.com/office/spreadsheetml/2009/9/main" objectType="Radio" lockText="1" noThreeD="1"/>
</file>

<file path=xl/ctrlProps/ctrlProp697.xml><?xml version="1.0" encoding="utf-8"?>
<formControlPr xmlns="http://schemas.microsoft.com/office/spreadsheetml/2009/9/main" objectType="Radio" firstButton="1" fmlaLink="$P$21" lockText="1" noThreeD="1"/>
</file>

<file path=xl/ctrlProps/ctrlProp698.xml><?xml version="1.0" encoding="utf-8"?>
<formControlPr xmlns="http://schemas.microsoft.com/office/spreadsheetml/2009/9/main" objectType="Radio" lockText="1" noThreeD="1"/>
</file>

<file path=xl/ctrlProps/ctrlProp69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00.xml><?xml version="1.0" encoding="utf-8"?>
<formControlPr xmlns="http://schemas.microsoft.com/office/spreadsheetml/2009/9/main" objectType="Radio" lockText="1" noThreeD="1"/>
</file>

<file path=xl/ctrlProps/ctrlProp701.xml><?xml version="1.0" encoding="utf-8"?>
<formControlPr xmlns="http://schemas.microsoft.com/office/spreadsheetml/2009/9/main" objectType="Radio" lockText="1" noThreeD="1"/>
</file>

<file path=xl/ctrlProps/ctrlProp702.xml><?xml version="1.0" encoding="utf-8"?>
<formControlPr xmlns="http://schemas.microsoft.com/office/spreadsheetml/2009/9/main" objectType="Radio" firstButton="1" fmlaLink="$P$23" lockText="1" noThreeD="1"/>
</file>

<file path=xl/ctrlProps/ctrlProp703.xml><?xml version="1.0" encoding="utf-8"?>
<formControlPr xmlns="http://schemas.microsoft.com/office/spreadsheetml/2009/9/main" objectType="Radio" lockText="1" noThreeD="1"/>
</file>

<file path=xl/ctrlProps/ctrlProp704.xml><?xml version="1.0" encoding="utf-8"?>
<formControlPr xmlns="http://schemas.microsoft.com/office/spreadsheetml/2009/9/main" objectType="Radio" lockText="1" noThreeD="1"/>
</file>

<file path=xl/ctrlProps/ctrlProp705.xml><?xml version="1.0" encoding="utf-8"?>
<formControlPr xmlns="http://schemas.microsoft.com/office/spreadsheetml/2009/9/main" objectType="Radio" lockText="1" noThreeD="1"/>
</file>

<file path=xl/ctrlProps/ctrlProp706.xml><?xml version="1.0" encoding="utf-8"?>
<formControlPr xmlns="http://schemas.microsoft.com/office/spreadsheetml/2009/9/main" objectType="Radio" lockText="1" noThreeD="1"/>
</file>

<file path=xl/ctrlProps/ctrlProp707.xml><?xml version="1.0" encoding="utf-8"?>
<formControlPr xmlns="http://schemas.microsoft.com/office/spreadsheetml/2009/9/main" objectType="GBox"/>
</file>

<file path=xl/ctrlProps/ctrlProp708.xml><?xml version="1.0" encoding="utf-8"?>
<formControlPr xmlns="http://schemas.microsoft.com/office/spreadsheetml/2009/9/main" objectType="GBox"/>
</file>

<file path=xl/ctrlProps/ctrlProp709.xml><?xml version="1.0" encoding="utf-8"?>
<formControlPr xmlns="http://schemas.microsoft.com/office/spreadsheetml/2009/9/main" objectType="GBox"/>
</file>

<file path=xl/ctrlProps/ctrlProp71.xml><?xml version="1.0" encoding="utf-8"?>
<formControlPr xmlns="http://schemas.microsoft.com/office/spreadsheetml/2009/9/main" objectType="Radio" lockText="1" noThreeD="1"/>
</file>

<file path=xl/ctrlProps/ctrlProp710.xml><?xml version="1.0" encoding="utf-8"?>
<formControlPr xmlns="http://schemas.microsoft.com/office/spreadsheetml/2009/9/main" objectType="GBox"/>
</file>

<file path=xl/ctrlProps/ctrlProp711.xml><?xml version="1.0" encoding="utf-8"?>
<formControlPr xmlns="http://schemas.microsoft.com/office/spreadsheetml/2009/9/main" objectType="GBox"/>
</file>

<file path=xl/ctrlProps/ctrlProp712.xml><?xml version="1.0" encoding="utf-8"?>
<formControlPr xmlns="http://schemas.microsoft.com/office/spreadsheetml/2009/9/main" objectType="GBox"/>
</file>

<file path=xl/ctrlProps/ctrlProp713.xml><?xml version="1.0" encoding="utf-8"?>
<formControlPr xmlns="http://schemas.microsoft.com/office/spreadsheetml/2009/9/main" objectType="GBox"/>
</file>

<file path=xl/ctrlProps/ctrlProp714.xml><?xml version="1.0" encoding="utf-8"?>
<formControlPr xmlns="http://schemas.microsoft.com/office/spreadsheetml/2009/9/main" objectType="GBox"/>
</file>

<file path=xl/ctrlProps/ctrlProp715.xml><?xml version="1.0" encoding="utf-8"?>
<formControlPr xmlns="http://schemas.microsoft.com/office/spreadsheetml/2009/9/main" objectType="Radio" firstButton="1" fmlaLink="$H$17" lockText="1" noThreeD="1"/>
</file>

<file path=xl/ctrlProps/ctrlProp716.xml><?xml version="1.0" encoding="utf-8"?>
<formControlPr xmlns="http://schemas.microsoft.com/office/spreadsheetml/2009/9/main" objectType="Radio" lockText="1" noThreeD="1"/>
</file>

<file path=xl/ctrlProps/ctrlProp717.xml><?xml version="1.0" encoding="utf-8"?>
<formControlPr xmlns="http://schemas.microsoft.com/office/spreadsheetml/2009/9/main" objectType="Radio" lockText="1" noThreeD="1"/>
</file>

<file path=xl/ctrlProps/ctrlProp718.xml><?xml version="1.0" encoding="utf-8"?>
<formControlPr xmlns="http://schemas.microsoft.com/office/spreadsheetml/2009/9/main" objectType="Radio" lockText="1" noThreeD="1"/>
</file>

<file path=xl/ctrlProps/ctrlProp719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20.xml><?xml version="1.0" encoding="utf-8"?>
<formControlPr xmlns="http://schemas.microsoft.com/office/spreadsheetml/2009/9/main" objectType="Radio" firstButton="1" fmlaLink="$H$19" lockText="1" noThreeD="1"/>
</file>

<file path=xl/ctrlProps/ctrlProp721.xml><?xml version="1.0" encoding="utf-8"?>
<formControlPr xmlns="http://schemas.microsoft.com/office/spreadsheetml/2009/9/main" objectType="Radio" lockText="1" noThreeD="1"/>
</file>

<file path=xl/ctrlProps/ctrlProp722.xml><?xml version="1.0" encoding="utf-8"?>
<formControlPr xmlns="http://schemas.microsoft.com/office/spreadsheetml/2009/9/main" objectType="Radio" lockText="1" noThreeD="1"/>
</file>

<file path=xl/ctrlProps/ctrlProp723.xml><?xml version="1.0" encoding="utf-8"?>
<formControlPr xmlns="http://schemas.microsoft.com/office/spreadsheetml/2009/9/main" objectType="Radio" lockText="1" noThreeD="1"/>
</file>

<file path=xl/ctrlProps/ctrlProp724.xml><?xml version="1.0" encoding="utf-8"?>
<formControlPr xmlns="http://schemas.microsoft.com/office/spreadsheetml/2009/9/main" objectType="Radio" lockText="1" noThreeD="1"/>
</file>

<file path=xl/ctrlProps/ctrlProp725.xml><?xml version="1.0" encoding="utf-8"?>
<formControlPr xmlns="http://schemas.microsoft.com/office/spreadsheetml/2009/9/main" objectType="Radio" firstButton="1" fmlaLink="$H$21" lockText="1" noThreeD="1"/>
</file>

<file path=xl/ctrlProps/ctrlProp726.xml><?xml version="1.0" encoding="utf-8"?>
<formControlPr xmlns="http://schemas.microsoft.com/office/spreadsheetml/2009/9/main" objectType="Radio" lockText="1" noThreeD="1"/>
</file>

<file path=xl/ctrlProps/ctrlProp727.xml><?xml version="1.0" encoding="utf-8"?>
<formControlPr xmlns="http://schemas.microsoft.com/office/spreadsheetml/2009/9/main" objectType="Radio" lockText="1" noThreeD="1"/>
</file>

<file path=xl/ctrlProps/ctrlProp728.xml><?xml version="1.0" encoding="utf-8"?>
<formControlPr xmlns="http://schemas.microsoft.com/office/spreadsheetml/2009/9/main" objectType="Radio" lockText="1" noThreeD="1"/>
</file>

<file path=xl/ctrlProps/ctrlProp729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firstButton="1" fmlaLink="$P$21" lockText="1" noThreeD="1"/>
</file>

<file path=xl/ctrlProps/ctrlProp730.xml><?xml version="1.0" encoding="utf-8"?>
<formControlPr xmlns="http://schemas.microsoft.com/office/spreadsheetml/2009/9/main" objectType="Radio" firstButton="1" fmlaLink="$H$23" lockText="1" noThreeD="1"/>
</file>

<file path=xl/ctrlProps/ctrlProp731.xml><?xml version="1.0" encoding="utf-8"?>
<formControlPr xmlns="http://schemas.microsoft.com/office/spreadsheetml/2009/9/main" objectType="Radio" lockText="1" noThreeD="1"/>
</file>

<file path=xl/ctrlProps/ctrlProp732.xml><?xml version="1.0" encoding="utf-8"?>
<formControlPr xmlns="http://schemas.microsoft.com/office/spreadsheetml/2009/9/main" objectType="Radio" lockText="1" noThreeD="1"/>
</file>

<file path=xl/ctrlProps/ctrlProp733.xml><?xml version="1.0" encoding="utf-8"?>
<formControlPr xmlns="http://schemas.microsoft.com/office/spreadsheetml/2009/9/main" objectType="Radio" lockText="1" noThreeD="1"/>
</file>

<file path=xl/ctrlProps/ctrlProp734.xml><?xml version="1.0" encoding="utf-8"?>
<formControlPr xmlns="http://schemas.microsoft.com/office/spreadsheetml/2009/9/main" objectType="Radio" lockText="1" noThreeD="1"/>
</file>

<file path=xl/ctrlProps/ctrlProp735.xml><?xml version="1.0" encoding="utf-8"?>
<formControlPr xmlns="http://schemas.microsoft.com/office/spreadsheetml/2009/9/main" objectType="Radio" firstButton="1" fmlaLink="$P$17" lockText="1" noThreeD="1"/>
</file>

<file path=xl/ctrlProps/ctrlProp736.xml><?xml version="1.0" encoding="utf-8"?>
<formControlPr xmlns="http://schemas.microsoft.com/office/spreadsheetml/2009/9/main" objectType="Radio" lockText="1" noThreeD="1"/>
</file>

<file path=xl/ctrlProps/ctrlProp737.xml><?xml version="1.0" encoding="utf-8"?>
<formControlPr xmlns="http://schemas.microsoft.com/office/spreadsheetml/2009/9/main" objectType="Radio" lockText="1" noThreeD="1"/>
</file>

<file path=xl/ctrlProps/ctrlProp738.xml><?xml version="1.0" encoding="utf-8"?>
<formControlPr xmlns="http://schemas.microsoft.com/office/spreadsheetml/2009/9/main" objectType="Radio" lockText="1" noThreeD="1"/>
</file>

<file path=xl/ctrlProps/ctrlProp739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40.xml><?xml version="1.0" encoding="utf-8"?>
<formControlPr xmlns="http://schemas.microsoft.com/office/spreadsheetml/2009/9/main" objectType="Radio" firstButton="1" fmlaLink="$P$19" lockText="1" noThreeD="1"/>
</file>

<file path=xl/ctrlProps/ctrlProp741.xml><?xml version="1.0" encoding="utf-8"?>
<formControlPr xmlns="http://schemas.microsoft.com/office/spreadsheetml/2009/9/main" objectType="Radio" lockText="1" noThreeD="1"/>
</file>

<file path=xl/ctrlProps/ctrlProp742.xml><?xml version="1.0" encoding="utf-8"?>
<formControlPr xmlns="http://schemas.microsoft.com/office/spreadsheetml/2009/9/main" objectType="Radio" lockText="1" noThreeD="1"/>
</file>

<file path=xl/ctrlProps/ctrlProp743.xml><?xml version="1.0" encoding="utf-8"?>
<formControlPr xmlns="http://schemas.microsoft.com/office/spreadsheetml/2009/9/main" objectType="Radio" lockText="1" noThreeD="1"/>
</file>

<file path=xl/ctrlProps/ctrlProp744.xml><?xml version="1.0" encoding="utf-8"?>
<formControlPr xmlns="http://schemas.microsoft.com/office/spreadsheetml/2009/9/main" objectType="Radio" lockText="1" noThreeD="1"/>
</file>

<file path=xl/ctrlProps/ctrlProp745.xml><?xml version="1.0" encoding="utf-8"?>
<formControlPr xmlns="http://schemas.microsoft.com/office/spreadsheetml/2009/9/main" objectType="Radio" firstButton="1" fmlaLink="$P$21" lockText="1" noThreeD="1"/>
</file>

<file path=xl/ctrlProps/ctrlProp746.xml><?xml version="1.0" encoding="utf-8"?>
<formControlPr xmlns="http://schemas.microsoft.com/office/spreadsheetml/2009/9/main" objectType="Radio" lockText="1" noThreeD="1"/>
</file>

<file path=xl/ctrlProps/ctrlProp747.xml><?xml version="1.0" encoding="utf-8"?>
<formControlPr xmlns="http://schemas.microsoft.com/office/spreadsheetml/2009/9/main" objectType="Radio" lockText="1" noThreeD="1"/>
</file>

<file path=xl/ctrlProps/ctrlProp748.xml><?xml version="1.0" encoding="utf-8"?>
<formControlPr xmlns="http://schemas.microsoft.com/office/spreadsheetml/2009/9/main" objectType="Radio" lockText="1" noThreeD="1"/>
</file>

<file path=xl/ctrlProps/ctrlProp749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50.xml><?xml version="1.0" encoding="utf-8"?>
<formControlPr xmlns="http://schemas.microsoft.com/office/spreadsheetml/2009/9/main" objectType="Radio" firstButton="1" fmlaLink="$P$23" lockText="1" noThreeD="1"/>
</file>

<file path=xl/ctrlProps/ctrlProp751.xml><?xml version="1.0" encoding="utf-8"?>
<formControlPr xmlns="http://schemas.microsoft.com/office/spreadsheetml/2009/9/main" objectType="Radio" lockText="1" noThreeD="1"/>
</file>

<file path=xl/ctrlProps/ctrlProp752.xml><?xml version="1.0" encoding="utf-8"?>
<formControlPr xmlns="http://schemas.microsoft.com/office/spreadsheetml/2009/9/main" objectType="Radio" lockText="1" noThreeD="1"/>
</file>

<file path=xl/ctrlProps/ctrlProp753.xml><?xml version="1.0" encoding="utf-8"?>
<formControlPr xmlns="http://schemas.microsoft.com/office/spreadsheetml/2009/9/main" objectType="Radio" lockText="1" noThreeD="1"/>
</file>

<file path=xl/ctrlProps/ctrlProp754.xml><?xml version="1.0" encoding="utf-8"?>
<formControlPr xmlns="http://schemas.microsoft.com/office/spreadsheetml/2009/9/main" objectType="Radio" lockText="1" noThreeD="1"/>
</file>

<file path=xl/ctrlProps/ctrlProp755.xml><?xml version="1.0" encoding="utf-8"?>
<formControlPr xmlns="http://schemas.microsoft.com/office/spreadsheetml/2009/9/main" objectType="GBox"/>
</file>

<file path=xl/ctrlProps/ctrlProp756.xml><?xml version="1.0" encoding="utf-8"?>
<formControlPr xmlns="http://schemas.microsoft.com/office/spreadsheetml/2009/9/main" objectType="GBox"/>
</file>

<file path=xl/ctrlProps/ctrlProp757.xml><?xml version="1.0" encoding="utf-8"?>
<formControlPr xmlns="http://schemas.microsoft.com/office/spreadsheetml/2009/9/main" objectType="GBox"/>
</file>

<file path=xl/ctrlProps/ctrlProp758.xml><?xml version="1.0" encoding="utf-8"?>
<formControlPr xmlns="http://schemas.microsoft.com/office/spreadsheetml/2009/9/main" objectType="GBox"/>
</file>

<file path=xl/ctrlProps/ctrlProp759.xml><?xml version="1.0" encoding="utf-8"?>
<formControlPr xmlns="http://schemas.microsoft.com/office/spreadsheetml/2009/9/main" objectType="GBox"/>
</file>

<file path=xl/ctrlProps/ctrlProp76.xml><?xml version="1.0" encoding="utf-8"?>
<formControlPr xmlns="http://schemas.microsoft.com/office/spreadsheetml/2009/9/main" objectType="Radio" lockText="1" noThreeD="1"/>
</file>

<file path=xl/ctrlProps/ctrlProp760.xml><?xml version="1.0" encoding="utf-8"?>
<formControlPr xmlns="http://schemas.microsoft.com/office/spreadsheetml/2009/9/main" objectType="GBox"/>
</file>

<file path=xl/ctrlProps/ctrlProp761.xml><?xml version="1.0" encoding="utf-8"?>
<formControlPr xmlns="http://schemas.microsoft.com/office/spreadsheetml/2009/9/main" objectType="GBox"/>
</file>

<file path=xl/ctrlProps/ctrlProp762.xml><?xml version="1.0" encoding="utf-8"?>
<formControlPr xmlns="http://schemas.microsoft.com/office/spreadsheetml/2009/9/main" objectType="GBox"/>
</file>

<file path=xl/ctrlProps/ctrlProp763.xml><?xml version="1.0" encoding="utf-8"?>
<formControlPr xmlns="http://schemas.microsoft.com/office/spreadsheetml/2009/9/main" objectType="Radio" firstButton="1" fmlaLink="$H$17" lockText="1" noThreeD="1"/>
</file>

<file path=xl/ctrlProps/ctrlProp764.xml><?xml version="1.0" encoding="utf-8"?>
<formControlPr xmlns="http://schemas.microsoft.com/office/spreadsheetml/2009/9/main" objectType="Radio" lockText="1" noThreeD="1"/>
</file>

<file path=xl/ctrlProps/ctrlProp765.xml><?xml version="1.0" encoding="utf-8"?>
<formControlPr xmlns="http://schemas.microsoft.com/office/spreadsheetml/2009/9/main" objectType="Radio" lockText="1" noThreeD="1"/>
</file>

<file path=xl/ctrlProps/ctrlProp766.xml><?xml version="1.0" encoding="utf-8"?>
<formControlPr xmlns="http://schemas.microsoft.com/office/spreadsheetml/2009/9/main" objectType="Radio" lockText="1" noThreeD="1"/>
</file>

<file path=xl/ctrlProps/ctrlProp767.xml><?xml version="1.0" encoding="utf-8"?>
<formControlPr xmlns="http://schemas.microsoft.com/office/spreadsheetml/2009/9/main" objectType="Radio" lockText="1" noThreeD="1"/>
</file>

<file path=xl/ctrlProps/ctrlProp768.xml><?xml version="1.0" encoding="utf-8"?>
<formControlPr xmlns="http://schemas.microsoft.com/office/spreadsheetml/2009/9/main" objectType="Radio" firstButton="1" fmlaLink="$H$19" lockText="1" noThreeD="1"/>
</file>

<file path=xl/ctrlProps/ctrlProp769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70.xml><?xml version="1.0" encoding="utf-8"?>
<formControlPr xmlns="http://schemas.microsoft.com/office/spreadsheetml/2009/9/main" objectType="Radio" lockText="1" noThreeD="1"/>
</file>

<file path=xl/ctrlProps/ctrlProp771.xml><?xml version="1.0" encoding="utf-8"?>
<formControlPr xmlns="http://schemas.microsoft.com/office/spreadsheetml/2009/9/main" objectType="Radio" lockText="1" noThreeD="1"/>
</file>

<file path=xl/ctrlProps/ctrlProp772.xml><?xml version="1.0" encoding="utf-8"?>
<formControlPr xmlns="http://schemas.microsoft.com/office/spreadsheetml/2009/9/main" objectType="Radio" lockText="1" noThreeD="1"/>
</file>

<file path=xl/ctrlProps/ctrlProp773.xml><?xml version="1.0" encoding="utf-8"?>
<formControlPr xmlns="http://schemas.microsoft.com/office/spreadsheetml/2009/9/main" objectType="Radio" firstButton="1" fmlaLink="$H$21" lockText="1" noThreeD="1"/>
</file>

<file path=xl/ctrlProps/ctrlProp774.xml><?xml version="1.0" encoding="utf-8"?>
<formControlPr xmlns="http://schemas.microsoft.com/office/spreadsheetml/2009/9/main" objectType="Radio" lockText="1" noThreeD="1"/>
</file>

<file path=xl/ctrlProps/ctrlProp775.xml><?xml version="1.0" encoding="utf-8"?>
<formControlPr xmlns="http://schemas.microsoft.com/office/spreadsheetml/2009/9/main" objectType="Radio" lockText="1" noThreeD="1"/>
</file>

<file path=xl/ctrlProps/ctrlProp776.xml><?xml version="1.0" encoding="utf-8"?>
<formControlPr xmlns="http://schemas.microsoft.com/office/spreadsheetml/2009/9/main" objectType="Radio" lockText="1" noThreeD="1"/>
</file>

<file path=xl/ctrlProps/ctrlProp777.xml><?xml version="1.0" encoding="utf-8"?>
<formControlPr xmlns="http://schemas.microsoft.com/office/spreadsheetml/2009/9/main" objectType="Radio" lockText="1" noThreeD="1"/>
</file>

<file path=xl/ctrlProps/ctrlProp778.xml><?xml version="1.0" encoding="utf-8"?>
<formControlPr xmlns="http://schemas.microsoft.com/office/spreadsheetml/2009/9/main" objectType="Radio" firstButton="1" fmlaLink="$H$23" lockText="1" noThreeD="1"/>
</file>

<file path=xl/ctrlProps/ctrlProp779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firstButton="1" fmlaLink="$P$23" lockText="1" noThreeD="1"/>
</file>

<file path=xl/ctrlProps/ctrlProp780.xml><?xml version="1.0" encoding="utf-8"?>
<formControlPr xmlns="http://schemas.microsoft.com/office/spreadsheetml/2009/9/main" objectType="Radio" lockText="1" noThreeD="1"/>
</file>

<file path=xl/ctrlProps/ctrlProp781.xml><?xml version="1.0" encoding="utf-8"?>
<formControlPr xmlns="http://schemas.microsoft.com/office/spreadsheetml/2009/9/main" objectType="Radio" lockText="1" noThreeD="1"/>
</file>

<file path=xl/ctrlProps/ctrlProp782.xml><?xml version="1.0" encoding="utf-8"?>
<formControlPr xmlns="http://schemas.microsoft.com/office/spreadsheetml/2009/9/main" objectType="Radio" lockText="1" noThreeD="1"/>
</file>

<file path=xl/ctrlProps/ctrlProp783.xml><?xml version="1.0" encoding="utf-8"?>
<formControlPr xmlns="http://schemas.microsoft.com/office/spreadsheetml/2009/9/main" objectType="Radio" firstButton="1" fmlaLink="$P$17" lockText="1" noThreeD="1"/>
</file>

<file path=xl/ctrlProps/ctrlProp784.xml><?xml version="1.0" encoding="utf-8"?>
<formControlPr xmlns="http://schemas.microsoft.com/office/spreadsheetml/2009/9/main" objectType="Radio" lockText="1" noThreeD="1"/>
</file>

<file path=xl/ctrlProps/ctrlProp785.xml><?xml version="1.0" encoding="utf-8"?>
<formControlPr xmlns="http://schemas.microsoft.com/office/spreadsheetml/2009/9/main" objectType="Radio" lockText="1" noThreeD="1"/>
</file>

<file path=xl/ctrlProps/ctrlProp786.xml><?xml version="1.0" encoding="utf-8"?>
<formControlPr xmlns="http://schemas.microsoft.com/office/spreadsheetml/2009/9/main" objectType="Radio" lockText="1" noThreeD="1"/>
</file>

<file path=xl/ctrlProps/ctrlProp787.xml><?xml version="1.0" encoding="utf-8"?>
<formControlPr xmlns="http://schemas.microsoft.com/office/spreadsheetml/2009/9/main" objectType="Radio" lockText="1" noThreeD="1"/>
</file>

<file path=xl/ctrlProps/ctrlProp788.xml><?xml version="1.0" encoding="utf-8"?>
<formControlPr xmlns="http://schemas.microsoft.com/office/spreadsheetml/2009/9/main" objectType="Radio" firstButton="1" fmlaLink="$P$19" lockText="1" noThreeD="1"/>
</file>

<file path=xl/ctrlProps/ctrlProp789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790.xml><?xml version="1.0" encoding="utf-8"?>
<formControlPr xmlns="http://schemas.microsoft.com/office/spreadsheetml/2009/9/main" objectType="Radio" lockText="1" noThreeD="1"/>
</file>

<file path=xl/ctrlProps/ctrlProp791.xml><?xml version="1.0" encoding="utf-8"?>
<formControlPr xmlns="http://schemas.microsoft.com/office/spreadsheetml/2009/9/main" objectType="Radio" lockText="1" noThreeD="1"/>
</file>

<file path=xl/ctrlProps/ctrlProp792.xml><?xml version="1.0" encoding="utf-8"?>
<formControlPr xmlns="http://schemas.microsoft.com/office/spreadsheetml/2009/9/main" objectType="Radio" lockText="1" noThreeD="1"/>
</file>

<file path=xl/ctrlProps/ctrlProp793.xml><?xml version="1.0" encoding="utf-8"?>
<formControlPr xmlns="http://schemas.microsoft.com/office/spreadsheetml/2009/9/main" objectType="Radio" firstButton="1" fmlaLink="$P$21" lockText="1" noThreeD="1"/>
</file>

<file path=xl/ctrlProps/ctrlProp794.xml><?xml version="1.0" encoding="utf-8"?>
<formControlPr xmlns="http://schemas.microsoft.com/office/spreadsheetml/2009/9/main" objectType="Radio" lockText="1" noThreeD="1"/>
</file>

<file path=xl/ctrlProps/ctrlProp795.xml><?xml version="1.0" encoding="utf-8"?>
<formControlPr xmlns="http://schemas.microsoft.com/office/spreadsheetml/2009/9/main" objectType="Radio" lockText="1" noThreeD="1"/>
</file>

<file path=xl/ctrlProps/ctrlProp796.xml><?xml version="1.0" encoding="utf-8"?>
<formControlPr xmlns="http://schemas.microsoft.com/office/spreadsheetml/2009/9/main" objectType="Radio" lockText="1" noThreeD="1"/>
</file>

<file path=xl/ctrlProps/ctrlProp797.xml><?xml version="1.0" encoding="utf-8"?>
<formControlPr xmlns="http://schemas.microsoft.com/office/spreadsheetml/2009/9/main" objectType="Radio" lockText="1" noThreeD="1"/>
</file>

<file path=xl/ctrlProps/ctrlProp798.xml><?xml version="1.0" encoding="utf-8"?>
<formControlPr xmlns="http://schemas.microsoft.com/office/spreadsheetml/2009/9/main" objectType="Radio" firstButton="1" fmlaLink="$P$23" lockText="1" noThreeD="1"/>
</file>

<file path=xl/ctrlProps/ctrlProp79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00.xml><?xml version="1.0" encoding="utf-8"?>
<formControlPr xmlns="http://schemas.microsoft.com/office/spreadsheetml/2009/9/main" objectType="Radio" lockText="1" noThreeD="1"/>
</file>

<file path=xl/ctrlProps/ctrlProp801.xml><?xml version="1.0" encoding="utf-8"?>
<formControlPr xmlns="http://schemas.microsoft.com/office/spreadsheetml/2009/9/main" objectType="Radio" lockText="1" noThreeD="1"/>
</file>

<file path=xl/ctrlProps/ctrlProp802.xml><?xml version="1.0" encoding="utf-8"?>
<formControlPr xmlns="http://schemas.microsoft.com/office/spreadsheetml/2009/9/main" objectType="Radio" lockText="1" noThreeD="1"/>
</file>

<file path=xl/ctrlProps/ctrlProp803.xml><?xml version="1.0" encoding="utf-8"?>
<formControlPr xmlns="http://schemas.microsoft.com/office/spreadsheetml/2009/9/main" objectType="GBox"/>
</file>

<file path=xl/ctrlProps/ctrlProp804.xml><?xml version="1.0" encoding="utf-8"?>
<formControlPr xmlns="http://schemas.microsoft.com/office/spreadsheetml/2009/9/main" objectType="GBox"/>
</file>

<file path=xl/ctrlProps/ctrlProp805.xml><?xml version="1.0" encoding="utf-8"?>
<formControlPr xmlns="http://schemas.microsoft.com/office/spreadsheetml/2009/9/main" objectType="GBox"/>
</file>

<file path=xl/ctrlProps/ctrlProp806.xml><?xml version="1.0" encoding="utf-8"?>
<formControlPr xmlns="http://schemas.microsoft.com/office/spreadsheetml/2009/9/main" objectType="GBox"/>
</file>

<file path=xl/ctrlProps/ctrlProp807.xml><?xml version="1.0" encoding="utf-8"?>
<formControlPr xmlns="http://schemas.microsoft.com/office/spreadsheetml/2009/9/main" objectType="GBox"/>
</file>

<file path=xl/ctrlProps/ctrlProp808.xml><?xml version="1.0" encoding="utf-8"?>
<formControlPr xmlns="http://schemas.microsoft.com/office/spreadsheetml/2009/9/main" objectType="GBox"/>
</file>

<file path=xl/ctrlProps/ctrlProp809.xml><?xml version="1.0" encoding="utf-8"?>
<formControlPr xmlns="http://schemas.microsoft.com/office/spreadsheetml/2009/9/main" objectType="GBox"/>
</file>

<file path=xl/ctrlProps/ctrlProp81.xml><?xml version="1.0" encoding="utf-8"?>
<formControlPr xmlns="http://schemas.microsoft.com/office/spreadsheetml/2009/9/main" objectType="Radio" lockText="1" noThreeD="1"/>
</file>

<file path=xl/ctrlProps/ctrlProp810.xml><?xml version="1.0" encoding="utf-8"?>
<formControlPr xmlns="http://schemas.microsoft.com/office/spreadsheetml/2009/9/main" objectType="GBox"/>
</file>

<file path=xl/ctrlProps/ctrlProp811.xml><?xml version="1.0" encoding="utf-8"?>
<formControlPr xmlns="http://schemas.microsoft.com/office/spreadsheetml/2009/9/main" objectType="Radio" firstButton="1" fmlaLink="$H$17" lockText="1" noThreeD="1"/>
</file>

<file path=xl/ctrlProps/ctrlProp812.xml><?xml version="1.0" encoding="utf-8"?>
<formControlPr xmlns="http://schemas.microsoft.com/office/spreadsheetml/2009/9/main" objectType="Radio" lockText="1" noThreeD="1"/>
</file>

<file path=xl/ctrlProps/ctrlProp813.xml><?xml version="1.0" encoding="utf-8"?>
<formControlPr xmlns="http://schemas.microsoft.com/office/spreadsheetml/2009/9/main" objectType="Radio" lockText="1" noThreeD="1"/>
</file>

<file path=xl/ctrlProps/ctrlProp814.xml><?xml version="1.0" encoding="utf-8"?>
<formControlPr xmlns="http://schemas.microsoft.com/office/spreadsheetml/2009/9/main" objectType="Radio" lockText="1" noThreeD="1"/>
</file>

<file path=xl/ctrlProps/ctrlProp815.xml><?xml version="1.0" encoding="utf-8"?>
<formControlPr xmlns="http://schemas.microsoft.com/office/spreadsheetml/2009/9/main" objectType="Radio" lockText="1" noThreeD="1"/>
</file>

<file path=xl/ctrlProps/ctrlProp816.xml><?xml version="1.0" encoding="utf-8"?>
<formControlPr xmlns="http://schemas.microsoft.com/office/spreadsheetml/2009/9/main" objectType="Radio" firstButton="1" fmlaLink="$H$19" lockText="1" noThreeD="1"/>
</file>

<file path=xl/ctrlProps/ctrlProp817.xml><?xml version="1.0" encoding="utf-8"?>
<formControlPr xmlns="http://schemas.microsoft.com/office/spreadsheetml/2009/9/main" objectType="Radio" lockText="1" noThreeD="1"/>
</file>

<file path=xl/ctrlProps/ctrlProp818.xml><?xml version="1.0" encoding="utf-8"?>
<formControlPr xmlns="http://schemas.microsoft.com/office/spreadsheetml/2009/9/main" objectType="Radio" lockText="1" noThreeD="1"/>
</file>

<file path=xl/ctrlProps/ctrlProp819.xml><?xml version="1.0" encoding="utf-8"?>
<formControlPr xmlns="http://schemas.microsoft.com/office/spreadsheetml/2009/9/main" objectType="Radio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20.xml><?xml version="1.0" encoding="utf-8"?>
<formControlPr xmlns="http://schemas.microsoft.com/office/spreadsheetml/2009/9/main" objectType="Radio" lockText="1" noThreeD="1"/>
</file>

<file path=xl/ctrlProps/ctrlProp821.xml><?xml version="1.0" encoding="utf-8"?>
<formControlPr xmlns="http://schemas.microsoft.com/office/spreadsheetml/2009/9/main" objectType="Radio" firstButton="1" fmlaLink="$H$21" lockText="1" noThreeD="1"/>
</file>

<file path=xl/ctrlProps/ctrlProp822.xml><?xml version="1.0" encoding="utf-8"?>
<formControlPr xmlns="http://schemas.microsoft.com/office/spreadsheetml/2009/9/main" objectType="Radio" lockText="1" noThreeD="1"/>
</file>

<file path=xl/ctrlProps/ctrlProp823.xml><?xml version="1.0" encoding="utf-8"?>
<formControlPr xmlns="http://schemas.microsoft.com/office/spreadsheetml/2009/9/main" objectType="Radio" lockText="1" noThreeD="1"/>
</file>

<file path=xl/ctrlProps/ctrlProp824.xml><?xml version="1.0" encoding="utf-8"?>
<formControlPr xmlns="http://schemas.microsoft.com/office/spreadsheetml/2009/9/main" objectType="Radio" lockText="1" noThreeD="1"/>
</file>

<file path=xl/ctrlProps/ctrlProp825.xml><?xml version="1.0" encoding="utf-8"?>
<formControlPr xmlns="http://schemas.microsoft.com/office/spreadsheetml/2009/9/main" objectType="Radio" lockText="1" noThreeD="1"/>
</file>

<file path=xl/ctrlProps/ctrlProp826.xml><?xml version="1.0" encoding="utf-8"?>
<formControlPr xmlns="http://schemas.microsoft.com/office/spreadsheetml/2009/9/main" objectType="Radio" firstButton="1" fmlaLink="$H$23" lockText="1" noThreeD="1"/>
</file>

<file path=xl/ctrlProps/ctrlProp827.xml><?xml version="1.0" encoding="utf-8"?>
<formControlPr xmlns="http://schemas.microsoft.com/office/spreadsheetml/2009/9/main" objectType="Radio" lockText="1" noThreeD="1"/>
</file>

<file path=xl/ctrlProps/ctrlProp828.xml><?xml version="1.0" encoding="utf-8"?>
<formControlPr xmlns="http://schemas.microsoft.com/office/spreadsheetml/2009/9/main" objectType="Radio" lockText="1" noThreeD="1"/>
</file>

<file path=xl/ctrlProps/ctrlProp829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/>
</file>

<file path=xl/ctrlProps/ctrlProp830.xml><?xml version="1.0" encoding="utf-8"?>
<formControlPr xmlns="http://schemas.microsoft.com/office/spreadsheetml/2009/9/main" objectType="Radio" lockText="1" noThreeD="1"/>
</file>

<file path=xl/ctrlProps/ctrlProp831.xml><?xml version="1.0" encoding="utf-8"?>
<formControlPr xmlns="http://schemas.microsoft.com/office/spreadsheetml/2009/9/main" objectType="Radio" firstButton="1" fmlaLink="$P$17" lockText="1" noThreeD="1"/>
</file>

<file path=xl/ctrlProps/ctrlProp832.xml><?xml version="1.0" encoding="utf-8"?>
<formControlPr xmlns="http://schemas.microsoft.com/office/spreadsheetml/2009/9/main" objectType="Radio" lockText="1" noThreeD="1"/>
</file>

<file path=xl/ctrlProps/ctrlProp833.xml><?xml version="1.0" encoding="utf-8"?>
<formControlPr xmlns="http://schemas.microsoft.com/office/spreadsheetml/2009/9/main" objectType="Radio" lockText="1" noThreeD="1"/>
</file>

<file path=xl/ctrlProps/ctrlProp834.xml><?xml version="1.0" encoding="utf-8"?>
<formControlPr xmlns="http://schemas.microsoft.com/office/spreadsheetml/2009/9/main" objectType="Radio" lockText="1" noThreeD="1"/>
</file>

<file path=xl/ctrlProps/ctrlProp835.xml><?xml version="1.0" encoding="utf-8"?>
<formControlPr xmlns="http://schemas.microsoft.com/office/spreadsheetml/2009/9/main" objectType="Radio" lockText="1" noThreeD="1"/>
</file>

<file path=xl/ctrlProps/ctrlProp836.xml><?xml version="1.0" encoding="utf-8"?>
<formControlPr xmlns="http://schemas.microsoft.com/office/spreadsheetml/2009/9/main" objectType="Radio" firstButton="1" fmlaLink="$P$19" lockText="1" noThreeD="1"/>
</file>

<file path=xl/ctrlProps/ctrlProp837.xml><?xml version="1.0" encoding="utf-8"?>
<formControlPr xmlns="http://schemas.microsoft.com/office/spreadsheetml/2009/9/main" objectType="Radio" lockText="1" noThreeD="1"/>
</file>

<file path=xl/ctrlProps/ctrlProp838.xml><?xml version="1.0" encoding="utf-8"?>
<formControlPr xmlns="http://schemas.microsoft.com/office/spreadsheetml/2009/9/main" objectType="Radio" lockText="1" noThreeD="1"/>
</file>

<file path=xl/ctrlProps/ctrlProp839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/>
</file>

<file path=xl/ctrlProps/ctrlProp840.xml><?xml version="1.0" encoding="utf-8"?>
<formControlPr xmlns="http://schemas.microsoft.com/office/spreadsheetml/2009/9/main" objectType="Radio" lockText="1" noThreeD="1"/>
</file>

<file path=xl/ctrlProps/ctrlProp841.xml><?xml version="1.0" encoding="utf-8"?>
<formControlPr xmlns="http://schemas.microsoft.com/office/spreadsheetml/2009/9/main" objectType="Radio" firstButton="1" fmlaLink="$P$21" lockText="1" noThreeD="1"/>
</file>

<file path=xl/ctrlProps/ctrlProp842.xml><?xml version="1.0" encoding="utf-8"?>
<formControlPr xmlns="http://schemas.microsoft.com/office/spreadsheetml/2009/9/main" objectType="Radio" lockText="1" noThreeD="1"/>
</file>

<file path=xl/ctrlProps/ctrlProp843.xml><?xml version="1.0" encoding="utf-8"?>
<formControlPr xmlns="http://schemas.microsoft.com/office/spreadsheetml/2009/9/main" objectType="Radio" lockText="1" noThreeD="1"/>
</file>

<file path=xl/ctrlProps/ctrlProp844.xml><?xml version="1.0" encoding="utf-8"?>
<formControlPr xmlns="http://schemas.microsoft.com/office/spreadsheetml/2009/9/main" objectType="Radio" lockText="1" noThreeD="1"/>
</file>

<file path=xl/ctrlProps/ctrlProp845.xml><?xml version="1.0" encoding="utf-8"?>
<formControlPr xmlns="http://schemas.microsoft.com/office/spreadsheetml/2009/9/main" objectType="Radio" lockText="1" noThreeD="1"/>
</file>

<file path=xl/ctrlProps/ctrlProp846.xml><?xml version="1.0" encoding="utf-8"?>
<formControlPr xmlns="http://schemas.microsoft.com/office/spreadsheetml/2009/9/main" objectType="Radio" firstButton="1" fmlaLink="$P$23" lockText="1" noThreeD="1"/>
</file>

<file path=xl/ctrlProps/ctrlProp847.xml><?xml version="1.0" encoding="utf-8"?>
<formControlPr xmlns="http://schemas.microsoft.com/office/spreadsheetml/2009/9/main" objectType="Radio" lockText="1" noThreeD="1"/>
</file>

<file path=xl/ctrlProps/ctrlProp848.xml><?xml version="1.0" encoding="utf-8"?>
<formControlPr xmlns="http://schemas.microsoft.com/office/spreadsheetml/2009/9/main" objectType="Radio" lockText="1" noThreeD="1"/>
</file>

<file path=xl/ctrlProps/ctrlProp849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GBox"/>
</file>

<file path=xl/ctrlProps/ctrlProp850.xml><?xml version="1.0" encoding="utf-8"?>
<formControlPr xmlns="http://schemas.microsoft.com/office/spreadsheetml/2009/9/main" objectType="Radio" lockText="1" noThreeD="1"/>
</file>

<file path=xl/ctrlProps/ctrlProp851.xml><?xml version="1.0" encoding="utf-8"?>
<formControlPr xmlns="http://schemas.microsoft.com/office/spreadsheetml/2009/9/main" objectType="GBox"/>
</file>

<file path=xl/ctrlProps/ctrlProp852.xml><?xml version="1.0" encoding="utf-8"?>
<formControlPr xmlns="http://schemas.microsoft.com/office/spreadsheetml/2009/9/main" objectType="GBox"/>
</file>

<file path=xl/ctrlProps/ctrlProp853.xml><?xml version="1.0" encoding="utf-8"?>
<formControlPr xmlns="http://schemas.microsoft.com/office/spreadsheetml/2009/9/main" objectType="GBox"/>
</file>

<file path=xl/ctrlProps/ctrlProp854.xml><?xml version="1.0" encoding="utf-8"?>
<formControlPr xmlns="http://schemas.microsoft.com/office/spreadsheetml/2009/9/main" objectType="GBox"/>
</file>

<file path=xl/ctrlProps/ctrlProp855.xml><?xml version="1.0" encoding="utf-8"?>
<formControlPr xmlns="http://schemas.microsoft.com/office/spreadsheetml/2009/9/main" objectType="GBox"/>
</file>

<file path=xl/ctrlProps/ctrlProp856.xml><?xml version="1.0" encoding="utf-8"?>
<formControlPr xmlns="http://schemas.microsoft.com/office/spreadsheetml/2009/9/main" objectType="GBox"/>
</file>

<file path=xl/ctrlProps/ctrlProp857.xml><?xml version="1.0" encoding="utf-8"?>
<formControlPr xmlns="http://schemas.microsoft.com/office/spreadsheetml/2009/9/main" objectType="GBox"/>
</file>

<file path=xl/ctrlProps/ctrlProp858.xml><?xml version="1.0" encoding="utf-8"?>
<formControlPr xmlns="http://schemas.microsoft.com/office/spreadsheetml/2009/9/main" objectType="GBox"/>
</file>

<file path=xl/ctrlProps/ctrlProp859.xml><?xml version="1.0" encoding="utf-8"?>
<formControlPr xmlns="http://schemas.microsoft.com/office/spreadsheetml/2009/9/main" objectType="Radio" firstButton="1" fmlaLink="$H$17" lockText="1" noThreeD="1"/>
</file>

<file path=xl/ctrlProps/ctrlProp86.xml><?xml version="1.0" encoding="utf-8"?>
<formControlPr xmlns="http://schemas.microsoft.com/office/spreadsheetml/2009/9/main" objectType="GBox"/>
</file>

<file path=xl/ctrlProps/ctrlProp860.xml><?xml version="1.0" encoding="utf-8"?>
<formControlPr xmlns="http://schemas.microsoft.com/office/spreadsheetml/2009/9/main" objectType="Radio" lockText="1" noThreeD="1"/>
</file>

<file path=xl/ctrlProps/ctrlProp861.xml><?xml version="1.0" encoding="utf-8"?>
<formControlPr xmlns="http://schemas.microsoft.com/office/spreadsheetml/2009/9/main" objectType="Radio" lockText="1" noThreeD="1"/>
</file>

<file path=xl/ctrlProps/ctrlProp862.xml><?xml version="1.0" encoding="utf-8"?>
<formControlPr xmlns="http://schemas.microsoft.com/office/spreadsheetml/2009/9/main" objectType="Radio" lockText="1" noThreeD="1"/>
</file>

<file path=xl/ctrlProps/ctrlProp863.xml><?xml version="1.0" encoding="utf-8"?>
<formControlPr xmlns="http://schemas.microsoft.com/office/spreadsheetml/2009/9/main" objectType="Radio" lockText="1" noThreeD="1"/>
</file>

<file path=xl/ctrlProps/ctrlProp864.xml><?xml version="1.0" encoding="utf-8"?>
<formControlPr xmlns="http://schemas.microsoft.com/office/spreadsheetml/2009/9/main" objectType="Radio" firstButton="1" fmlaLink="$H$19" lockText="1" noThreeD="1"/>
</file>

<file path=xl/ctrlProps/ctrlProp865.xml><?xml version="1.0" encoding="utf-8"?>
<formControlPr xmlns="http://schemas.microsoft.com/office/spreadsheetml/2009/9/main" objectType="Radio" lockText="1" noThreeD="1"/>
</file>

<file path=xl/ctrlProps/ctrlProp866.xml><?xml version="1.0" encoding="utf-8"?>
<formControlPr xmlns="http://schemas.microsoft.com/office/spreadsheetml/2009/9/main" objectType="Radio" lockText="1" noThreeD="1"/>
</file>

<file path=xl/ctrlProps/ctrlProp867.xml><?xml version="1.0" encoding="utf-8"?>
<formControlPr xmlns="http://schemas.microsoft.com/office/spreadsheetml/2009/9/main" objectType="Radio" lockText="1" noThreeD="1"/>
</file>

<file path=xl/ctrlProps/ctrlProp868.xml><?xml version="1.0" encoding="utf-8"?>
<formControlPr xmlns="http://schemas.microsoft.com/office/spreadsheetml/2009/9/main" objectType="Radio" lockText="1" noThreeD="1"/>
</file>

<file path=xl/ctrlProps/ctrlProp869.xml><?xml version="1.0" encoding="utf-8"?>
<formControlPr xmlns="http://schemas.microsoft.com/office/spreadsheetml/2009/9/main" objectType="Radio" firstButton="1" fmlaLink="$H$21" lockText="1" noThreeD="1"/>
</file>

<file path=xl/ctrlProps/ctrlProp87.xml><?xml version="1.0" encoding="utf-8"?>
<formControlPr xmlns="http://schemas.microsoft.com/office/spreadsheetml/2009/9/main" objectType="GBox"/>
</file>

<file path=xl/ctrlProps/ctrlProp870.xml><?xml version="1.0" encoding="utf-8"?>
<formControlPr xmlns="http://schemas.microsoft.com/office/spreadsheetml/2009/9/main" objectType="Radio" lockText="1" noThreeD="1"/>
</file>

<file path=xl/ctrlProps/ctrlProp871.xml><?xml version="1.0" encoding="utf-8"?>
<formControlPr xmlns="http://schemas.microsoft.com/office/spreadsheetml/2009/9/main" objectType="Radio" lockText="1" noThreeD="1"/>
</file>

<file path=xl/ctrlProps/ctrlProp872.xml><?xml version="1.0" encoding="utf-8"?>
<formControlPr xmlns="http://schemas.microsoft.com/office/spreadsheetml/2009/9/main" objectType="Radio" lockText="1" noThreeD="1"/>
</file>

<file path=xl/ctrlProps/ctrlProp873.xml><?xml version="1.0" encoding="utf-8"?>
<formControlPr xmlns="http://schemas.microsoft.com/office/spreadsheetml/2009/9/main" objectType="Radio" lockText="1" noThreeD="1"/>
</file>

<file path=xl/ctrlProps/ctrlProp874.xml><?xml version="1.0" encoding="utf-8"?>
<formControlPr xmlns="http://schemas.microsoft.com/office/spreadsheetml/2009/9/main" objectType="Radio" firstButton="1" fmlaLink="$H$23" lockText="1" noThreeD="1"/>
</file>

<file path=xl/ctrlProps/ctrlProp875.xml><?xml version="1.0" encoding="utf-8"?>
<formControlPr xmlns="http://schemas.microsoft.com/office/spreadsheetml/2009/9/main" objectType="Radio" lockText="1" noThreeD="1"/>
</file>

<file path=xl/ctrlProps/ctrlProp876.xml><?xml version="1.0" encoding="utf-8"?>
<formControlPr xmlns="http://schemas.microsoft.com/office/spreadsheetml/2009/9/main" objectType="Radio" lockText="1" noThreeD="1"/>
</file>

<file path=xl/ctrlProps/ctrlProp877.xml><?xml version="1.0" encoding="utf-8"?>
<formControlPr xmlns="http://schemas.microsoft.com/office/spreadsheetml/2009/9/main" objectType="Radio" lockText="1" noThreeD="1"/>
</file>

<file path=xl/ctrlProps/ctrlProp878.xml><?xml version="1.0" encoding="utf-8"?>
<formControlPr xmlns="http://schemas.microsoft.com/office/spreadsheetml/2009/9/main" objectType="Radio" lockText="1" noThreeD="1"/>
</file>

<file path=xl/ctrlProps/ctrlProp879.xml><?xml version="1.0" encoding="utf-8"?>
<formControlPr xmlns="http://schemas.microsoft.com/office/spreadsheetml/2009/9/main" objectType="Radio" firstButton="1" fmlaLink="$P$17" lockText="1" noThreeD="1"/>
</file>

<file path=xl/ctrlProps/ctrlProp88.xml><?xml version="1.0" encoding="utf-8"?>
<formControlPr xmlns="http://schemas.microsoft.com/office/spreadsheetml/2009/9/main" objectType="GBox"/>
</file>

<file path=xl/ctrlProps/ctrlProp880.xml><?xml version="1.0" encoding="utf-8"?>
<formControlPr xmlns="http://schemas.microsoft.com/office/spreadsheetml/2009/9/main" objectType="Radio" lockText="1" noThreeD="1"/>
</file>

<file path=xl/ctrlProps/ctrlProp881.xml><?xml version="1.0" encoding="utf-8"?>
<formControlPr xmlns="http://schemas.microsoft.com/office/spreadsheetml/2009/9/main" objectType="Radio" lockText="1" noThreeD="1"/>
</file>

<file path=xl/ctrlProps/ctrlProp882.xml><?xml version="1.0" encoding="utf-8"?>
<formControlPr xmlns="http://schemas.microsoft.com/office/spreadsheetml/2009/9/main" objectType="Radio" lockText="1" noThreeD="1"/>
</file>

<file path=xl/ctrlProps/ctrlProp883.xml><?xml version="1.0" encoding="utf-8"?>
<formControlPr xmlns="http://schemas.microsoft.com/office/spreadsheetml/2009/9/main" objectType="Radio" lockText="1" noThreeD="1"/>
</file>

<file path=xl/ctrlProps/ctrlProp884.xml><?xml version="1.0" encoding="utf-8"?>
<formControlPr xmlns="http://schemas.microsoft.com/office/spreadsheetml/2009/9/main" objectType="Radio" firstButton="1" fmlaLink="$P$19" lockText="1" noThreeD="1"/>
</file>

<file path=xl/ctrlProps/ctrlProp885.xml><?xml version="1.0" encoding="utf-8"?>
<formControlPr xmlns="http://schemas.microsoft.com/office/spreadsheetml/2009/9/main" objectType="Radio" lockText="1" noThreeD="1"/>
</file>

<file path=xl/ctrlProps/ctrlProp886.xml><?xml version="1.0" encoding="utf-8"?>
<formControlPr xmlns="http://schemas.microsoft.com/office/spreadsheetml/2009/9/main" objectType="Radio" lockText="1" noThreeD="1"/>
</file>

<file path=xl/ctrlProps/ctrlProp887.xml><?xml version="1.0" encoding="utf-8"?>
<formControlPr xmlns="http://schemas.microsoft.com/office/spreadsheetml/2009/9/main" objectType="Radio" lockText="1" noThreeD="1"/>
</file>

<file path=xl/ctrlProps/ctrlProp888.xml><?xml version="1.0" encoding="utf-8"?>
<formControlPr xmlns="http://schemas.microsoft.com/office/spreadsheetml/2009/9/main" objectType="Radio" lockText="1" noThreeD="1"/>
</file>

<file path=xl/ctrlProps/ctrlProp889.xml><?xml version="1.0" encoding="utf-8"?>
<formControlPr xmlns="http://schemas.microsoft.com/office/spreadsheetml/2009/9/main" objectType="Radio" firstButton="1" fmlaLink="$P$21" lockText="1" noThreeD="1"/>
</file>

<file path=xl/ctrlProps/ctrlProp89.xml><?xml version="1.0" encoding="utf-8"?>
<formControlPr xmlns="http://schemas.microsoft.com/office/spreadsheetml/2009/9/main" objectType="GBox"/>
</file>

<file path=xl/ctrlProps/ctrlProp890.xml><?xml version="1.0" encoding="utf-8"?>
<formControlPr xmlns="http://schemas.microsoft.com/office/spreadsheetml/2009/9/main" objectType="Radio" lockText="1" noThreeD="1"/>
</file>

<file path=xl/ctrlProps/ctrlProp891.xml><?xml version="1.0" encoding="utf-8"?>
<formControlPr xmlns="http://schemas.microsoft.com/office/spreadsheetml/2009/9/main" objectType="Radio" lockText="1" noThreeD="1"/>
</file>

<file path=xl/ctrlProps/ctrlProp892.xml><?xml version="1.0" encoding="utf-8"?>
<formControlPr xmlns="http://schemas.microsoft.com/office/spreadsheetml/2009/9/main" objectType="Radio" lockText="1" noThreeD="1"/>
</file>

<file path=xl/ctrlProps/ctrlProp893.xml><?xml version="1.0" encoding="utf-8"?>
<formControlPr xmlns="http://schemas.microsoft.com/office/spreadsheetml/2009/9/main" objectType="Radio" lockText="1" noThreeD="1"/>
</file>

<file path=xl/ctrlProps/ctrlProp894.xml><?xml version="1.0" encoding="utf-8"?>
<formControlPr xmlns="http://schemas.microsoft.com/office/spreadsheetml/2009/9/main" objectType="Radio" firstButton="1" fmlaLink="$P$23" lockText="1" noThreeD="1"/>
</file>

<file path=xl/ctrlProps/ctrlProp895.xml><?xml version="1.0" encoding="utf-8"?>
<formControlPr xmlns="http://schemas.microsoft.com/office/spreadsheetml/2009/9/main" objectType="Radio" lockText="1" noThreeD="1"/>
</file>

<file path=xl/ctrlProps/ctrlProp896.xml><?xml version="1.0" encoding="utf-8"?>
<formControlPr xmlns="http://schemas.microsoft.com/office/spreadsheetml/2009/9/main" objectType="Radio" lockText="1" noThreeD="1"/>
</file>

<file path=xl/ctrlProps/ctrlProp897.xml><?xml version="1.0" encoding="utf-8"?>
<formControlPr xmlns="http://schemas.microsoft.com/office/spreadsheetml/2009/9/main" objectType="Radio" lockText="1" noThreeD="1"/>
</file>

<file path=xl/ctrlProps/ctrlProp898.xml><?xml version="1.0" encoding="utf-8"?>
<formControlPr xmlns="http://schemas.microsoft.com/office/spreadsheetml/2009/9/main" objectType="Radio" lockText="1" noThreeD="1"/>
</file>

<file path=xl/ctrlProps/ctrlProp899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/>
</file>

<file path=xl/ctrlProps/ctrlProp900.xml><?xml version="1.0" encoding="utf-8"?>
<formControlPr xmlns="http://schemas.microsoft.com/office/spreadsheetml/2009/9/main" objectType="GBox"/>
</file>

<file path=xl/ctrlProps/ctrlProp901.xml><?xml version="1.0" encoding="utf-8"?>
<formControlPr xmlns="http://schemas.microsoft.com/office/spreadsheetml/2009/9/main" objectType="GBox"/>
</file>

<file path=xl/ctrlProps/ctrlProp902.xml><?xml version="1.0" encoding="utf-8"?>
<formControlPr xmlns="http://schemas.microsoft.com/office/spreadsheetml/2009/9/main" objectType="GBox"/>
</file>

<file path=xl/ctrlProps/ctrlProp903.xml><?xml version="1.0" encoding="utf-8"?>
<formControlPr xmlns="http://schemas.microsoft.com/office/spreadsheetml/2009/9/main" objectType="GBox"/>
</file>

<file path=xl/ctrlProps/ctrlProp904.xml><?xml version="1.0" encoding="utf-8"?>
<formControlPr xmlns="http://schemas.microsoft.com/office/spreadsheetml/2009/9/main" objectType="GBox"/>
</file>

<file path=xl/ctrlProps/ctrlProp905.xml><?xml version="1.0" encoding="utf-8"?>
<formControlPr xmlns="http://schemas.microsoft.com/office/spreadsheetml/2009/9/main" objectType="GBox"/>
</file>

<file path=xl/ctrlProps/ctrlProp906.xml><?xml version="1.0" encoding="utf-8"?>
<formControlPr xmlns="http://schemas.microsoft.com/office/spreadsheetml/2009/9/main" objectType="GBox"/>
</file>

<file path=xl/ctrlProps/ctrlProp907.xml><?xml version="1.0" encoding="utf-8"?>
<formControlPr xmlns="http://schemas.microsoft.com/office/spreadsheetml/2009/9/main" objectType="Radio" firstButton="1" fmlaLink="$H$17" lockText="1" noThreeD="1"/>
</file>

<file path=xl/ctrlProps/ctrlProp908.xml><?xml version="1.0" encoding="utf-8"?>
<formControlPr xmlns="http://schemas.microsoft.com/office/spreadsheetml/2009/9/main" objectType="Radio" lockText="1" noThreeD="1"/>
</file>

<file path=xl/ctrlProps/ctrlProp909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fmlaLink="$H$17" lockText="1" noThreeD="1"/>
</file>

<file path=xl/ctrlProps/ctrlProp910.xml><?xml version="1.0" encoding="utf-8"?>
<formControlPr xmlns="http://schemas.microsoft.com/office/spreadsheetml/2009/9/main" objectType="Radio" lockText="1" noThreeD="1"/>
</file>

<file path=xl/ctrlProps/ctrlProp911.xml><?xml version="1.0" encoding="utf-8"?>
<formControlPr xmlns="http://schemas.microsoft.com/office/spreadsheetml/2009/9/main" objectType="Radio" lockText="1" noThreeD="1"/>
</file>

<file path=xl/ctrlProps/ctrlProp912.xml><?xml version="1.0" encoding="utf-8"?>
<formControlPr xmlns="http://schemas.microsoft.com/office/spreadsheetml/2009/9/main" objectType="Radio" firstButton="1" fmlaLink="$H$19" lockText="1" noThreeD="1"/>
</file>

<file path=xl/ctrlProps/ctrlProp913.xml><?xml version="1.0" encoding="utf-8"?>
<formControlPr xmlns="http://schemas.microsoft.com/office/spreadsheetml/2009/9/main" objectType="Radio" lockText="1" noThreeD="1"/>
</file>

<file path=xl/ctrlProps/ctrlProp914.xml><?xml version="1.0" encoding="utf-8"?>
<formControlPr xmlns="http://schemas.microsoft.com/office/spreadsheetml/2009/9/main" objectType="Radio" lockText="1" noThreeD="1"/>
</file>

<file path=xl/ctrlProps/ctrlProp915.xml><?xml version="1.0" encoding="utf-8"?>
<formControlPr xmlns="http://schemas.microsoft.com/office/spreadsheetml/2009/9/main" objectType="Radio" lockText="1" noThreeD="1"/>
</file>

<file path=xl/ctrlProps/ctrlProp916.xml><?xml version="1.0" encoding="utf-8"?>
<formControlPr xmlns="http://schemas.microsoft.com/office/spreadsheetml/2009/9/main" objectType="Radio" lockText="1" noThreeD="1"/>
</file>

<file path=xl/ctrlProps/ctrlProp917.xml><?xml version="1.0" encoding="utf-8"?>
<formControlPr xmlns="http://schemas.microsoft.com/office/spreadsheetml/2009/9/main" objectType="Radio" firstButton="1" fmlaLink="$H$21" lockText="1" noThreeD="1"/>
</file>

<file path=xl/ctrlProps/ctrlProp918.xml><?xml version="1.0" encoding="utf-8"?>
<formControlPr xmlns="http://schemas.microsoft.com/office/spreadsheetml/2009/9/main" objectType="Radio" lockText="1" noThreeD="1"/>
</file>

<file path=xl/ctrlProps/ctrlProp919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20.xml><?xml version="1.0" encoding="utf-8"?>
<formControlPr xmlns="http://schemas.microsoft.com/office/spreadsheetml/2009/9/main" objectType="Radio" lockText="1" noThreeD="1"/>
</file>

<file path=xl/ctrlProps/ctrlProp921.xml><?xml version="1.0" encoding="utf-8"?>
<formControlPr xmlns="http://schemas.microsoft.com/office/spreadsheetml/2009/9/main" objectType="Radio" lockText="1" noThreeD="1"/>
</file>

<file path=xl/ctrlProps/ctrlProp922.xml><?xml version="1.0" encoding="utf-8"?>
<formControlPr xmlns="http://schemas.microsoft.com/office/spreadsheetml/2009/9/main" objectType="Radio" firstButton="1" fmlaLink="$H$23" lockText="1" noThreeD="1"/>
</file>

<file path=xl/ctrlProps/ctrlProp923.xml><?xml version="1.0" encoding="utf-8"?>
<formControlPr xmlns="http://schemas.microsoft.com/office/spreadsheetml/2009/9/main" objectType="Radio" lockText="1" noThreeD="1"/>
</file>

<file path=xl/ctrlProps/ctrlProp924.xml><?xml version="1.0" encoding="utf-8"?>
<formControlPr xmlns="http://schemas.microsoft.com/office/spreadsheetml/2009/9/main" objectType="Radio" lockText="1" noThreeD="1"/>
</file>

<file path=xl/ctrlProps/ctrlProp925.xml><?xml version="1.0" encoding="utf-8"?>
<formControlPr xmlns="http://schemas.microsoft.com/office/spreadsheetml/2009/9/main" objectType="Radio" lockText="1" noThreeD="1"/>
</file>

<file path=xl/ctrlProps/ctrlProp926.xml><?xml version="1.0" encoding="utf-8"?>
<formControlPr xmlns="http://schemas.microsoft.com/office/spreadsheetml/2009/9/main" objectType="Radio" lockText="1" noThreeD="1"/>
</file>

<file path=xl/ctrlProps/ctrlProp927.xml><?xml version="1.0" encoding="utf-8"?>
<formControlPr xmlns="http://schemas.microsoft.com/office/spreadsheetml/2009/9/main" objectType="Radio" firstButton="1" fmlaLink="$P$17" lockText="1" noThreeD="1"/>
</file>

<file path=xl/ctrlProps/ctrlProp928.xml><?xml version="1.0" encoding="utf-8"?>
<formControlPr xmlns="http://schemas.microsoft.com/office/spreadsheetml/2009/9/main" objectType="Radio" lockText="1" noThreeD="1"/>
</file>

<file path=xl/ctrlProps/ctrlProp929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30.xml><?xml version="1.0" encoding="utf-8"?>
<formControlPr xmlns="http://schemas.microsoft.com/office/spreadsheetml/2009/9/main" objectType="Radio" lockText="1" noThreeD="1"/>
</file>

<file path=xl/ctrlProps/ctrlProp931.xml><?xml version="1.0" encoding="utf-8"?>
<formControlPr xmlns="http://schemas.microsoft.com/office/spreadsheetml/2009/9/main" objectType="Radio" lockText="1" noThreeD="1"/>
</file>

<file path=xl/ctrlProps/ctrlProp932.xml><?xml version="1.0" encoding="utf-8"?>
<formControlPr xmlns="http://schemas.microsoft.com/office/spreadsheetml/2009/9/main" objectType="Radio" firstButton="1" fmlaLink="$P$19" lockText="1" noThreeD="1"/>
</file>

<file path=xl/ctrlProps/ctrlProp933.xml><?xml version="1.0" encoding="utf-8"?>
<formControlPr xmlns="http://schemas.microsoft.com/office/spreadsheetml/2009/9/main" objectType="Radio" lockText="1" noThreeD="1"/>
</file>

<file path=xl/ctrlProps/ctrlProp934.xml><?xml version="1.0" encoding="utf-8"?>
<formControlPr xmlns="http://schemas.microsoft.com/office/spreadsheetml/2009/9/main" objectType="Radio" lockText="1" noThreeD="1"/>
</file>

<file path=xl/ctrlProps/ctrlProp935.xml><?xml version="1.0" encoding="utf-8"?>
<formControlPr xmlns="http://schemas.microsoft.com/office/spreadsheetml/2009/9/main" objectType="Radio" lockText="1" noThreeD="1"/>
</file>

<file path=xl/ctrlProps/ctrlProp936.xml><?xml version="1.0" encoding="utf-8"?>
<formControlPr xmlns="http://schemas.microsoft.com/office/spreadsheetml/2009/9/main" objectType="Radio" lockText="1" noThreeD="1"/>
</file>

<file path=xl/ctrlProps/ctrlProp937.xml><?xml version="1.0" encoding="utf-8"?>
<formControlPr xmlns="http://schemas.microsoft.com/office/spreadsheetml/2009/9/main" objectType="Radio" firstButton="1" fmlaLink="$P$21" lockText="1" noThreeD="1"/>
</file>

<file path=xl/ctrlProps/ctrlProp938.xml><?xml version="1.0" encoding="utf-8"?>
<formControlPr xmlns="http://schemas.microsoft.com/office/spreadsheetml/2009/9/main" objectType="Radio" lockText="1" noThreeD="1"/>
</file>

<file path=xl/ctrlProps/ctrlProp939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40.xml><?xml version="1.0" encoding="utf-8"?>
<formControlPr xmlns="http://schemas.microsoft.com/office/spreadsheetml/2009/9/main" objectType="Radio" lockText="1" noThreeD="1"/>
</file>

<file path=xl/ctrlProps/ctrlProp941.xml><?xml version="1.0" encoding="utf-8"?>
<formControlPr xmlns="http://schemas.microsoft.com/office/spreadsheetml/2009/9/main" objectType="Radio" lockText="1" noThreeD="1"/>
</file>

<file path=xl/ctrlProps/ctrlProp942.xml><?xml version="1.0" encoding="utf-8"?>
<formControlPr xmlns="http://schemas.microsoft.com/office/spreadsheetml/2009/9/main" objectType="Radio" firstButton="1" fmlaLink="$P$23" lockText="1" noThreeD="1"/>
</file>

<file path=xl/ctrlProps/ctrlProp943.xml><?xml version="1.0" encoding="utf-8"?>
<formControlPr xmlns="http://schemas.microsoft.com/office/spreadsheetml/2009/9/main" objectType="Radio" lockText="1" noThreeD="1"/>
</file>

<file path=xl/ctrlProps/ctrlProp944.xml><?xml version="1.0" encoding="utf-8"?>
<formControlPr xmlns="http://schemas.microsoft.com/office/spreadsheetml/2009/9/main" objectType="Radio" lockText="1" noThreeD="1"/>
</file>

<file path=xl/ctrlProps/ctrlProp945.xml><?xml version="1.0" encoding="utf-8"?>
<formControlPr xmlns="http://schemas.microsoft.com/office/spreadsheetml/2009/9/main" objectType="Radio" lockText="1" noThreeD="1"/>
</file>

<file path=xl/ctrlProps/ctrlProp946.xml><?xml version="1.0" encoding="utf-8"?>
<formControlPr xmlns="http://schemas.microsoft.com/office/spreadsheetml/2009/9/main" objectType="Radio" lockText="1" noThreeD="1"/>
</file>

<file path=xl/ctrlProps/ctrlProp947.xml><?xml version="1.0" encoding="utf-8"?>
<formControlPr xmlns="http://schemas.microsoft.com/office/spreadsheetml/2009/9/main" objectType="GBox"/>
</file>

<file path=xl/ctrlProps/ctrlProp948.xml><?xml version="1.0" encoding="utf-8"?>
<formControlPr xmlns="http://schemas.microsoft.com/office/spreadsheetml/2009/9/main" objectType="GBox"/>
</file>

<file path=xl/ctrlProps/ctrlProp949.xml><?xml version="1.0" encoding="utf-8"?>
<formControlPr xmlns="http://schemas.microsoft.com/office/spreadsheetml/2009/9/main" objectType="GBox"/>
</file>

<file path=xl/ctrlProps/ctrlProp95.xml><?xml version="1.0" encoding="utf-8"?>
<formControlPr xmlns="http://schemas.microsoft.com/office/spreadsheetml/2009/9/main" objectType="Radio" lockText="1" noThreeD="1"/>
</file>

<file path=xl/ctrlProps/ctrlProp950.xml><?xml version="1.0" encoding="utf-8"?>
<formControlPr xmlns="http://schemas.microsoft.com/office/spreadsheetml/2009/9/main" objectType="GBox"/>
</file>

<file path=xl/ctrlProps/ctrlProp951.xml><?xml version="1.0" encoding="utf-8"?>
<formControlPr xmlns="http://schemas.microsoft.com/office/spreadsheetml/2009/9/main" objectType="GBox"/>
</file>

<file path=xl/ctrlProps/ctrlProp952.xml><?xml version="1.0" encoding="utf-8"?>
<formControlPr xmlns="http://schemas.microsoft.com/office/spreadsheetml/2009/9/main" objectType="GBox"/>
</file>

<file path=xl/ctrlProps/ctrlProp953.xml><?xml version="1.0" encoding="utf-8"?>
<formControlPr xmlns="http://schemas.microsoft.com/office/spreadsheetml/2009/9/main" objectType="GBox"/>
</file>

<file path=xl/ctrlProps/ctrlProp954.xml><?xml version="1.0" encoding="utf-8"?>
<formControlPr xmlns="http://schemas.microsoft.com/office/spreadsheetml/2009/9/main" objectType="GBox"/>
</file>

<file path=xl/ctrlProps/ctrlProp955.xml><?xml version="1.0" encoding="utf-8"?>
<formControlPr xmlns="http://schemas.microsoft.com/office/spreadsheetml/2009/9/main" objectType="Radio" firstButton="1" fmlaLink="$H$17" lockText="1" noThreeD="1"/>
</file>

<file path=xl/ctrlProps/ctrlProp956.xml><?xml version="1.0" encoding="utf-8"?>
<formControlPr xmlns="http://schemas.microsoft.com/office/spreadsheetml/2009/9/main" objectType="Radio" lockText="1" noThreeD="1"/>
</file>

<file path=xl/ctrlProps/ctrlProp957.xml><?xml version="1.0" encoding="utf-8"?>
<formControlPr xmlns="http://schemas.microsoft.com/office/spreadsheetml/2009/9/main" objectType="Radio" lockText="1" noThreeD="1"/>
</file>

<file path=xl/ctrlProps/ctrlProp958.xml><?xml version="1.0" encoding="utf-8"?>
<formControlPr xmlns="http://schemas.microsoft.com/office/spreadsheetml/2009/9/main" objectType="Radio" lockText="1" noThreeD="1"/>
</file>

<file path=xl/ctrlProps/ctrlProp959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firstButton="1" fmlaLink="$H$19" lockText="1" noThreeD="1"/>
</file>

<file path=xl/ctrlProps/ctrlProp960.xml><?xml version="1.0" encoding="utf-8"?>
<formControlPr xmlns="http://schemas.microsoft.com/office/spreadsheetml/2009/9/main" objectType="Radio" firstButton="1" fmlaLink="$H$19" lockText="1" noThreeD="1"/>
</file>

<file path=xl/ctrlProps/ctrlProp961.xml><?xml version="1.0" encoding="utf-8"?>
<formControlPr xmlns="http://schemas.microsoft.com/office/spreadsheetml/2009/9/main" objectType="Radio" lockText="1" noThreeD="1"/>
</file>

<file path=xl/ctrlProps/ctrlProp962.xml><?xml version="1.0" encoding="utf-8"?>
<formControlPr xmlns="http://schemas.microsoft.com/office/spreadsheetml/2009/9/main" objectType="Radio" lockText="1" noThreeD="1"/>
</file>

<file path=xl/ctrlProps/ctrlProp963.xml><?xml version="1.0" encoding="utf-8"?>
<formControlPr xmlns="http://schemas.microsoft.com/office/spreadsheetml/2009/9/main" objectType="Radio" lockText="1" noThreeD="1"/>
</file>

<file path=xl/ctrlProps/ctrlProp964.xml><?xml version="1.0" encoding="utf-8"?>
<formControlPr xmlns="http://schemas.microsoft.com/office/spreadsheetml/2009/9/main" objectType="Radio" lockText="1" noThreeD="1"/>
</file>

<file path=xl/ctrlProps/ctrlProp965.xml><?xml version="1.0" encoding="utf-8"?>
<formControlPr xmlns="http://schemas.microsoft.com/office/spreadsheetml/2009/9/main" objectType="Radio" firstButton="1" fmlaLink="$H$21" lockText="1" noThreeD="1"/>
</file>

<file path=xl/ctrlProps/ctrlProp966.xml><?xml version="1.0" encoding="utf-8"?>
<formControlPr xmlns="http://schemas.microsoft.com/office/spreadsheetml/2009/9/main" objectType="Radio" lockText="1" noThreeD="1"/>
</file>

<file path=xl/ctrlProps/ctrlProp967.xml><?xml version="1.0" encoding="utf-8"?>
<formControlPr xmlns="http://schemas.microsoft.com/office/spreadsheetml/2009/9/main" objectType="Radio" lockText="1" noThreeD="1"/>
</file>

<file path=xl/ctrlProps/ctrlProp968.xml><?xml version="1.0" encoding="utf-8"?>
<formControlPr xmlns="http://schemas.microsoft.com/office/spreadsheetml/2009/9/main" objectType="Radio" lockText="1" noThreeD="1"/>
</file>

<file path=xl/ctrlProps/ctrlProp969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70.xml><?xml version="1.0" encoding="utf-8"?>
<formControlPr xmlns="http://schemas.microsoft.com/office/spreadsheetml/2009/9/main" objectType="Radio" firstButton="1" fmlaLink="$H$23" lockText="1" noThreeD="1"/>
</file>

<file path=xl/ctrlProps/ctrlProp971.xml><?xml version="1.0" encoding="utf-8"?>
<formControlPr xmlns="http://schemas.microsoft.com/office/spreadsheetml/2009/9/main" objectType="Radio" lockText="1" noThreeD="1"/>
</file>

<file path=xl/ctrlProps/ctrlProp972.xml><?xml version="1.0" encoding="utf-8"?>
<formControlPr xmlns="http://schemas.microsoft.com/office/spreadsheetml/2009/9/main" objectType="Radio" lockText="1" noThreeD="1"/>
</file>

<file path=xl/ctrlProps/ctrlProp973.xml><?xml version="1.0" encoding="utf-8"?>
<formControlPr xmlns="http://schemas.microsoft.com/office/spreadsheetml/2009/9/main" objectType="Radio" lockText="1" noThreeD="1"/>
</file>

<file path=xl/ctrlProps/ctrlProp974.xml><?xml version="1.0" encoding="utf-8"?>
<formControlPr xmlns="http://schemas.microsoft.com/office/spreadsheetml/2009/9/main" objectType="Radio" lockText="1" noThreeD="1"/>
</file>

<file path=xl/ctrlProps/ctrlProp975.xml><?xml version="1.0" encoding="utf-8"?>
<formControlPr xmlns="http://schemas.microsoft.com/office/spreadsheetml/2009/9/main" objectType="Radio" firstButton="1" fmlaLink="$P$17" lockText="1" noThreeD="1"/>
</file>

<file path=xl/ctrlProps/ctrlProp976.xml><?xml version="1.0" encoding="utf-8"?>
<formControlPr xmlns="http://schemas.microsoft.com/office/spreadsheetml/2009/9/main" objectType="Radio" lockText="1" noThreeD="1"/>
</file>

<file path=xl/ctrlProps/ctrlProp977.xml><?xml version="1.0" encoding="utf-8"?>
<formControlPr xmlns="http://schemas.microsoft.com/office/spreadsheetml/2009/9/main" objectType="Radio" lockText="1" noThreeD="1"/>
</file>

<file path=xl/ctrlProps/ctrlProp978.xml><?xml version="1.0" encoding="utf-8"?>
<formControlPr xmlns="http://schemas.microsoft.com/office/spreadsheetml/2009/9/main" objectType="Radio" lockText="1" noThreeD="1"/>
</file>

<file path=xl/ctrlProps/ctrlProp979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80.xml><?xml version="1.0" encoding="utf-8"?>
<formControlPr xmlns="http://schemas.microsoft.com/office/spreadsheetml/2009/9/main" objectType="Radio" firstButton="1" fmlaLink="$P$19" lockText="1" noThreeD="1"/>
</file>

<file path=xl/ctrlProps/ctrlProp981.xml><?xml version="1.0" encoding="utf-8"?>
<formControlPr xmlns="http://schemas.microsoft.com/office/spreadsheetml/2009/9/main" objectType="Radio" lockText="1" noThreeD="1"/>
</file>

<file path=xl/ctrlProps/ctrlProp982.xml><?xml version="1.0" encoding="utf-8"?>
<formControlPr xmlns="http://schemas.microsoft.com/office/spreadsheetml/2009/9/main" objectType="Radio" lockText="1" noThreeD="1"/>
</file>

<file path=xl/ctrlProps/ctrlProp983.xml><?xml version="1.0" encoding="utf-8"?>
<formControlPr xmlns="http://schemas.microsoft.com/office/spreadsheetml/2009/9/main" objectType="Radio" lockText="1" noThreeD="1"/>
</file>

<file path=xl/ctrlProps/ctrlProp984.xml><?xml version="1.0" encoding="utf-8"?>
<formControlPr xmlns="http://schemas.microsoft.com/office/spreadsheetml/2009/9/main" objectType="Radio" lockText="1" noThreeD="1"/>
</file>

<file path=xl/ctrlProps/ctrlProp985.xml><?xml version="1.0" encoding="utf-8"?>
<formControlPr xmlns="http://schemas.microsoft.com/office/spreadsheetml/2009/9/main" objectType="Radio" firstButton="1" fmlaLink="$P$21" lockText="1" noThreeD="1"/>
</file>

<file path=xl/ctrlProps/ctrlProp986.xml><?xml version="1.0" encoding="utf-8"?>
<formControlPr xmlns="http://schemas.microsoft.com/office/spreadsheetml/2009/9/main" objectType="Radio" lockText="1" noThreeD="1"/>
</file>

<file path=xl/ctrlProps/ctrlProp987.xml><?xml version="1.0" encoding="utf-8"?>
<formControlPr xmlns="http://schemas.microsoft.com/office/spreadsheetml/2009/9/main" objectType="Radio" lockText="1" noThreeD="1"/>
</file>

<file path=xl/ctrlProps/ctrlProp988.xml><?xml version="1.0" encoding="utf-8"?>
<formControlPr xmlns="http://schemas.microsoft.com/office/spreadsheetml/2009/9/main" objectType="Radio" lockText="1" noThreeD="1"/>
</file>

<file path=xl/ctrlProps/ctrlProp989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ctrlProps/ctrlProp990.xml><?xml version="1.0" encoding="utf-8"?>
<formControlPr xmlns="http://schemas.microsoft.com/office/spreadsheetml/2009/9/main" objectType="Radio" firstButton="1" fmlaLink="$P$23" lockText="1" noThreeD="1"/>
</file>

<file path=xl/ctrlProps/ctrlProp991.xml><?xml version="1.0" encoding="utf-8"?>
<formControlPr xmlns="http://schemas.microsoft.com/office/spreadsheetml/2009/9/main" objectType="Radio" lockText="1" noThreeD="1"/>
</file>

<file path=xl/ctrlProps/ctrlProp992.xml><?xml version="1.0" encoding="utf-8"?>
<formControlPr xmlns="http://schemas.microsoft.com/office/spreadsheetml/2009/9/main" objectType="Radio" lockText="1" noThreeD="1"/>
</file>

<file path=xl/ctrlProps/ctrlProp993.xml><?xml version="1.0" encoding="utf-8"?>
<formControlPr xmlns="http://schemas.microsoft.com/office/spreadsheetml/2009/9/main" objectType="Radio" lockText="1" noThreeD="1"/>
</file>

<file path=xl/ctrlProps/ctrlProp994.xml><?xml version="1.0" encoding="utf-8"?>
<formControlPr xmlns="http://schemas.microsoft.com/office/spreadsheetml/2009/9/main" objectType="Radio" lockText="1" noThreeD="1"/>
</file>

<file path=xl/ctrlProps/ctrlProp995.xml><?xml version="1.0" encoding="utf-8"?>
<formControlPr xmlns="http://schemas.microsoft.com/office/spreadsheetml/2009/9/main" objectType="GBox"/>
</file>

<file path=xl/ctrlProps/ctrlProp996.xml><?xml version="1.0" encoding="utf-8"?>
<formControlPr xmlns="http://schemas.microsoft.com/office/spreadsheetml/2009/9/main" objectType="GBox"/>
</file>

<file path=xl/ctrlProps/ctrlProp997.xml><?xml version="1.0" encoding="utf-8"?>
<formControlPr xmlns="http://schemas.microsoft.com/office/spreadsheetml/2009/9/main" objectType="GBox"/>
</file>

<file path=xl/ctrlProps/ctrlProp998.xml><?xml version="1.0" encoding="utf-8"?>
<formControlPr xmlns="http://schemas.microsoft.com/office/spreadsheetml/2009/9/main" objectType="GBox"/>
</file>

<file path=xl/ctrlProps/ctrlProp999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EERGEMAK+LEERPLEZIER - vragen'!A1"/><Relationship Id="rId13" Type="http://schemas.openxmlformats.org/officeDocument/2006/relationships/image" Target="../media/image1.png"/><Relationship Id="rId3" Type="http://schemas.openxmlformats.org/officeDocument/2006/relationships/hyperlink" Target="#'3e VAK'!A1"/><Relationship Id="rId7" Type="http://schemas.openxmlformats.org/officeDocument/2006/relationships/hyperlink" Target="#'INFO 3'!A1"/><Relationship Id="rId12" Type="http://schemas.openxmlformats.org/officeDocument/2006/relationships/hyperlink" Target="http://www.meesterharrie.nl" TargetMode="External"/><Relationship Id="rId2" Type="http://schemas.openxmlformats.org/officeDocument/2006/relationships/hyperlink" Target="#'2e VAK'!A1"/><Relationship Id="rId1" Type="http://schemas.openxmlformats.org/officeDocument/2006/relationships/hyperlink" Target="#'1e VAK'!A1"/><Relationship Id="rId6" Type="http://schemas.openxmlformats.org/officeDocument/2006/relationships/hyperlink" Target="#'INFO 4'!A1"/><Relationship Id="rId11" Type="http://schemas.openxmlformats.org/officeDocument/2006/relationships/hyperlink" Target="#'INFO 1'!A1"/><Relationship Id="rId5" Type="http://schemas.openxmlformats.org/officeDocument/2006/relationships/hyperlink" Target="#LIJV!A1"/><Relationship Id="rId10" Type="http://schemas.openxmlformats.org/officeDocument/2006/relationships/hyperlink" Target="#'INFO 2'!A1"/><Relationship Id="rId4" Type="http://schemas.openxmlformats.org/officeDocument/2006/relationships/hyperlink" Target="#'4e VAK'!A1"/><Relationship Id="rId9" Type="http://schemas.openxmlformats.org/officeDocument/2006/relationships/hyperlink" Target="#'1'!A1"/><Relationship Id="rId14" Type="http://schemas.openxmlformats.org/officeDocument/2006/relationships/hyperlink" Target="#INDIVIDUEEL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9'!A1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0'!A1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1'!A1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2'!A1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3'!A1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4'!A1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5'!A1"/><Relationship Id="rId4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6'!A1"/><Relationship Id="rId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7'!A1"/><Relationship Id="rId4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8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NAMENBLAD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19'!A1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0'!A1"/><Relationship Id="rId4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1'!A1"/><Relationship Id="rId4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2'!A1"/><Relationship Id="rId4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3'!A1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4'!A1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5'!A1"/><Relationship Id="rId4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6'!A1"/><Relationship Id="rId4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7'!A1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8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'!A1"/><Relationship Id="rId4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29'!A1"/><Relationship Id="rId4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0'!A1"/><Relationship Id="rId4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1'!A1"/><Relationship Id="rId4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2'!A1"/><Relationship Id="rId4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3'!A1"/><Relationship Id="rId4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4'!A1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5'!A1"/><Relationship Id="rId4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NAMENBLAD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2.xml"/><Relationship Id="rId21" Type="http://schemas.openxmlformats.org/officeDocument/2006/relationships/image" Target="../media/image9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1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3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2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6.xml"/><Relationship Id="rId21" Type="http://schemas.openxmlformats.org/officeDocument/2006/relationships/image" Target="../media/image9.png"/><Relationship Id="rId7" Type="http://schemas.openxmlformats.org/officeDocument/2006/relationships/chart" Target="../charts/chart7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5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3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1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3'!A1"/><Relationship Id="rId4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image" Target="../media/image5.png"/><Relationship Id="rId18" Type="http://schemas.microsoft.com/office/2007/relationships/hdphoto" Target="../media/hdphoto3.wdp"/><Relationship Id="rId3" Type="http://schemas.openxmlformats.org/officeDocument/2006/relationships/chart" Target="../charts/chart10.xml"/><Relationship Id="rId21" Type="http://schemas.openxmlformats.org/officeDocument/2006/relationships/image" Target="../media/image9.png"/><Relationship Id="rId7" Type="http://schemas.openxmlformats.org/officeDocument/2006/relationships/chart" Target="../charts/chart11.xml"/><Relationship Id="rId12" Type="http://schemas.openxmlformats.org/officeDocument/2006/relationships/image" Target="../media/image4.png"/><Relationship Id="rId17" Type="http://schemas.openxmlformats.org/officeDocument/2006/relationships/image" Target="../media/image7.png"/><Relationship Id="rId25" Type="http://schemas.openxmlformats.org/officeDocument/2006/relationships/image" Target="../media/image13.png"/><Relationship Id="rId2" Type="http://schemas.openxmlformats.org/officeDocument/2006/relationships/chart" Target="../charts/chart9.xml"/><Relationship Id="rId16" Type="http://schemas.microsoft.com/office/2007/relationships/hdphoto" Target="../media/hdphoto2.wdp"/><Relationship Id="rId20" Type="http://schemas.microsoft.com/office/2007/relationships/hdphoto" Target="../media/hdphoto4.wdp"/><Relationship Id="rId1" Type="http://schemas.openxmlformats.org/officeDocument/2006/relationships/hyperlink" Target="#NAMENBLAD!A1"/><Relationship Id="rId6" Type="http://schemas.openxmlformats.org/officeDocument/2006/relationships/hyperlink" Target="#'INFO 7'!A1"/><Relationship Id="rId11" Type="http://schemas.openxmlformats.org/officeDocument/2006/relationships/hyperlink" Target="#'4e vak'!A1"/><Relationship Id="rId24" Type="http://schemas.openxmlformats.org/officeDocument/2006/relationships/image" Target="../media/image12.png"/><Relationship Id="rId5" Type="http://schemas.openxmlformats.org/officeDocument/2006/relationships/hyperlink" Target="#'INFO 6'!A1"/><Relationship Id="rId15" Type="http://schemas.openxmlformats.org/officeDocument/2006/relationships/image" Target="../media/image6.png"/><Relationship Id="rId23" Type="http://schemas.openxmlformats.org/officeDocument/2006/relationships/image" Target="../media/image11.png"/><Relationship Id="rId10" Type="http://schemas.openxmlformats.org/officeDocument/2006/relationships/hyperlink" Target="#'2e vak'!A1"/><Relationship Id="rId19" Type="http://schemas.openxmlformats.org/officeDocument/2006/relationships/image" Target="../media/image8.png"/><Relationship Id="rId4" Type="http://schemas.openxmlformats.org/officeDocument/2006/relationships/hyperlink" Target="#'INFO 5'!A1"/><Relationship Id="rId9" Type="http://schemas.openxmlformats.org/officeDocument/2006/relationships/hyperlink" Target="#'1e vak'!A1"/><Relationship Id="rId14" Type="http://schemas.microsoft.com/office/2007/relationships/hdphoto" Target="../media/hdphoto1.wdp"/><Relationship Id="rId22" Type="http://schemas.openxmlformats.org/officeDocument/2006/relationships/image" Target="../media/image10.png"/></Relationships>
</file>

<file path=xl/drawings/_rels/drawing4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hyperlink" Target="#'INFO 5'!A1"/><Relationship Id="rId18" Type="http://schemas.openxmlformats.org/officeDocument/2006/relationships/hyperlink" Target="#'1e vak'!A1"/><Relationship Id="rId3" Type="http://schemas.openxmlformats.org/officeDocument/2006/relationships/chart" Target="../charts/chart14.xml"/><Relationship Id="rId21" Type="http://schemas.openxmlformats.org/officeDocument/2006/relationships/image" Target="../media/image9.png"/><Relationship Id="rId7" Type="http://schemas.openxmlformats.org/officeDocument/2006/relationships/image" Target="../media/image6.png"/><Relationship Id="rId12" Type="http://schemas.microsoft.com/office/2007/relationships/hdphoto" Target="../media/hdphoto4.wdp"/><Relationship Id="rId17" Type="http://schemas.openxmlformats.org/officeDocument/2006/relationships/chart" Target="../charts/chart16.xml"/><Relationship Id="rId25" Type="http://schemas.openxmlformats.org/officeDocument/2006/relationships/image" Target="../media/image13.png"/><Relationship Id="rId2" Type="http://schemas.openxmlformats.org/officeDocument/2006/relationships/chart" Target="../charts/chart13.xml"/><Relationship Id="rId16" Type="http://schemas.openxmlformats.org/officeDocument/2006/relationships/chart" Target="../charts/chart15.xml"/><Relationship Id="rId20" Type="http://schemas.openxmlformats.org/officeDocument/2006/relationships/hyperlink" Target="#'3e vak'!A1"/><Relationship Id="rId1" Type="http://schemas.openxmlformats.org/officeDocument/2006/relationships/hyperlink" Target="#NAMENBLAD!A1"/><Relationship Id="rId6" Type="http://schemas.microsoft.com/office/2007/relationships/hdphoto" Target="../media/hdphoto1.wdp"/><Relationship Id="rId11" Type="http://schemas.openxmlformats.org/officeDocument/2006/relationships/image" Target="../media/image8.png"/><Relationship Id="rId24" Type="http://schemas.openxmlformats.org/officeDocument/2006/relationships/image" Target="../media/image12.png"/><Relationship Id="rId5" Type="http://schemas.openxmlformats.org/officeDocument/2006/relationships/image" Target="../media/image5.png"/><Relationship Id="rId15" Type="http://schemas.openxmlformats.org/officeDocument/2006/relationships/hyperlink" Target="#'INFO 7'!A1"/><Relationship Id="rId23" Type="http://schemas.openxmlformats.org/officeDocument/2006/relationships/image" Target="../media/image11.png"/><Relationship Id="rId10" Type="http://schemas.microsoft.com/office/2007/relationships/hdphoto" Target="../media/hdphoto3.wdp"/><Relationship Id="rId19" Type="http://schemas.openxmlformats.org/officeDocument/2006/relationships/hyperlink" Target="#'2e vak'!A1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hyperlink" Target="#'INFO 6'!A1"/><Relationship Id="rId22" Type="http://schemas.openxmlformats.org/officeDocument/2006/relationships/image" Target="../media/image10.png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hyperlink" Target="#'2e vak'!A1"/><Relationship Id="rId3" Type="http://schemas.openxmlformats.org/officeDocument/2006/relationships/chart" Target="../charts/chart19.xml"/><Relationship Id="rId7" Type="http://schemas.openxmlformats.org/officeDocument/2006/relationships/hyperlink" Target="#'1e VAK'!A1"/><Relationship Id="rId12" Type="http://schemas.openxmlformats.org/officeDocument/2006/relationships/image" Target="../media/image14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hyperlink" Target="#'INFO 9'!A1"/><Relationship Id="rId11" Type="http://schemas.openxmlformats.org/officeDocument/2006/relationships/hyperlink" Target="#INDIVIDUEEL!A1"/><Relationship Id="rId5" Type="http://schemas.openxmlformats.org/officeDocument/2006/relationships/hyperlink" Target="#NAMENBLAD!A1"/><Relationship Id="rId10" Type="http://schemas.openxmlformats.org/officeDocument/2006/relationships/hyperlink" Target="#'4e vak'!A1"/><Relationship Id="rId4" Type="http://schemas.openxmlformats.org/officeDocument/2006/relationships/chart" Target="../charts/chart20.xml"/><Relationship Id="rId9" Type="http://schemas.openxmlformats.org/officeDocument/2006/relationships/hyperlink" Target="#'3e vak'!A1"/></Relationships>
</file>

<file path=xl/drawings/_rels/drawing43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13" Type="http://schemas.openxmlformats.org/officeDocument/2006/relationships/hyperlink" Target="#'2e vak'!A1"/><Relationship Id="rId18" Type="http://schemas.openxmlformats.org/officeDocument/2006/relationships/image" Target="../media/image12.png"/><Relationship Id="rId3" Type="http://schemas.openxmlformats.org/officeDocument/2006/relationships/image" Target="../media/image5.png"/><Relationship Id="rId21" Type="http://schemas.openxmlformats.org/officeDocument/2006/relationships/image" Target="../media/image15.png"/><Relationship Id="rId7" Type="http://schemas.openxmlformats.org/officeDocument/2006/relationships/image" Target="../media/image7.png"/><Relationship Id="rId12" Type="http://schemas.openxmlformats.org/officeDocument/2006/relationships/hyperlink" Target="#'1e VAK'!A1"/><Relationship Id="rId17" Type="http://schemas.openxmlformats.org/officeDocument/2006/relationships/image" Target="../media/image10.png"/><Relationship Id="rId2" Type="http://schemas.openxmlformats.org/officeDocument/2006/relationships/image" Target="../media/image4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#NAMENBLAD!A1"/><Relationship Id="rId6" Type="http://schemas.microsoft.com/office/2007/relationships/hdphoto" Target="../media/hdphoto2.wdp"/><Relationship Id="rId11" Type="http://schemas.openxmlformats.org/officeDocument/2006/relationships/hyperlink" Target="#'INFO 8'!A1"/><Relationship Id="rId5" Type="http://schemas.openxmlformats.org/officeDocument/2006/relationships/image" Target="../media/image6.png"/><Relationship Id="rId15" Type="http://schemas.openxmlformats.org/officeDocument/2006/relationships/hyperlink" Target="#'4e vak'!A1"/><Relationship Id="rId10" Type="http://schemas.microsoft.com/office/2007/relationships/hdphoto" Target="../media/hdphoto4.wdp"/><Relationship Id="rId19" Type="http://schemas.openxmlformats.org/officeDocument/2006/relationships/image" Target="../media/image13.png"/><Relationship Id="rId4" Type="http://schemas.microsoft.com/office/2007/relationships/hdphoto" Target="../media/hdphoto1.wdp"/><Relationship Id="rId9" Type="http://schemas.openxmlformats.org/officeDocument/2006/relationships/image" Target="../media/image8.png"/><Relationship Id="rId14" Type="http://schemas.openxmlformats.org/officeDocument/2006/relationships/hyperlink" Target="#'3e vak'!A1"/><Relationship Id="rId22" Type="http://schemas.openxmlformats.org/officeDocument/2006/relationships/hyperlink" Target="#LIJV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hyperlink" Target="#NAMENBLAD!A1"/><Relationship Id="rId1" Type="http://schemas.openxmlformats.org/officeDocument/2006/relationships/image" Target="../media/image16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hyperlink" Target="#NAMENBLAD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NAMENBLAD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hyperlink" Target="#NAMENBLAD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1e VAK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hyperlink" Target="#'1e VA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4'!A1"/><Relationship Id="rId4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hyperlink" Target="#'1e VAK'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hyperlink" Target="#INDIVIDUEEL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NAMENBLAD!A1"/><Relationship Id="rId2" Type="http://schemas.openxmlformats.org/officeDocument/2006/relationships/image" Target="../media/image24.png"/><Relationship Id="rId1" Type="http://schemas.openxmlformats.org/officeDocument/2006/relationships/hyperlink" Target="#LIJV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5'!A1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6'!A1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7'!A1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NAMENBLAD!A1"/><Relationship Id="rId1" Type="http://schemas.openxmlformats.org/officeDocument/2006/relationships/hyperlink" Target="#'8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560294</xdr:colOff>
      <xdr:row>6</xdr:row>
      <xdr:rowOff>705970</xdr:rowOff>
    </xdr:from>
    <xdr:to>
      <xdr:col>9</xdr:col>
      <xdr:colOff>67236</xdr:colOff>
      <xdr:row>15</xdr:row>
      <xdr:rowOff>78441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43500" y="2364441"/>
          <a:ext cx="3742765" cy="2655794"/>
        </a:xfrm>
        <a:prstGeom prst="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17924</xdr:colOff>
      <xdr:row>6</xdr:row>
      <xdr:rowOff>286870</xdr:rowOff>
    </xdr:from>
    <xdr:to>
      <xdr:col>14</xdr:col>
      <xdr:colOff>242041</xdr:colOff>
      <xdr:row>7</xdr:row>
      <xdr:rowOff>132790</xdr:rowOff>
    </xdr:to>
    <xdr:sp macro="" textlink="">
      <xdr:nvSpPr>
        <xdr:cNvPr id="8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42071" y="1945341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9</xdr:col>
      <xdr:colOff>605113</xdr:colOff>
      <xdr:row>8</xdr:row>
      <xdr:rowOff>123264</xdr:rowOff>
    </xdr:from>
    <xdr:to>
      <xdr:col>14</xdr:col>
      <xdr:colOff>224112</xdr:colOff>
      <xdr:row>10</xdr:row>
      <xdr:rowOff>114859</xdr:rowOff>
    </xdr:to>
    <xdr:sp macro="" textlink="">
      <xdr:nvSpPr>
        <xdr:cNvPr id="9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24142" y="286870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11200</xdr:colOff>
      <xdr:row>11</xdr:row>
      <xdr:rowOff>134470</xdr:rowOff>
    </xdr:from>
    <xdr:to>
      <xdr:col>14</xdr:col>
      <xdr:colOff>235317</xdr:colOff>
      <xdr:row>13</xdr:row>
      <xdr:rowOff>126065</xdr:rowOff>
    </xdr:to>
    <xdr:sp macro="" textlink="">
      <xdr:nvSpPr>
        <xdr:cNvPr id="10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35347" y="382120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22406</xdr:colOff>
      <xdr:row>14</xdr:row>
      <xdr:rowOff>123264</xdr:rowOff>
    </xdr:from>
    <xdr:to>
      <xdr:col>14</xdr:col>
      <xdr:colOff>246523</xdr:colOff>
      <xdr:row>16</xdr:row>
      <xdr:rowOff>114859</xdr:rowOff>
    </xdr:to>
    <xdr:sp macro="" textlink="">
      <xdr:nvSpPr>
        <xdr:cNvPr id="11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446553" y="4751293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vak</a:t>
          </a:r>
          <a:endParaRPr lang="nl-NL" sz="2000"/>
        </a:p>
      </xdr:txBody>
    </xdr:sp>
    <xdr:clientData/>
  </xdr:twoCellAnchor>
  <xdr:twoCellAnchor>
    <xdr:from>
      <xdr:col>10</xdr:col>
      <xdr:colOff>22406</xdr:colOff>
      <xdr:row>17</xdr:row>
      <xdr:rowOff>89646</xdr:rowOff>
    </xdr:from>
    <xdr:to>
      <xdr:col>14</xdr:col>
      <xdr:colOff>246523</xdr:colOff>
      <xdr:row>19</xdr:row>
      <xdr:rowOff>81242</xdr:rowOff>
    </xdr:to>
    <xdr:sp macro="" textlink="">
      <xdr:nvSpPr>
        <xdr:cNvPr id="12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446553" y="5658970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 overzicht</a:t>
          </a:r>
          <a:endParaRPr lang="nl-NL" sz="2000"/>
        </a:p>
      </xdr:txBody>
    </xdr:sp>
    <xdr:clientData/>
  </xdr:twoCellAnchor>
  <xdr:twoCellAnchor>
    <xdr:from>
      <xdr:col>6</xdr:col>
      <xdr:colOff>123265</xdr:colOff>
      <xdr:row>3</xdr:row>
      <xdr:rowOff>221880</xdr:rowOff>
    </xdr:from>
    <xdr:to>
      <xdr:col>9</xdr:col>
      <xdr:colOff>73959</xdr:colOff>
      <xdr:row>6</xdr:row>
      <xdr:rowOff>11769</xdr:rowOff>
    </xdr:to>
    <xdr:sp macro="" textlink="">
      <xdr:nvSpPr>
        <xdr:cNvPr id="17" name="Afgeronde rechthoek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26941" y="1051115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4</a:t>
          </a:r>
        </a:p>
      </xdr:txBody>
    </xdr:sp>
    <xdr:clientData/>
  </xdr:twoCellAnchor>
  <xdr:twoCellAnchor>
    <xdr:from>
      <xdr:col>3</xdr:col>
      <xdr:colOff>6723</xdr:colOff>
      <xdr:row>3</xdr:row>
      <xdr:rowOff>228603</xdr:rowOff>
    </xdr:from>
    <xdr:to>
      <xdr:col>5</xdr:col>
      <xdr:colOff>562535</xdr:colOff>
      <xdr:row>6</xdr:row>
      <xdr:rowOff>18492</xdr:rowOff>
    </xdr:to>
    <xdr:sp macro="" textlink="">
      <xdr:nvSpPr>
        <xdr:cNvPr id="18" name="Afgeronde rechthoek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95047" y="1057838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3</a:t>
          </a:r>
        </a:p>
      </xdr:txBody>
    </xdr:sp>
    <xdr:clientData/>
  </xdr:twoCellAnchor>
  <xdr:twoCellAnchor>
    <xdr:from>
      <xdr:col>10</xdr:col>
      <xdr:colOff>13441</xdr:colOff>
      <xdr:row>0</xdr:row>
      <xdr:rowOff>192743</xdr:rowOff>
    </xdr:from>
    <xdr:to>
      <xdr:col>14</xdr:col>
      <xdr:colOff>237558</xdr:colOff>
      <xdr:row>2</xdr:row>
      <xdr:rowOff>296397</xdr:rowOff>
    </xdr:to>
    <xdr:sp macro="" textlink="">
      <xdr:nvSpPr>
        <xdr:cNvPr id="19" name="Afgeronde rechthoek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437588" y="192743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vragenblad</a:t>
          </a:r>
          <a:r>
            <a:rPr lang="nl-NL" sz="2000" baseline="0"/>
            <a:t> op papier</a:t>
          </a:r>
          <a:endParaRPr lang="nl-NL" sz="2000"/>
        </a:p>
      </xdr:txBody>
    </xdr:sp>
    <xdr:clientData/>
  </xdr:twoCellAnchor>
  <xdr:twoCellAnchor>
    <xdr:from>
      <xdr:col>10</xdr:col>
      <xdr:colOff>8959</xdr:colOff>
      <xdr:row>3</xdr:row>
      <xdr:rowOff>244290</xdr:rowOff>
    </xdr:from>
    <xdr:to>
      <xdr:col>14</xdr:col>
      <xdr:colOff>233076</xdr:colOff>
      <xdr:row>6</xdr:row>
      <xdr:rowOff>34179</xdr:rowOff>
    </xdr:to>
    <xdr:sp macro="" textlink="">
      <xdr:nvSpPr>
        <xdr:cNvPr id="24" name="Afgeronde rechthoek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33106" y="1073525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vragenblad</a:t>
          </a:r>
          <a:r>
            <a:rPr lang="nl-NL" sz="2000" baseline="0"/>
            <a:t> 1e leerling</a:t>
          </a:r>
          <a:endParaRPr lang="nl-NL" sz="2000"/>
        </a:p>
      </xdr:txBody>
    </xdr:sp>
    <xdr:clientData/>
  </xdr:twoCellAnchor>
  <xdr:twoCellAnchor>
    <xdr:from>
      <xdr:col>6</xdr:col>
      <xdr:colOff>129988</xdr:colOff>
      <xdr:row>1</xdr:row>
      <xdr:rowOff>4486</xdr:rowOff>
    </xdr:from>
    <xdr:to>
      <xdr:col>9</xdr:col>
      <xdr:colOff>80682</xdr:colOff>
      <xdr:row>2</xdr:row>
      <xdr:rowOff>309846</xdr:rowOff>
    </xdr:to>
    <xdr:sp macro="" textlink="">
      <xdr:nvSpPr>
        <xdr:cNvPr id="25" name="Afgeronde rechthoek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133664" y="206192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2</a:t>
          </a:r>
        </a:p>
      </xdr:txBody>
    </xdr:sp>
    <xdr:clientData/>
  </xdr:twoCellAnchor>
  <xdr:twoCellAnchor>
    <xdr:from>
      <xdr:col>3</xdr:col>
      <xdr:colOff>13446</xdr:colOff>
      <xdr:row>1</xdr:row>
      <xdr:rowOff>11209</xdr:rowOff>
    </xdr:from>
    <xdr:to>
      <xdr:col>5</xdr:col>
      <xdr:colOff>569258</xdr:colOff>
      <xdr:row>3</xdr:row>
      <xdr:rowOff>2805</xdr:rowOff>
    </xdr:to>
    <xdr:sp macro="" textlink="">
      <xdr:nvSpPr>
        <xdr:cNvPr id="26" name="Afgeronde rechthoek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201770" y="212915"/>
          <a:ext cx="1766047" cy="6191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1</a:t>
          </a:r>
        </a:p>
      </xdr:txBody>
    </xdr:sp>
    <xdr:clientData/>
  </xdr:twoCellAnchor>
  <xdr:twoCellAnchor editAs="oneCell">
    <xdr:from>
      <xdr:col>7</xdr:col>
      <xdr:colOff>156882</xdr:colOff>
      <xdr:row>15</xdr:row>
      <xdr:rowOff>280149</xdr:rowOff>
    </xdr:from>
    <xdr:to>
      <xdr:col>9</xdr:col>
      <xdr:colOff>85165</xdr:colOff>
      <xdr:row>19</xdr:row>
      <xdr:rowOff>145678</xdr:rowOff>
    </xdr:to>
    <xdr:pic>
      <xdr:nvPicPr>
        <xdr:cNvPr id="14" name="Afbeelding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65676" y="5221943"/>
          <a:ext cx="1138518" cy="1120588"/>
        </a:xfrm>
        <a:prstGeom prst="roundRect">
          <a:avLst>
            <a:gd name="adj" fmla="val 4167"/>
          </a:avLst>
        </a:prstGeom>
        <a:solidFill>
          <a:srgbClr val="FFFFFF"/>
        </a:solidFill>
        <a:ln w="12700" cap="sq">
          <a:solidFill>
            <a:schemeClr val="accent1"/>
          </a:solidFill>
          <a:miter lim="800000"/>
        </a:ln>
        <a:effectLst/>
      </xdr:spPr>
    </xdr:pic>
    <xdr:clientData/>
  </xdr:twoCellAnchor>
  <xdr:twoCellAnchor>
    <xdr:from>
      <xdr:col>10</xdr:col>
      <xdr:colOff>17923</xdr:colOff>
      <xdr:row>20</xdr:row>
      <xdr:rowOff>51546</xdr:rowOff>
    </xdr:from>
    <xdr:to>
      <xdr:col>14</xdr:col>
      <xdr:colOff>242040</xdr:colOff>
      <xdr:row>22</xdr:row>
      <xdr:rowOff>43142</xdr:rowOff>
    </xdr:to>
    <xdr:sp macro="" textlink="">
      <xdr:nvSpPr>
        <xdr:cNvPr id="16" name="Afgeronde rechthoek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442070" y="6562164"/>
          <a:ext cx="2644588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individueel</a:t>
          </a:r>
          <a:r>
            <a:rPr lang="nl-NL" sz="2000" baseline="0"/>
            <a:t> overzicht</a:t>
          </a:r>
          <a:endParaRPr lang="nl-NL" sz="2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0593" name="Group Box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9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0594" name="Option Button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0595" name="Option Button 3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09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0596" name="Option Button 4" hidden="1">
              <a:extLst>
                <a:ext uri="{63B3BB69-23CF-44E3-9099-C40C66FF867C}">
                  <a14:compatExt spid="_x0000_s110596"/>
                </a:ext>
                <a:ext uri="{FF2B5EF4-FFF2-40B4-BE49-F238E27FC236}">
                  <a16:creationId xmlns:a16="http://schemas.microsoft.com/office/drawing/2014/main" id="{00000000-0008-0000-0900-00000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0597" name="Option Button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09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0598" name="Option Button 6" hidden="1">
              <a:extLst>
                <a:ext uri="{63B3BB69-23CF-44E3-9099-C40C66FF867C}">
                  <a14:compatExt spid="_x0000_s110598"/>
                </a:ext>
                <a:ext uri="{FF2B5EF4-FFF2-40B4-BE49-F238E27FC236}">
                  <a16:creationId xmlns:a16="http://schemas.microsoft.com/office/drawing/2014/main" id="{00000000-0008-0000-0900-00000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0599" name="Option Button 7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09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0600" name="Option Button 8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09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0601" name="Option Button 9" hidden="1">
              <a:extLst>
                <a:ext uri="{63B3BB69-23CF-44E3-9099-C40C66FF867C}">
                  <a14:compatExt spid="_x0000_s110601"/>
                </a:ext>
                <a:ext uri="{FF2B5EF4-FFF2-40B4-BE49-F238E27FC236}">
                  <a16:creationId xmlns:a16="http://schemas.microsoft.com/office/drawing/2014/main" id="{00000000-0008-0000-0900-00000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0602" name="Option Button 10" hidden="1">
              <a:extLst>
                <a:ext uri="{63B3BB69-23CF-44E3-9099-C40C66FF867C}">
                  <a14:compatExt spid="_x0000_s110602"/>
                </a:ext>
                <a:ext uri="{FF2B5EF4-FFF2-40B4-BE49-F238E27FC236}">
                  <a16:creationId xmlns:a16="http://schemas.microsoft.com/office/drawing/2014/main" id="{00000000-0008-0000-0900-00000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0603" name="Option Button 11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09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0604" name="Option Button 12" hidden="1">
              <a:extLst>
                <a:ext uri="{63B3BB69-23CF-44E3-9099-C40C66FF867C}">
                  <a14:compatExt spid="_x0000_s110604"/>
                </a:ext>
                <a:ext uri="{FF2B5EF4-FFF2-40B4-BE49-F238E27FC236}">
                  <a16:creationId xmlns:a16="http://schemas.microsoft.com/office/drawing/2014/main" id="{00000000-0008-0000-0900-00000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0605" name="Option Button 13" hidden="1">
              <a:extLst>
                <a:ext uri="{63B3BB69-23CF-44E3-9099-C40C66FF867C}">
                  <a14:compatExt spid="_x0000_s110605"/>
                </a:ext>
                <a:ext uri="{FF2B5EF4-FFF2-40B4-BE49-F238E27FC236}">
                  <a16:creationId xmlns:a16="http://schemas.microsoft.com/office/drawing/2014/main" id="{00000000-0008-0000-0900-00000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0606" name="Option Button 14" hidden="1">
              <a:extLst>
                <a:ext uri="{63B3BB69-23CF-44E3-9099-C40C66FF867C}">
                  <a14:compatExt spid="_x0000_s110606"/>
                </a:ext>
                <a:ext uri="{FF2B5EF4-FFF2-40B4-BE49-F238E27FC236}">
                  <a16:creationId xmlns:a16="http://schemas.microsoft.com/office/drawing/2014/main" id="{00000000-0008-0000-0900-00000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0607" name="Option Button 15" hidden="1">
              <a:extLst>
                <a:ext uri="{63B3BB69-23CF-44E3-9099-C40C66FF867C}">
                  <a14:compatExt spid="_x0000_s110607"/>
                </a:ext>
                <a:ext uri="{FF2B5EF4-FFF2-40B4-BE49-F238E27FC236}">
                  <a16:creationId xmlns:a16="http://schemas.microsoft.com/office/drawing/2014/main" id="{00000000-0008-0000-0900-00000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0608" name="Option Button 16" hidden="1">
              <a:extLst>
                <a:ext uri="{63B3BB69-23CF-44E3-9099-C40C66FF867C}">
                  <a14:compatExt spid="_x0000_s110608"/>
                </a:ext>
                <a:ext uri="{FF2B5EF4-FFF2-40B4-BE49-F238E27FC236}">
                  <a16:creationId xmlns:a16="http://schemas.microsoft.com/office/drawing/2014/main" id="{00000000-0008-0000-0900-00001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0609" name="Option Button 17" hidden="1">
              <a:extLst>
                <a:ext uri="{63B3BB69-23CF-44E3-9099-C40C66FF867C}">
                  <a14:compatExt spid="_x0000_s110609"/>
                </a:ext>
                <a:ext uri="{FF2B5EF4-FFF2-40B4-BE49-F238E27FC236}">
                  <a16:creationId xmlns:a16="http://schemas.microsoft.com/office/drawing/2014/main" id="{00000000-0008-0000-0900-00001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0610" name="Option Button 18" hidden="1">
              <a:extLst>
                <a:ext uri="{63B3BB69-23CF-44E3-9099-C40C66FF867C}">
                  <a14:compatExt spid="_x0000_s110610"/>
                </a:ext>
                <a:ext uri="{FF2B5EF4-FFF2-40B4-BE49-F238E27FC236}">
                  <a16:creationId xmlns:a16="http://schemas.microsoft.com/office/drawing/2014/main" id="{00000000-0008-0000-0900-00001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0611" name="Option Button 19" hidden="1">
              <a:extLst>
                <a:ext uri="{63B3BB69-23CF-44E3-9099-C40C66FF867C}">
                  <a14:compatExt spid="_x0000_s110611"/>
                </a:ext>
                <a:ext uri="{FF2B5EF4-FFF2-40B4-BE49-F238E27FC236}">
                  <a16:creationId xmlns:a16="http://schemas.microsoft.com/office/drawing/2014/main" id="{00000000-0008-0000-0900-00001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0612" name="Option Button 20" hidden="1">
              <a:extLst>
                <a:ext uri="{63B3BB69-23CF-44E3-9099-C40C66FF867C}">
                  <a14:compatExt spid="_x0000_s110612"/>
                </a:ext>
                <a:ext uri="{FF2B5EF4-FFF2-40B4-BE49-F238E27FC236}">
                  <a16:creationId xmlns:a16="http://schemas.microsoft.com/office/drawing/2014/main" id="{00000000-0008-0000-0900-00001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0613" name="Option Button 21" hidden="1">
              <a:extLst>
                <a:ext uri="{63B3BB69-23CF-44E3-9099-C40C66FF867C}">
                  <a14:compatExt spid="_x0000_s110613"/>
                </a:ext>
                <a:ext uri="{FF2B5EF4-FFF2-40B4-BE49-F238E27FC236}">
                  <a16:creationId xmlns:a16="http://schemas.microsoft.com/office/drawing/2014/main" id="{00000000-0008-0000-0900-00001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0614" name="Option Button 22" hidden="1">
              <a:extLst>
                <a:ext uri="{63B3BB69-23CF-44E3-9099-C40C66FF867C}">
                  <a14:compatExt spid="_x0000_s110614"/>
                </a:ext>
                <a:ext uri="{FF2B5EF4-FFF2-40B4-BE49-F238E27FC236}">
                  <a16:creationId xmlns:a16="http://schemas.microsoft.com/office/drawing/2014/main" id="{00000000-0008-0000-0900-00001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0615" name="Option Button 23" hidden="1">
              <a:extLst>
                <a:ext uri="{63B3BB69-23CF-44E3-9099-C40C66FF867C}">
                  <a14:compatExt spid="_x0000_s110615"/>
                </a:ext>
                <a:ext uri="{FF2B5EF4-FFF2-40B4-BE49-F238E27FC236}">
                  <a16:creationId xmlns:a16="http://schemas.microsoft.com/office/drawing/2014/main" id="{00000000-0008-0000-0900-00001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0616" name="Option Button 24" hidden="1">
              <a:extLst>
                <a:ext uri="{63B3BB69-23CF-44E3-9099-C40C66FF867C}">
                  <a14:compatExt spid="_x0000_s110616"/>
                </a:ext>
                <a:ext uri="{FF2B5EF4-FFF2-40B4-BE49-F238E27FC236}">
                  <a16:creationId xmlns:a16="http://schemas.microsoft.com/office/drawing/2014/main" id="{00000000-0008-0000-0900-00001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0617" name="Option Button 25" hidden="1">
              <a:extLst>
                <a:ext uri="{63B3BB69-23CF-44E3-9099-C40C66FF867C}">
                  <a14:compatExt spid="_x0000_s110617"/>
                </a:ext>
                <a:ext uri="{FF2B5EF4-FFF2-40B4-BE49-F238E27FC236}">
                  <a16:creationId xmlns:a16="http://schemas.microsoft.com/office/drawing/2014/main" id="{00000000-0008-0000-0900-00001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0618" name="Option Button 26" hidden="1">
              <a:extLst>
                <a:ext uri="{63B3BB69-23CF-44E3-9099-C40C66FF867C}">
                  <a14:compatExt spid="_x0000_s110618"/>
                </a:ext>
                <a:ext uri="{FF2B5EF4-FFF2-40B4-BE49-F238E27FC236}">
                  <a16:creationId xmlns:a16="http://schemas.microsoft.com/office/drawing/2014/main" id="{00000000-0008-0000-0900-00001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0619" name="Option Button 27" hidden="1">
              <a:extLst>
                <a:ext uri="{63B3BB69-23CF-44E3-9099-C40C66FF867C}">
                  <a14:compatExt spid="_x0000_s110619"/>
                </a:ext>
                <a:ext uri="{FF2B5EF4-FFF2-40B4-BE49-F238E27FC236}">
                  <a16:creationId xmlns:a16="http://schemas.microsoft.com/office/drawing/2014/main" id="{00000000-0008-0000-0900-00001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0620" name="Option Button 28" hidden="1">
              <a:extLst>
                <a:ext uri="{63B3BB69-23CF-44E3-9099-C40C66FF867C}">
                  <a14:compatExt spid="_x0000_s110620"/>
                </a:ext>
                <a:ext uri="{FF2B5EF4-FFF2-40B4-BE49-F238E27FC236}">
                  <a16:creationId xmlns:a16="http://schemas.microsoft.com/office/drawing/2014/main" id="{00000000-0008-0000-0900-00001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0621" name="Option Button 29" hidden="1">
              <a:extLst>
                <a:ext uri="{63B3BB69-23CF-44E3-9099-C40C66FF867C}">
                  <a14:compatExt spid="_x0000_s110621"/>
                </a:ext>
                <a:ext uri="{FF2B5EF4-FFF2-40B4-BE49-F238E27FC236}">
                  <a16:creationId xmlns:a16="http://schemas.microsoft.com/office/drawing/2014/main" id="{00000000-0008-0000-0900-00001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0622" name="Option Button 30" hidden="1">
              <a:extLst>
                <a:ext uri="{63B3BB69-23CF-44E3-9099-C40C66FF867C}">
                  <a14:compatExt spid="_x0000_s110622"/>
                </a:ext>
                <a:ext uri="{FF2B5EF4-FFF2-40B4-BE49-F238E27FC236}">
                  <a16:creationId xmlns:a16="http://schemas.microsoft.com/office/drawing/2014/main" id="{00000000-0008-0000-0900-00001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0623" name="Option Button 31" hidden="1">
              <a:extLst>
                <a:ext uri="{63B3BB69-23CF-44E3-9099-C40C66FF867C}">
                  <a14:compatExt spid="_x0000_s110623"/>
                </a:ext>
                <a:ext uri="{FF2B5EF4-FFF2-40B4-BE49-F238E27FC236}">
                  <a16:creationId xmlns:a16="http://schemas.microsoft.com/office/drawing/2014/main" id="{00000000-0008-0000-0900-00001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0624" name="Option Button 32" hidden="1">
              <a:extLst>
                <a:ext uri="{63B3BB69-23CF-44E3-9099-C40C66FF867C}">
                  <a14:compatExt spid="_x0000_s110624"/>
                </a:ext>
                <a:ext uri="{FF2B5EF4-FFF2-40B4-BE49-F238E27FC236}">
                  <a16:creationId xmlns:a16="http://schemas.microsoft.com/office/drawing/2014/main" id="{00000000-0008-0000-0900-00002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0625" name="Option Button 33" hidden="1">
              <a:extLst>
                <a:ext uri="{63B3BB69-23CF-44E3-9099-C40C66FF867C}">
                  <a14:compatExt spid="_x0000_s110625"/>
                </a:ext>
                <a:ext uri="{FF2B5EF4-FFF2-40B4-BE49-F238E27FC236}">
                  <a16:creationId xmlns:a16="http://schemas.microsoft.com/office/drawing/2014/main" id="{00000000-0008-0000-0900-00002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0626" name="Option Button 34" hidden="1">
              <a:extLst>
                <a:ext uri="{63B3BB69-23CF-44E3-9099-C40C66FF867C}">
                  <a14:compatExt spid="_x0000_s110626"/>
                </a:ext>
                <a:ext uri="{FF2B5EF4-FFF2-40B4-BE49-F238E27FC236}">
                  <a16:creationId xmlns:a16="http://schemas.microsoft.com/office/drawing/2014/main" id="{00000000-0008-0000-0900-00002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0627" name="Option Button 35" hidden="1">
              <a:extLst>
                <a:ext uri="{63B3BB69-23CF-44E3-9099-C40C66FF867C}">
                  <a14:compatExt spid="_x0000_s110627"/>
                </a:ext>
                <a:ext uri="{FF2B5EF4-FFF2-40B4-BE49-F238E27FC236}">
                  <a16:creationId xmlns:a16="http://schemas.microsoft.com/office/drawing/2014/main" id="{00000000-0008-0000-0900-00002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0628" name="Option Button 36" hidden="1">
              <a:extLst>
                <a:ext uri="{63B3BB69-23CF-44E3-9099-C40C66FF867C}">
                  <a14:compatExt spid="_x0000_s110628"/>
                </a:ext>
                <a:ext uri="{FF2B5EF4-FFF2-40B4-BE49-F238E27FC236}">
                  <a16:creationId xmlns:a16="http://schemas.microsoft.com/office/drawing/2014/main" id="{00000000-0008-0000-0900-00002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0629" name="Option Button 37" hidden="1">
              <a:extLst>
                <a:ext uri="{63B3BB69-23CF-44E3-9099-C40C66FF867C}">
                  <a14:compatExt spid="_x0000_s110629"/>
                </a:ext>
                <a:ext uri="{FF2B5EF4-FFF2-40B4-BE49-F238E27FC236}">
                  <a16:creationId xmlns:a16="http://schemas.microsoft.com/office/drawing/2014/main" id="{00000000-0008-0000-0900-00002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0630" name="Option Button 38" hidden="1">
              <a:extLst>
                <a:ext uri="{63B3BB69-23CF-44E3-9099-C40C66FF867C}">
                  <a14:compatExt spid="_x0000_s110630"/>
                </a:ext>
                <a:ext uri="{FF2B5EF4-FFF2-40B4-BE49-F238E27FC236}">
                  <a16:creationId xmlns:a16="http://schemas.microsoft.com/office/drawing/2014/main" id="{00000000-0008-0000-0900-00002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0631" name="Option Button 39" hidden="1">
              <a:extLst>
                <a:ext uri="{63B3BB69-23CF-44E3-9099-C40C66FF867C}">
                  <a14:compatExt spid="_x0000_s110631"/>
                </a:ext>
                <a:ext uri="{FF2B5EF4-FFF2-40B4-BE49-F238E27FC236}">
                  <a16:creationId xmlns:a16="http://schemas.microsoft.com/office/drawing/2014/main" id="{00000000-0008-0000-0900-00002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0632" name="Option Button 40" hidden="1">
              <a:extLst>
                <a:ext uri="{63B3BB69-23CF-44E3-9099-C40C66FF867C}">
                  <a14:compatExt spid="_x0000_s110632"/>
                </a:ext>
                <a:ext uri="{FF2B5EF4-FFF2-40B4-BE49-F238E27FC236}">
                  <a16:creationId xmlns:a16="http://schemas.microsoft.com/office/drawing/2014/main" id="{00000000-0008-0000-0900-00002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0633" name="Option Button 41" hidden="1">
              <a:extLst>
                <a:ext uri="{63B3BB69-23CF-44E3-9099-C40C66FF867C}">
                  <a14:compatExt spid="_x0000_s110633"/>
                </a:ext>
                <a:ext uri="{FF2B5EF4-FFF2-40B4-BE49-F238E27FC236}">
                  <a16:creationId xmlns:a16="http://schemas.microsoft.com/office/drawing/2014/main" id="{00000000-0008-0000-0900-00002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0634" name="Group Box 42" hidden="1">
              <a:extLst>
                <a:ext uri="{63B3BB69-23CF-44E3-9099-C40C66FF867C}">
                  <a14:compatExt spid="_x0000_s110634"/>
                </a:ext>
                <a:ext uri="{FF2B5EF4-FFF2-40B4-BE49-F238E27FC236}">
                  <a16:creationId xmlns:a16="http://schemas.microsoft.com/office/drawing/2014/main" id="{00000000-0008-0000-0900-00002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0635" name="Group Box 43" hidden="1">
              <a:extLst>
                <a:ext uri="{63B3BB69-23CF-44E3-9099-C40C66FF867C}">
                  <a14:compatExt spid="_x0000_s110635"/>
                </a:ext>
                <a:ext uri="{FF2B5EF4-FFF2-40B4-BE49-F238E27FC236}">
                  <a16:creationId xmlns:a16="http://schemas.microsoft.com/office/drawing/2014/main" id="{00000000-0008-0000-0900-00002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0636" name="Group Box 44" hidden="1">
              <a:extLst>
                <a:ext uri="{63B3BB69-23CF-44E3-9099-C40C66FF867C}">
                  <a14:compatExt spid="_x0000_s110636"/>
                </a:ext>
                <a:ext uri="{FF2B5EF4-FFF2-40B4-BE49-F238E27FC236}">
                  <a16:creationId xmlns:a16="http://schemas.microsoft.com/office/drawing/2014/main" id="{00000000-0008-0000-0900-00002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0637" name="Group Box 45" hidden="1">
              <a:extLst>
                <a:ext uri="{63B3BB69-23CF-44E3-9099-C40C66FF867C}">
                  <a14:compatExt spid="_x0000_s110637"/>
                </a:ext>
                <a:ext uri="{FF2B5EF4-FFF2-40B4-BE49-F238E27FC236}">
                  <a16:creationId xmlns:a16="http://schemas.microsoft.com/office/drawing/2014/main" id="{00000000-0008-0000-0900-00002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0638" name="Group Box 46" hidden="1">
              <a:extLst>
                <a:ext uri="{63B3BB69-23CF-44E3-9099-C40C66FF867C}">
                  <a14:compatExt spid="_x0000_s110638"/>
                </a:ext>
                <a:ext uri="{FF2B5EF4-FFF2-40B4-BE49-F238E27FC236}">
                  <a16:creationId xmlns:a16="http://schemas.microsoft.com/office/drawing/2014/main" id="{00000000-0008-0000-0900-00002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0639" name="Group Box 47" hidden="1">
              <a:extLst>
                <a:ext uri="{63B3BB69-23CF-44E3-9099-C40C66FF867C}">
                  <a14:compatExt spid="_x0000_s110639"/>
                </a:ext>
                <a:ext uri="{FF2B5EF4-FFF2-40B4-BE49-F238E27FC236}">
                  <a16:creationId xmlns:a16="http://schemas.microsoft.com/office/drawing/2014/main" id="{00000000-0008-0000-0900-00002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0640" name="Group Box 48" hidden="1">
              <a:extLst>
                <a:ext uri="{63B3BB69-23CF-44E3-9099-C40C66FF867C}">
                  <a14:compatExt spid="_x0000_s110640"/>
                </a:ext>
                <a:ext uri="{FF2B5EF4-FFF2-40B4-BE49-F238E27FC236}">
                  <a16:creationId xmlns:a16="http://schemas.microsoft.com/office/drawing/2014/main" id="{00000000-0008-0000-0900-00003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1617" name="Group Box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1618" name="Option Button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0A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1619" name="Option Button 3" hidden="1">
              <a:extLst>
                <a:ext uri="{63B3BB69-23CF-44E3-9099-C40C66FF867C}">
                  <a14:compatExt spid="_x0000_s111619"/>
                </a:ext>
                <a:ext uri="{FF2B5EF4-FFF2-40B4-BE49-F238E27FC236}">
                  <a16:creationId xmlns:a16="http://schemas.microsoft.com/office/drawing/2014/main" id="{00000000-0008-0000-0A00-00000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1620" name="Option Button 4" hidden="1">
              <a:extLst>
                <a:ext uri="{63B3BB69-23CF-44E3-9099-C40C66FF867C}">
                  <a14:compatExt spid="_x0000_s111620"/>
                </a:ext>
                <a:ext uri="{FF2B5EF4-FFF2-40B4-BE49-F238E27FC236}">
                  <a16:creationId xmlns:a16="http://schemas.microsoft.com/office/drawing/2014/main" id="{00000000-0008-0000-0A00-00000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1621" name="Option Button 5" hidden="1">
              <a:extLst>
                <a:ext uri="{63B3BB69-23CF-44E3-9099-C40C66FF867C}">
                  <a14:compatExt spid="_x0000_s111621"/>
                </a:ext>
                <a:ext uri="{FF2B5EF4-FFF2-40B4-BE49-F238E27FC236}">
                  <a16:creationId xmlns:a16="http://schemas.microsoft.com/office/drawing/2014/main" id="{00000000-0008-0000-0A00-00000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1622" name="Option Button 6" hidden="1">
              <a:extLst>
                <a:ext uri="{63B3BB69-23CF-44E3-9099-C40C66FF867C}">
                  <a14:compatExt spid="_x0000_s111622"/>
                </a:ext>
                <a:ext uri="{FF2B5EF4-FFF2-40B4-BE49-F238E27FC236}">
                  <a16:creationId xmlns:a16="http://schemas.microsoft.com/office/drawing/2014/main" id="{00000000-0008-0000-0A00-00000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1623" name="Option Button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0A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1624" name="Option Button 8" hidden="1">
              <a:extLst>
                <a:ext uri="{63B3BB69-23CF-44E3-9099-C40C66FF867C}">
                  <a14:compatExt spid="_x0000_s111624"/>
                </a:ext>
                <a:ext uri="{FF2B5EF4-FFF2-40B4-BE49-F238E27FC236}">
                  <a16:creationId xmlns:a16="http://schemas.microsoft.com/office/drawing/2014/main" id="{00000000-0008-0000-0A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1625" name="Option Button 9" hidden="1">
              <a:extLst>
                <a:ext uri="{63B3BB69-23CF-44E3-9099-C40C66FF867C}">
                  <a14:compatExt spid="_x0000_s111625"/>
                </a:ext>
                <a:ext uri="{FF2B5EF4-FFF2-40B4-BE49-F238E27FC236}">
                  <a16:creationId xmlns:a16="http://schemas.microsoft.com/office/drawing/2014/main" id="{00000000-0008-0000-0A00-00000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1626" name="Option Button 10" hidden="1">
              <a:extLst>
                <a:ext uri="{63B3BB69-23CF-44E3-9099-C40C66FF867C}">
                  <a14:compatExt spid="_x0000_s111626"/>
                </a:ext>
                <a:ext uri="{FF2B5EF4-FFF2-40B4-BE49-F238E27FC236}">
                  <a16:creationId xmlns:a16="http://schemas.microsoft.com/office/drawing/2014/main" id="{00000000-0008-0000-0A00-00000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1627" name="Option Button 11" hidden="1">
              <a:extLst>
                <a:ext uri="{63B3BB69-23CF-44E3-9099-C40C66FF867C}">
                  <a14:compatExt spid="_x0000_s111627"/>
                </a:ext>
                <a:ext uri="{FF2B5EF4-FFF2-40B4-BE49-F238E27FC236}">
                  <a16:creationId xmlns:a16="http://schemas.microsoft.com/office/drawing/2014/main" id="{00000000-0008-0000-0A00-00000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1628" name="Option Button 12" hidden="1">
              <a:extLst>
                <a:ext uri="{63B3BB69-23CF-44E3-9099-C40C66FF867C}">
                  <a14:compatExt spid="_x0000_s111628"/>
                </a:ext>
                <a:ext uri="{FF2B5EF4-FFF2-40B4-BE49-F238E27FC236}">
                  <a16:creationId xmlns:a16="http://schemas.microsoft.com/office/drawing/2014/main" id="{00000000-0008-0000-0A00-00000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1629" name="Option Button 13" hidden="1">
              <a:extLst>
                <a:ext uri="{63B3BB69-23CF-44E3-9099-C40C66FF867C}">
                  <a14:compatExt spid="_x0000_s111629"/>
                </a:ext>
                <a:ext uri="{FF2B5EF4-FFF2-40B4-BE49-F238E27FC236}">
                  <a16:creationId xmlns:a16="http://schemas.microsoft.com/office/drawing/2014/main" id="{00000000-0008-0000-0A00-00000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1630" name="Option Button 14" hidden="1">
              <a:extLst>
                <a:ext uri="{63B3BB69-23CF-44E3-9099-C40C66FF867C}">
                  <a14:compatExt spid="_x0000_s111630"/>
                </a:ext>
                <a:ext uri="{FF2B5EF4-FFF2-40B4-BE49-F238E27FC236}">
                  <a16:creationId xmlns:a16="http://schemas.microsoft.com/office/drawing/2014/main" id="{00000000-0008-0000-0A00-00000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1631" name="Option Button 15" hidden="1">
              <a:extLst>
                <a:ext uri="{63B3BB69-23CF-44E3-9099-C40C66FF867C}">
                  <a14:compatExt spid="_x0000_s111631"/>
                </a:ext>
                <a:ext uri="{FF2B5EF4-FFF2-40B4-BE49-F238E27FC236}">
                  <a16:creationId xmlns:a16="http://schemas.microsoft.com/office/drawing/2014/main" id="{00000000-0008-0000-0A00-00000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1632" name="Option Button 16" hidden="1">
              <a:extLst>
                <a:ext uri="{63B3BB69-23CF-44E3-9099-C40C66FF867C}">
                  <a14:compatExt spid="_x0000_s111632"/>
                </a:ext>
                <a:ext uri="{FF2B5EF4-FFF2-40B4-BE49-F238E27FC236}">
                  <a16:creationId xmlns:a16="http://schemas.microsoft.com/office/drawing/2014/main" id="{00000000-0008-0000-0A00-00001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1633" name="Option Button 17" hidden="1">
              <a:extLst>
                <a:ext uri="{63B3BB69-23CF-44E3-9099-C40C66FF867C}">
                  <a14:compatExt spid="_x0000_s111633"/>
                </a:ext>
                <a:ext uri="{FF2B5EF4-FFF2-40B4-BE49-F238E27FC236}">
                  <a16:creationId xmlns:a16="http://schemas.microsoft.com/office/drawing/2014/main" id="{00000000-0008-0000-0A00-00001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1634" name="Option Button 18" hidden="1">
              <a:extLst>
                <a:ext uri="{63B3BB69-23CF-44E3-9099-C40C66FF867C}">
                  <a14:compatExt spid="_x0000_s111634"/>
                </a:ext>
                <a:ext uri="{FF2B5EF4-FFF2-40B4-BE49-F238E27FC236}">
                  <a16:creationId xmlns:a16="http://schemas.microsoft.com/office/drawing/2014/main" id="{00000000-0008-0000-0A00-00001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1635" name="Option Button 19" hidden="1">
              <a:extLst>
                <a:ext uri="{63B3BB69-23CF-44E3-9099-C40C66FF867C}">
                  <a14:compatExt spid="_x0000_s111635"/>
                </a:ext>
                <a:ext uri="{FF2B5EF4-FFF2-40B4-BE49-F238E27FC236}">
                  <a16:creationId xmlns:a16="http://schemas.microsoft.com/office/drawing/2014/main" id="{00000000-0008-0000-0A00-00001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1636" name="Option Button 20" hidden="1">
              <a:extLst>
                <a:ext uri="{63B3BB69-23CF-44E3-9099-C40C66FF867C}">
                  <a14:compatExt spid="_x0000_s111636"/>
                </a:ext>
                <a:ext uri="{FF2B5EF4-FFF2-40B4-BE49-F238E27FC236}">
                  <a16:creationId xmlns:a16="http://schemas.microsoft.com/office/drawing/2014/main" id="{00000000-0008-0000-0A00-00001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1637" name="Option Button 21" hidden="1">
              <a:extLst>
                <a:ext uri="{63B3BB69-23CF-44E3-9099-C40C66FF867C}">
                  <a14:compatExt spid="_x0000_s111637"/>
                </a:ext>
                <a:ext uri="{FF2B5EF4-FFF2-40B4-BE49-F238E27FC236}">
                  <a16:creationId xmlns:a16="http://schemas.microsoft.com/office/drawing/2014/main" id="{00000000-0008-0000-0A00-00001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1638" name="Option Button 22" hidden="1">
              <a:extLst>
                <a:ext uri="{63B3BB69-23CF-44E3-9099-C40C66FF867C}">
                  <a14:compatExt spid="_x0000_s111638"/>
                </a:ext>
                <a:ext uri="{FF2B5EF4-FFF2-40B4-BE49-F238E27FC236}">
                  <a16:creationId xmlns:a16="http://schemas.microsoft.com/office/drawing/2014/main" id="{00000000-0008-0000-0A00-00001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1639" name="Option Button 23" hidden="1">
              <a:extLst>
                <a:ext uri="{63B3BB69-23CF-44E3-9099-C40C66FF867C}">
                  <a14:compatExt spid="_x0000_s111639"/>
                </a:ext>
                <a:ext uri="{FF2B5EF4-FFF2-40B4-BE49-F238E27FC236}">
                  <a16:creationId xmlns:a16="http://schemas.microsoft.com/office/drawing/2014/main" id="{00000000-0008-0000-0A00-00001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1640" name="Option Button 24" hidden="1">
              <a:extLst>
                <a:ext uri="{63B3BB69-23CF-44E3-9099-C40C66FF867C}">
                  <a14:compatExt spid="_x0000_s111640"/>
                </a:ext>
                <a:ext uri="{FF2B5EF4-FFF2-40B4-BE49-F238E27FC236}">
                  <a16:creationId xmlns:a16="http://schemas.microsoft.com/office/drawing/2014/main" id="{00000000-0008-0000-0A00-00001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1641" name="Option Button 25" hidden="1">
              <a:extLst>
                <a:ext uri="{63B3BB69-23CF-44E3-9099-C40C66FF867C}">
                  <a14:compatExt spid="_x0000_s111641"/>
                </a:ext>
                <a:ext uri="{FF2B5EF4-FFF2-40B4-BE49-F238E27FC236}">
                  <a16:creationId xmlns:a16="http://schemas.microsoft.com/office/drawing/2014/main" id="{00000000-0008-0000-0A00-00001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1642" name="Option Button 26" hidden="1">
              <a:extLst>
                <a:ext uri="{63B3BB69-23CF-44E3-9099-C40C66FF867C}">
                  <a14:compatExt spid="_x0000_s111642"/>
                </a:ext>
                <a:ext uri="{FF2B5EF4-FFF2-40B4-BE49-F238E27FC236}">
                  <a16:creationId xmlns:a16="http://schemas.microsoft.com/office/drawing/2014/main" id="{00000000-0008-0000-0A00-00001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1643" name="Option Button 27" hidden="1">
              <a:extLst>
                <a:ext uri="{63B3BB69-23CF-44E3-9099-C40C66FF867C}">
                  <a14:compatExt spid="_x0000_s111643"/>
                </a:ext>
                <a:ext uri="{FF2B5EF4-FFF2-40B4-BE49-F238E27FC236}">
                  <a16:creationId xmlns:a16="http://schemas.microsoft.com/office/drawing/2014/main" id="{00000000-0008-0000-0A00-00001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1644" name="Option Button 28" hidden="1">
              <a:extLst>
                <a:ext uri="{63B3BB69-23CF-44E3-9099-C40C66FF867C}">
                  <a14:compatExt spid="_x0000_s111644"/>
                </a:ext>
                <a:ext uri="{FF2B5EF4-FFF2-40B4-BE49-F238E27FC236}">
                  <a16:creationId xmlns:a16="http://schemas.microsoft.com/office/drawing/2014/main" id="{00000000-0008-0000-0A00-00001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1645" name="Option Button 29" hidden="1">
              <a:extLst>
                <a:ext uri="{63B3BB69-23CF-44E3-9099-C40C66FF867C}">
                  <a14:compatExt spid="_x0000_s111645"/>
                </a:ext>
                <a:ext uri="{FF2B5EF4-FFF2-40B4-BE49-F238E27FC236}">
                  <a16:creationId xmlns:a16="http://schemas.microsoft.com/office/drawing/2014/main" id="{00000000-0008-0000-0A00-00001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1646" name="Option Button 30" hidden="1">
              <a:extLst>
                <a:ext uri="{63B3BB69-23CF-44E3-9099-C40C66FF867C}">
                  <a14:compatExt spid="_x0000_s111646"/>
                </a:ext>
                <a:ext uri="{FF2B5EF4-FFF2-40B4-BE49-F238E27FC236}">
                  <a16:creationId xmlns:a16="http://schemas.microsoft.com/office/drawing/2014/main" id="{00000000-0008-0000-0A00-00001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1647" name="Option Button 31" hidden="1">
              <a:extLst>
                <a:ext uri="{63B3BB69-23CF-44E3-9099-C40C66FF867C}">
                  <a14:compatExt spid="_x0000_s111647"/>
                </a:ext>
                <a:ext uri="{FF2B5EF4-FFF2-40B4-BE49-F238E27FC236}">
                  <a16:creationId xmlns:a16="http://schemas.microsoft.com/office/drawing/2014/main" id="{00000000-0008-0000-0A00-00001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1648" name="Option Button 32" hidden="1">
              <a:extLst>
                <a:ext uri="{63B3BB69-23CF-44E3-9099-C40C66FF867C}">
                  <a14:compatExt spid="_x0000_s111648"/>
                </a:ext>
                <a:ext uri="{FF2B5EF4-FFF2-40B4-BE49-F238E27FC236}">
                  <a16:creationId xmlns:a16="http://schemas.microsoft.com/office/drawing/2014/main" id="{00000000-0008-0000-0A00-00002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1649" name="Option Button 33" hidden="1">
              <a:extLst>
                <a:ext uri="{63B3BB69-23CF-44E3-9099-C40C66FF867C}">
                  <a14:compatExt spid="_x0000_s111649"/>
                </a:ext>
                <a:ext uri="{FF2B5EF4-FFF2-40B4-BE49-F238E27FC236}">
                  <a16:creationId xmlns:a16="http://schemas.microsoft.com/office/drawing/2014/main" id="{00000000-0008-0000-0A00-00002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1650" name="Option Button 34" hidden="1">
              <a:extLst>
                <a:ext uri="{63B3BB69-23CF-44E3-9099-C40C66FF867C}">
                  <a14:compatExt spid="_x0000_s111650"/>
                </a:ext>
                <a:ext uri="{FF2B5EF4-FFF2-40B4-BE49-F238E27FC236}">
                  <a16:creationId xmlns:a16="http://schemas.microsoft.com/office/drawing/2014/main" id="{00000000-0008-0000-0A00-00002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1651" name="Option Button 35" hidden="1">
              <a:extLst>
                <a:ext uri="{63B3BB69-23CF-44E3-9099-C40C66FF867C}">
                  <a14:compatExt spid="_x0000_s111651"/>
                </a:ext>
                <a:ext uri="{FF2B5EF4-FFF2-40B4-BE49-F238E27FC236}">
                  <a16:creationId xmlns:a16="http://schemas.microsoft.com/office/drawing/2014/main" id="{00000000-0008-0000-0A00-00002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1652" name="Option Button 36" hidden="1">
              <a:extLst>
                <a:ext uri="{63B3BB69-23CF-44E3-9099-C40C66FF867C}">
                  <a14:compatExt spid="_x0000_s111652"/>
                </a:ext>
                <a:ext uri="{FF2B5EF4-FFF2-40B4-BE49-F238E27FC236}">
                  <a16:creationId xmlns:a16="http://schemas.microsoft.com/office/drawing/2014/main" id="{00000000-0008-0000-0A00-00002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1653" name="Option Button 37" hidden="1">
              <a:extLst>
                <a:ext uri="{63B3BB69-23CF-44E3-9099-C40C66FF867C}">
                  <a14:compatExt spid="_x0000_s111653"/>
                </a:ext>
                <a:ext uri="{FF2B5EF4-FFF2-40B4-BE49-F238E27FC236}">
                  <a16:creationId xmlns:a16="http://schemas.microsoft.com/office/drawing/2014/main" id="{00000000-0008-0000-0A00-00002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1654" name="Option Button 38" hidden="1">
              <a:extLst>
                <a:ext uri="{63B3BB69-23CF-44E3-9099-C40C66FF867C}">
                  <a14:compatExt spid="_x0000_s111654"/>
                </a:ext>
                <a:ext uri="{FF2B5EF4-FFF2-40B4-BE49-F238E27FC236}">
                  <a16:creationId xmlns:a16="http://schemas.microsoft.com/office/drawing/2014/main" id="{00000000-0008-0000-0A00-00002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1655" name="Option Button 39" hidden="1">
              <a:extLst>
                <a:ext uri="{63B3BB69-23CF-44E3-9099-C40C66FF867C}">
                  <a14:compatExt spid="_x0000_s111655"/>
                </a:ext>
                <a:ext uri="{FF2B5EF4-FFF2-40B4-BE49-F238E27FC236}">
                  <a16:creationId xmlns:a16="http://schemas.microsoft.com/office/drawing/2014/main" id="{00000000-0008-0000-0A00-00002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1656" name="Option Button 40" hidden="1">
              <a:extLst>
                <a:ext uri="{63B3BB69-23CF-44E3-9099-C40C66FF867C}">
                  <a14:compatExt spid="_x0000_s111656"/>
                </a:ext>
                <a:ext uri="{FF2B5EF4-FFF2-40B4-BE49-F238E27FC236}">
                  <a16:creationId xmlns:a16="http://schemas.microsoft.com/office/drawing/2014/main" id="{00000000-0008-0000-0A00-00002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1657" name="Option Button 41" hidden="1">
              <a:extLst>
                <a:ext uri="{63B3BB69-23CF-44E3-9099-C40C66FF867C}">
                  <a14:compatExt spid="_x0000_s111657"/>
                </a:ext>
                <a:ext uri="{FF2B5EF4-FFF2-40B4-BE49-F238E27FC236}">
                  <a16:creationId xmlns:a16="http://schemas.microsoft.com/office/drawing/2014/main" id="{00000000-0008-0000-0A00-00002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1658" name="Group Box 42" hidden="1">
              <a:extLst>
                <a:ext uri="{63B3BB69-23CF-44E3-9099-C40C66FF867C}">
                  <a14:compatExt spid="_x0000_s111658"/>
                </a:ext>
                <a:ext uri="{FF2B5EF4-FFF2-40B4-BE49-F238E27FC236}">
                  <a16:creationId xmlns:a16="http://schemas.microsoft.com/office/drawing/2014/main" id="{00000000-0008-0000-0A00-00002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1659" name="Group Box 43" hidden="1">
              <a:extLst>
                <a:ext uri="{63B3BB69-23CF-44E3-9099-C40C66FF867C}">
                  <a14:compatExt spid="_x0000_s111659"/>
                </a:ext>
                <a:ext uri="{FF2B5EF4-FFF2-40B4-BE49-F238E27FC236}">
                  <a16:creationId xmlns:a16="http://schemas.microsoft.com/office/drawing/2014/main" id="{00000000-0008-0000-0A00-00002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1660" name="Group Box 44" hidden="1">
              <a:extLst>
                <a:ext uri="{63B3BB69-23CF-44E3-9099-C40C66FF867C}">
                  <a14:compatExt spid="_x0000_s111660"/>
                </a:ext>
                <a:ext uri="{FF2B5EF4-FFF2-40B4-BE49-F238E27FC236}">
                  <a16:creationId xmlns:a16="http://schemas.microsoft.com/office/drawing/2014/main" id="{00000000-0008-0000-0A00-00002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1661" name="Group Box 45" hidden="1">
              <a:extLst>
                <a:ext uri="{63B3BB69-23CF-44E3-9099-C40C66FF867C}">
                  <a14:compatExt spid="_x0000_s111661"/>
                </a:ext>
                <a:ext uri="{FF2B5EF4-FFF2-40B4-BE49-F238E27FC236}">
                  <a16:creationId xmlns:a16="http://schemas.microsoft.com/office/drawing/2014/main" id="{00000000-0008-0000-0A00-00002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1662" name="Group Box 46" hidden="1">
              <a:extLst>
                <a:ext uri="{63B3BB69-23CF-44E3-9099-C40C66FF867C}">
                  <a14:compatExt spid="_x0000_s111662"/>
                </a:ext>
                <a:ext uri="{FF2B5EF4-FFF2-40B4-BE49-F238E27FC236}">
                  <a16:creationId xmlns:a16="http://schemas.microsoft.com/office/drawing/2014/main" id="{00000000-0008-0000-0A00-00002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1663" name="Group Box 47" hidden="1">
              <a:extLst>
                <a:ext uri="{63B3BB69-23CF-44E3-9099-C40C66FF867C}">
                  <a14:compatExt spid="_x0000_s111663"/>
                </a:ext>
                <a:ext uri="{FF2B5EF4-FFF2-40B4-BE49-F238E27FC236}">
                  <a16:creationId xmlns:a16="http://schemas.microsoft.com/office/drawing/2014/main" id="{00000000-0008-0000-0A00-00002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1664" name="Group Box 48" hidden="1">
              <a:extLst>
                <a:ext uri="{63B3BB69-23CF-44E3-9099-C40C66FF867C}">
                  <a14:compatExt spid="_x0000_s111664"/>
                </a:ext>
                <a:ext uri="{FF2B5EF4-FFF2-40B4-BE49-F238E27FC236}">
                  <a16:creationId xmlns:a16="http://schemas.microsoft.com/office/drawing/2014/main" id="{00000000-0008-0000-0A00-00003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12641" name="Group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B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12643" name="Option Button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B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12644" name="Option Button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B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12645" name="Option Button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B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12646" name="Option Button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B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12647" name="Option Button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B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12648" name="Option Button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B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12649" name="Option Button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B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12650" name="Option Button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B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12651" name="Option Button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B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12652" name="Option Button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B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12653" name="Option Button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B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12654" name="Option Button 14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B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B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B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B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B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B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B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B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B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12663" name="Option Button 23" hidden="1">
              <a:extLst>
                <a:ext uri="{63B3BB69-23CF-44E3-9099-C40C66FF867C}">
                  <a14:compatExt spid="_x0000_s112663"/>
                </a:ext>
                <a:ext uri="{FF2B5EF4-FFF2-40B4-BE49-F238E27FC236}">
                  <a16:creationId xmlns:a16="http://schemas.microsoft.com/office/drawing/2014/main" id="{00000000-0008-0000-0B00-00001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12664" name="Option Button 24" hidden="1">
              <a:extLst>
                <a:ext uri="{63B3BB69-23CF-44E3-9099-C40C66FF867C}">
                  <a14:compatExt spid="_x0000_s112664"/>
                </a:ext>
                <a:ext uri="{FF2B5EF4-FFF2-40B4-BE49-F238E27FC236}">
                  <a16:creationId xmlns:a16="http://schemas.microsoft.com/office/drawing/2014/main" id="{00000000-0008-0000-0B00-00001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12665" name="Option Button 25" hidden="1">
              <a:extLst>
                <a:ext uri="{63B3BB69-23CF-44E3-9099-C40C66FF867C}">
                  <a14:compatExt spid="_x0000_s112665"/>
                </a:ext>
                <a:ext uri="{FF2B5EF4-FFF2-40B4-BE49-F238E27FC236}">
                  <a16:creationId xmlns:a16="http://schemas.microsoft.com/office/drawing/2014/main" id="{00000000-0008-0000-0B00-00001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12666" name="Option Button 26" hidden="1">
              <a:extLst>
                <a:ext uri="{63B3BB69-23CF-44E3-9099-C40C66FF867C}">
                  <a14:compatExt spid="_x0000_s112666"/>
                </a:ext>
                <a:ext uri="{FF2B5EF4-FFF2-40B4-BE49-F238E27FC236}">
                  <a16:creationId xmlns:a16="http://schemas.microsoft.com/office/drawing/2014/main" id="{00000000-0008-0000-0B00-00001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12667" name="Option Button 27" hidden="1">
              <a:extLst>
                <a:ext uri="{63B3BB69-23CF-44E3-9099-C40C66FF867C}">
                  <a14:compatExt spid="_x0000_s112667"/>
                </a:ext>
                <a:ext uri="{FF2B5EF4-FFF2-40B4-BE49-F238E27FC236}">
                  <a16:creationId xmlns:a16="http://schemas.microsoft.com/office/drawing/2014/main" id="{00000000-0008-0000-0B00-00001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12668" name="Option Button 28" hidden="1">
              <a:extLst>
                <a:ext uri="{63B3BB69-23CF-44E3-9099-C40C66FF867C}">
                  <a14:compatExt spid="_x0000_s112668"/>
                </a:ext>
                <a:ext uri="{FF2B5EF4-FFF2-40B4-BE49-F238E27FC236}">
                  <a16:creationId xmlns:a16="http://schemas.microsoft.com/office/drawing/2014/main" id="{00000000-0008-0000-0B00-00001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12669" name="Option Button 29" hidden="1">
              <a:extLst>
                <a:ext uri="{63B3BB69-23CF-44E3-9099-C40C66FF867C}">
                  <a14:compatExt spid="_x0000_s112669"/>
                </a:ext>
                <a:ext uri="{FF2B5EF4-FFF2-40B4-BE49-F238E27FC236}">
                  <a16:creationId xmlns:a16="http://schemas.microsoft.com/office/drawing/2014/main" id="{00000000-0008-0000-0B00-00001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12670" name="Option Button 30" hidden="1">
              <a:extLst>
                <a:ext uri="{63B3BB69-23CF-44E3-9099-C40C66FF867C}">
                  <a14:compatExt spid="_x0000_s112670"/>
                </a:ext>
                <a:ext uri="{FF2B5EF4-FFF2-40B4-BE49-F238E27FC236}">
                  <a16:creationId xmlns:a16="http://schemas.microsoft.com/office/drawing/2014/main" id="{00000000-0008-0000-0B00-00001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12671" name="Option Button 31" hidden="1">
              <a:extLst>
                <a:ext uri="{63B3BB69-23CF-44E3-9099-C40C66FF867C}">
                  <a14:compatExt spid="_x0000_s112671"/>
                </a:ext>
                <a:ext uri="{FF2B5EF4-FFF2-40B4-BE49-F238E27FC236}">
                  <a16:creationId xmlns:a16="http://schemas.microsoft.com/office/drawing/2014/main" id="{00000000-0008-0000-0B00-00001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12672" name="Option Button 32" hidden="1">
              <a:extLst>
                <a:ext uri="{63B3BB69-23CF-44E3-9099-C40C66FF867C}">
                  <a14:compatExt spid="_x0000_s112672"/>
                </a:ext>
                <a:ext uri="{FF2B5EF4-FFF2-40B4-BE49-F238E27FC236}">
                  <a16:creationId xmlns:a16="http://schemas.microsoft.com/office/drawing/2014/main" id="{00000000-0008-0000-0B00-00002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12673" name="Option Button 33" hidden="1">
              <a:extLst>
                <a:ext uri="{63B3BB69-23CF-44E3-9099-C40C66FF867C}">
                  <a14:compatExt spid="_x0000_s112673"/>
                </a:ext>
                <a:ext uri="{FF2B5EF4-FFF2-40B4-BE49-F238E27FC236}">
                  <a16:creationId xmlns:a16="http://schemas.microsoft.com/office/drawing/2014/main" id="{00000000-0008-0000-0B00-00002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12674" name="Option Button 34" hidden="1">
              <a:extLst>
                <a:ext uri="{63B3BB69-23CF-44E3-9099-C40C66FF867C}">
                  <a14:compatExt spid="_x0000_s112674"/>
                </a:ext>
                <a:ext uri="{FF2B5EF4-FFF2-40B4-BE49-F238E27FC236}">
                  <a16:creationId xmlns:a16="http://schemas.microsoft.com/office/drawing/2014/main" id="{00000000-0008-0000-0B00-00002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12675" name="Option Button 35" hidden="1">
              <a:extLst>
                <a:ext uri="{63B3BB69-23CF-44E3-9099-C40C66FF867C}">
                  <a14:compatExt spid="_x0000_s112675"/>
                </a:ext>
                <a:ext uri="{FF2B5EF4-FFF2-40B4-BE49-F238E27FC236}">
                  <a16:creationId xmlns:a16="http://schemas.microsoft.com/office/drawing/2014/main" id="{00000000-0008-0000-0B00-00002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12676" name="Option Button 36" hidden="1">
              <a:extLst>
                <a:ext uri="{63B3BB69-23CF-44E3-9099-C40C66FF867C}">
                  <a14:compatExt spid="_x0000_s112676"/>
                </a:ext>
                <a:ext uri="{FF2B5EF4-FFF2-40B4-BE49-F238E27FC236}">
                  <a16:creationId xmlns:a16="http://schemas.microsoft.com/office/drawing/2014/main" id="{00000000-0008-0000-0B00-00002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12677" name="Option Button 37" hidden="1">
              <a:extLst>
                <a:ext uri="{63B3BB69-23CF-44E3-9099-C40C66FF867C}">
                  <a14:compatExt spid="_x0000_s112677"/>
                </a:ext>
                <a:ext uri="{FF2B5EF4-FFF2-40B4-BE49-F238E27FC236}">
                  <a16:creationId xmlns:a16="http://schemas.microsoft.com/office/drawing/2014/main" id="{00000000-0008-0000-0B00-00002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12678" name="Option Button 38" hidden="1">
              <a:extLst>
                <a:ext uri="{63B3BB69-23CF-44E3-9099-C40C66FF867C}">
                  <a14:compatExt spid="_x0000_s112678"/>
                </a:ext>
                <a:ext uri="{FF2B5EF4-FFF2-40B4-BE49-F238E27FC236}">
                  <a16:creationId xmlns:a16="http://schemas.microsoft.com/office/drawing/2014/main" id="{00000000-0008-0000-0B00-00002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12679" name="Option Button 39" hidden="1">
              <a:extLst>
                <a:ext uri="{63B3BB69-23CF-44E3-9099-C40C66FF867C}">
                  <a14:compatExt spid="_x0000_s112679"/>
                </a:ext>
                <a:ext uri="{FF2B5EF4-FFF2-40B4-BE49-F238E27FC236}">
                  <a16:creationId xmlns:a16="http://schemas.microsoft.com/office/drawing/2014/main" id="{00000000-0008-0000-0B00-00002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12680" name="Option Button 40" hidden="1">
              <a:extLst>
                <a:ext uri="{63B3BB69-23CF-44E3-9099-C40C66FF867C}">
                  <a14:compatExt spid="_x0000_s112680"/>
                </a:ext>
                <a:ext uri="{FF2B5EF4-FFF2-40B4-BE49-F238E27FC236}">
                  <a16:creationId xmlns:a16="http://schemas.microsoft.com/office/drawing/2014/main" id="{00000000-0008-0000-0B00-00002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12681" name="Option Button 41" hidden="1">
              <a:extLst>
                <a:ext uri="{63B3BB69-23CF-44E3-9099-C40C66FF867C}">
                  <a14:compatExt spid="_x0000_s112681"/>
                </a:ext>
                <a:ext uri="{FF2B5EF4-FFF2-40B4-BE49-F238E27FC236}">
                  <a16:creationId xmlns:a16="http://schemas.microsoft.com/office/drawing/2014/main" id="{00000000-0008-0000-0B00-00002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12682" name="Group Box 42" hidden="1">
              <a:extLst>
                <a:ext uri="{63B3BB69-23CF-44E3-9099-C40C66FF867C}">
                  <a14:compatExt spid="_x0000_s112682"/>
                </a:ext>
                <a:ext uri="{FF2B5EF4-FFF2-40B4-BE49-F238E27FC236}">
                  <a16:creationId xmlns:a16="http://schemas.microsoft.com/office/drawing/2014/main" id="{00000000-0008-0000-0B00-00002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12683" name="Group Box 43" hidden="1">
              <a:extLst>
                <a:ext uri="{63B3BB69-23CF-44E3-9099-C40C66FF867C}">
                  <a14:compatExt spid="_x0000_s112683"/>
                </a:ext>
                <a:ext uri="{FF2B5EF4-FFF2-40B4-BE49-F238E27FC236}">
                  <a16:creationId xmlns:a16="http://schemas.microsoft.com/office/drawing/2014/main" id="{00000000-0008-0000-0B00-00002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12684" name="Group Box 44" hidden="1">
              <a:extLst>
                <a:ext uri="{63B3BB69-23CF-44E3-9099-C40C66FF867C}">
                  <a14:compatExt spid="_x0000_s112684"/>
                </a:ext>
                <a:ext uri="{FF2B5EF4-FFF2-40B4-BE49-F238E27FC236}">
                  <a16:creationId xmlns:a16="http://schemas.microsoft.com/office/drawing/2014/main" id="{00000000-0008-0000-0B00-00002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12685" name="Group Box 45" hidden="1">
              <a:extLst>
                <a:ext uri="{63B3BB69-23CF-44E3-9099-C40C66FF867C}">
                  <a14:compatExt spid="_x0000_s112685"/>
                </a:ext>
                <a:ext uri="{FF2B5EF4-FFF2-40B4-BE49-F238E27FC236}">
                  <a16:creationId xmlns:a16="http://schemas.microsoft.com/office/drawing/2014/main" id="{00000000-0008-0000-0B00-00002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12686" name="Group Box 46" hidden="1">
              <a:extLst>
                <a:ext uri="{63B3BB69-23CF-44E3-9099-C40C66FF867C}">
                  <a14:compatExt spid="_x0000_s112686"/>
                </a:ext>
                <a:ext uri="{FF2B5EF4-FFF2-40B4-BE49-F238E27FC236}">
                  <a16:creationId xmlns:a16="http://schemas.microsoft.com/office/drawing/2014/main" id="{00000000-0008-0000-0B00-00002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12687" name="Group Box 47" hidden="1">
              <a:extLst>
                <a:ext uri="{63B3BB69-23CF-44E3-9099-C40C66FF867C}">
                  <a14:compatExt spid="_x0000_s112687"/>
                </a:ext>
                <a:ext uri="{FF2B5EF4-FFF2-40B4-BE49-F238E27FC236}">
                  <a16:creationId xmlns:a16="http://schemas.microsoft.com/office/drawing/2014/main" id="{00000000-0008-0000-0B00-00002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12688" name="Group Box 48" hidden="1">
              <a:extLst>
                <a:ext uri="{63B3BB69-23CF-44E3-9099-C40C66FF867C}">
                  <a14:compatExt spid="_x0000_s112688"/>
                </a:ext>
                <a:ext uri="{FF2B5EF4-FFF2-40B4-BE49-F238E27FC236}">
                  <a16:creationId xmlns:a16="http://schemas.microsoft.com/office/drawing/2014/main" id="{00000000-0008-0000-0B00-00003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59745" name="Group Box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0C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59746" name="Option Button 2" hidden="1">
              <a:extLst>
                <a:ext uri="{63B3BB69-23CF-44E3-9099-C40C66FF867C}">
                  <a14:compatExt spid="_x0000_s159746"/>
                </a:ext>
                <a:ext uri="{FF2B5EF4-FFF2-40B4-BE49-F238E27FC236}">
                  <a16:creationId xmlns:a16="http://schemas.microsoft.com/office/drawing/2014/main" id="{00000000-0008-0000-0C00-00000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59747" name="Option Button 3" hidden="1">
              <a:extLst>
                <a:ext uri="{63B3BB69-23CF-44E3-9099-C40C66FF867C}">
                  <a14:compatExt spid="_x0000_s159747"/>
                </a:ext>
                <a:ext uri="{FF2B5EF4-FFF2-40B4-BE49-F238E27FC236}">
                  <a16:creationId xmlns:a16="http://schemas.microsoft.com/office/drawing/2014/main" id="{00000000-0008-0000-0C00-00000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59748" name="Option Button 4" hidden="1">
              <a:extLst>
                <a:ext uri="{63B3BB69-23CF-44E3-9099-C40C66FF867C}">
                  <a14:compatExt spid="_x0000_s159748"/>
                </a:ext>
                <a:ext uri="{FF2B5EF4-FFF2-40B4-BE49-F238E27FC236}">
                  <a16:creationId xmlns:a16="http://schemas.microsoft.com/office/drawing/2014/main" id="{00000000-0008-0000-0C00-00000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59749" name="Option Button 5" hidden="1">
              <a:extLst>
                <a:ext uri="{63B3BB69-23CF-44E3-9099-C40C66FF867C}">
                  <a14:compatExt spid="_x0000_s159749"/>
                </a:ext>
                <a:ext uri="{FF2B5EF4-FFF2-40B4-BE49-F238E27FC236}">
                  <a16:creationId xmlns:a16="http://schemas.microsoft.com/office/drawing/2014/main" id="{00000000-0008-0000-0C00-00000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59750" name="Option Button 6" hidden="1">
              <a:extLst>
                <a:ext uri="{63B3BB69-23CF-44E3-9099-C40C66FF867C}">
                  <a14:compatExt spid="_x0000_s159750"/>
                </a:ext>
                <a:ext uri="{FF2B5EF4-FFF2-40B4-BE49-F238E27FC236}">
                  <a16:creationId xmlns:a16="http://schemas.microsoft.com/office/drawing/2014/main" id="{00000000-0008-0000-0C00-00000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59751" name="Option Button 7" hidden="1">
              <a:extLst>
                <a:ext uri="{63B3BB69-23CF-44E3-9099-C40C66FF867C}">
                  <a14:compatExt spid="_x0000_s159751"/>
                </a:ext>
                <a:ext uri="{FF2B5EF4-FFF2-40B4-BE49-F238E27FC236}">
                  <a16:creationId xmlns:a16="http://schemas.microsoft.com/office/drawing/2014/main" id="{00000000-0008-0000-0C00-00000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59752" name="Option Button 8" hidden="1">
              <a:extLst>
                <a:ext uri="{63B3BB69-23CF-44E3-9099-C40C66FF867C}">
                  <a14:compatExt spid="_x0000_s159752"/>
                </a:ext>
                <a:ext uri="{FF2B5EF4-FFF2-40B4-BE49-F238E27FC236}">
                  <a16:creationId xmlns:a16="http://schemas.microsoft.com/office/drawing/2014/main" id="{00000000-0008-0000-0C00-00000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59753" name="Option Button 9" hidden="1">
              <a:extLst>
                <a:ext uri="{63B3BB69-23CF-44E3-9099-C40C66FF867C}">
                  <a14:compatExt spid="_x0000_s159753"/>
                </a:ext>
                <a:ext uri="{FF2B5EF4-FFF2-40B4-BE49-F238E27FC236}">
                  <a16:creationId xmlns:a16="http://schemas.microsoft.com/office/drawing/2014/main" id="{00000000-0008-0000-0C00-00000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59754" name="Option Button 10" hidden="1">
              <a:extLst>
                <a:ext uri="{63B3BB69-23CF-44E3-9099-C40C66FF867C}">
                  <a14:compatExt spid="_x0000_s159754"/>
                </a:ext>
                <a:ext uri="{FF2B5EF4-FFF2-40B4-BE49-F238E27FC236}">
                  <a16:creationId xmlns:a16="http://schemas.microsoft.com/office/drawing/2014/main" id="{00000000-0008-0000-0C00-00000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59755" name="Option Button 11" hidden="1">
              <a:extLst>
                <a:ext uri="{63B3BB69-23CF-44E3-9099-C40C66FF867C}">
                  <a14:compatExt spid="_x0000_s159755"/>
                </a:ext>
                <a:ext uri="{FF2B5EF4-FFF2-40B4-BE49-F238E27FC236}">
                  <a16:creationId xmlns:a16="http://schemas.microsoft.com/office/drawing/2014/main" id="{00000000-0008-0000-0C00-00000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59756" name="Option Button 12" hidden="1">
              <a:extLst>
                <a:ext uri="{63B3BB69-23CF-44E3-9099-C40C66FF867C}">
                  <a14:compatExt spid="_x0000_s159756"/>
                </a:ext>
                <a:ext uri="{FF2B5EF4-FFF2-40B4-BE49-F238E27FC236}">
                  <a16:creationId xmlns:a16="http://schemas.microsoft.com/office/drawing/2014/main" id="{00000000-0008-0000-0C00-00000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59757" name="Option Button 13" hidden="1">
              <a:extLst>
                <a:ext uri="{63B3BB69-23CF-44E3-9099-C40C66FF867C}">
                  <a14:compatExt spid="_x0000_s159757"/>
                </a:ext>
                <a:ext uri="{FF2B5EF4-FFF2-40B4-BE49-F238E27FC236}">
                  <a16:creationId xmlns:a16="http://schemas.microsoft.com/office/drawing/2014/main" id="{00000000-0008-0000-0C00-00000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59758" name="Option Button 14" hidden="1">
              <a:extLst>
                <a:ext uri="{63B3BB69-23CF-44E3-9099-C40C66FF867C}">
                  <a14:compatExt spid="_x0000_s159758"/>
                </a:ext>
                <a:ext uri="{FF2B5EF4-FFF2-40B4-BE49-F238E27FC236}">
                  <a16:creationId xmlns:a16="http://schemas.microsoft.com/office/drawing/2014/main" id="{00000000-0008-0000-0C00-00000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59759" name="Option Button 15" hidden="1">
              <a:extLst>
                <a:ext uri="{63B3BB69-23CF-44E3-9099-C40C66FF867C}">
                  <a14:compatExt spid="_x0000_s159759"/>
                </a:ext>
                <a:ext uri="{FF2B5EF4-FFF2-40B4-BE49-F238E27FC236}">
                  <a16:creationId xmlns:a16="http://schemas.microsoft.com/office/drawing/2014/main" id="{00000000-0008-0000-0C00-00000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59760" name="Option Button 16" hidden="1">
              <a:extLst>
                <a:ext uri="{63B3BB69-23CF-44E3-9099-C40C66FF867C}">
                  <a14:compatExt spid="_x0000_s159760"/>
                </a:ext>
                <a:ext uri="{FF2B5EF4-FFF2-40B4-BE49-F238E27FC236}">
                  <a16:creationId xmlns:a16="http://schemas.microsoft.com/office/drawing/2014/main" id="{00000000-0008-0000-0C00-00001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59761" name="Option Button 17" hidden="1">
              <a:extLst>
                <a:ext uri="{63B3BB69-23CF-44E3-9099-C40C66FF867C}">
                  <a14:compatExt spid="_x0000_s159761"/>
                </a:ext>
                <a:ext uri="{FF2B5EF4-FFF2-40B4-BE49-F238E27FC236}">
                  <a16:creationId xmlns:a16="http://schemas.microsoft.com/office/drawing/2014/main" id="{00000000-0008-0000-0C00-00001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59762" name="Option Button 18" hidden="1">
              <a:extLst>
                <a:ext uri="{63B3BB69-23CF-44E3-9099-C40C66FF867C}">
                  <a14:compatExt spid="_x0000_s159762"/>
                </a:ext>
                <a:ext uri="{FF2B5EF4-FFF2-40B4-BE49-F238E27FC236}">
                  <a16:creationId xmlns:a16="http://schemas.microsoft.com/office/drawing/2014/main" id="{00000000-0008-0000-0C00-00001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59763" name="Option Button 19" hidden="1">
              <a:extLst>
                <a:ext uri="{63B3BB69-23CF-44E3-9099-C40C66FF867C}">
                  <a14:compatExt spid="_x0000_s159763"/>
                </a:ext>
                <a:ext uri="{FF2B5EF4-FFF2-40B4-BE49-F238E27FC236}">
                  <a16:creationId xmlns:a16="http://schemas.microsoft.com/office/drawing/2014/main" id="{00000000-0008-0000-0C00-00001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59764" name="Option Button 20" hidden="1">
              <a:extLst>
                <a:ext uri="{63B3BB69-23CF-44E3-9099-C40C66FF867C}">
                  <a14:compatExt spid="_x0000_s159764"/>
                </a:ext>
                <a:ext uri="{FF2B5EF4-FFF2-40B4-BE49-F238E27FC236}">
                  <a16:creationId xmlns:a16="http://schemas.microsoft.com/office/drawing/2014/main" id="{00000000-0008-0000-0C00-00001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59765" name="Option Button 21" hidden="1">
              <a:extLst>
                <a:ext uri="{63B3BB69-23CF-44E3-9099-C40C66FF867C}">
                  <a14:compatExt spid="_x0000_s159765"/>
                </a:ext>
                <a:ext uri="{FF2B5EF4-FFF2-40B4-BE49-F238E27FC236}">
                  <a16:creationId xmlns:a16="http://schemas.microsoft.com/office/drawing/2014/main" id="{00000000-0008-0000-0C00-00001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59766" name="Option Button 22" hidden="1">
              <a:extLst>
                <a:ext uri="{63B3BB69-23CF-44E3-9099-C40C66FF867C}">
                  <a14:compatExt spid="_x0000_s159766"/>
                </a:ext>
                <a:ext uri="{FF2B5EF4-FFF2-40B4-BE49-F238E27FC236}">
                  <a16:creationId xmlns:a16="http://schemas.microsoft.com/office/drawing/2014/main" id="{00000000-0008-0000-0C00-00001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59767" name="Option Button 23" hidden="1">
              <a:extLst>
                <a:ext uri="{63B3BB69-23CF-44E3-9099-C40C66FF867C}">
                  <a14:compatExt spid="_x0000_s159767"/>
                </a:ext>
                <a:ext uri="{FF2B5EF4-FFF2-40B4-BE49-F238E27FC236}">
                  <a16:creationId xmlns:a16="http://schemas.microsoft.com/office/drawing/2014/main" id="{00000000-0008-0000-0C00-00001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59768" name="Option Button 24" hidden="1">
              <a:extLst>
                <a:ext uri="{63B3BB69-23CF-44E3-9099-C40C66FF867C}">
                  <a14:compatExt spid="_x0000_s159768"/>
                </a:ext>
                <a:ext uri="{FF2B5EF4-FFF2-40B4-BE49-F238E27FC236}">
                  <a16:creationId xmlns:a16="http://schemas.microsoft.com/office/drawing/2014/main" id="{00000000-0008-0000-0C00-00001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59769" name="Option Button 25" hidden="1">
              <a:extLst>
                <a:ext uri="{63B3BB69-23CF-44E3-9099-C40C66FF867C}">
                  <a14:compatExt spid="_x0000_s159769"/>
                </a:ext>
                <a:ext uri="{FF2B5EF4-FFF2-40B4-BE49-F238E27FC236}">
                  <a16:creationId xmlns:a16="http://schemas.microsoft.com/office/drawing/2014/main" id="{00000000-0008-0000-0C00-00001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59770" name="Option Button 26" hidden="1">
              <a:extLst>
                <a:ext uri="{63B3BB69-23CF-44E3-9099-C40C66FF867C}">
                  <a14:compatExt spid="_x0000_s159770"/>
                </a:ext>
                <a:ext uri="{FF2B5EF4-FFF2-40B4-BE49-F238E27FC236}">
                  <a16:creationId xmlns:a16="http://schemas.microsoft.com/office/drawing/2014/main" id="{00000000-0008-0000-0C00-00001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59771" name="Option Button 27" hidden="1">
              <a:extLst>
                <a:ext uri="{63B3BB69-23CF-44E3-9099-C40C66FF867C}">
                  <a14:compatExt spid="_x0000_s159771"/>
                </a:ext>
                <a:ext uri="{FF2B5EF4-FFF2-40B4-BE49-F238E27FC236}">
                  <a16:creationId xmlns:a16="http://schemas.microsoft.com/office/drawing/2014/main" id="{00000000-0008-0000-0C00-00001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59772" name="Option Button 28" hidden="1">
              <a:extLst>
                <a:ext uri="{63B3BB69-23CF-44E3-9099-C40C66FF867C}">
                  <a14:compatExt spid="_x0000_s159772"/>
                </a:ext>
                <a:ext uri="{FF2B5EF4-FFF2-40B4-BE49-F238E27FC236}">
                  <a16:creationId xmlns:a16="http://schemas.microsoft.com/office/drawing/2014/main" id="{00000000-0008-0000-0C00-00001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59773" name="Option Button 29" hidden="1">
              <a:extLst>
                <a:ext uri="{63B3BB69-23CF-44E3-9099-C40C66FF867C}">
                  <a14:compatExt spid="_x0000_s159773"/>
                </a:ext>
                <a:ext uri="{FF2B5EF4-FFF2-40B4-BE49-F238E27FC236}">
                  <a16:creationId xmlns:a16="http://schemas.microsoft.com/office/drawing/2014/main" id="{00000000-0008-0000-0C00-00001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59774" name="Option Button 30" hidden="1">
              <a:extLst>
                <a:ext uri="{63B3BB69-23CF-44E3-9099-C40C66FF867C}">
                  <a14:compatExt spid="_x0000_s159774"/>
                </a:ext>
                <a:ext uri="{FF2B5EF4-FFF2-40B4-BE49-F238E27FC236}">
                  <a16:creationId xmlns:a16="http://schemas.microsoft.com/office/drawing/2014/main" id="{00000000-0008-0000-0C00-00001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59775" name="Option Button 31" hidden="1">
              <a:extLst>
                <a:ext uri="{63B3BB69-23CF-44E3-9099-C40C66FF867C}">
                  <a14:compatExt spid="_x0000_s159775"/>
                </a:ext>
                <a:ext uri="{FF2B5EF4-FFF2-40B4-BE49-F238E27FC236}">
                  <a16:creationId xmlns:a16="http://schemas.microsoft.com/office/drawing/2014/main" id="{00000000-0008-0000-0C00-00001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59776" name="Option Button 32" hidden="1">
              <a:extLst>
                <a:ext uri="{63B3BB69-23CF-44E3-9099-C40C66FF867C}">
                  <a14:compatExt spid="_x0000_s159776"/>
                </a:ext>
                <a:ext uri="{FF2B5EF4-FFF2-40B4-BE49-F238E27FC236}">
                  <a16:creationId xmlns:a16="http://schemas.microsoft.com/office/drawing/2014/main" id="{00000000-0008-0000-0C00-00002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59777" name="Option Button 33" hidden="1">
              <a:extLst>
                <a:ext uri="{63B3BB69-23CF-44E3-9099-C40C66FF867C}">
                  <a14:compatExt spid="_x0000_s159777"/>
                </a:ext>
                <a:ext uri="{FF2B5EF4-FFF2-40B4-BE49-F238E27FC236}">
                  <a16:creationId xmlns:a16="http://schemas.microsoft.com/office/drawing/2014/main" id="{00000000-0008-0000-0C00-00002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59778" name="Option Button 34" hidden="1">
              <a:extLst>
                <a:ext uri="{63B3BB69-23CF-44E3-9099-C40C66FF867C}">
                  <a14:compatExt spid="_x0000_s159778"/>
                </a:ext>
                <a:ext uri="{FF2B5EF4-FFF2-40B4-BE49-F238E27FC236}">
                  <a16:creationId xmlns:a16="http://schemas.microsoft.com/office/drawing/2014/main" id="{00000000-0008-0000-0C00-000022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59779" name="Option Button 35" hidden="1">
              <a:extLst>
                <a:ext uri="{63B3BB69-23CF-44E3-9099-C40C66FF867C}">
                  <a14:compatExt spid="_x0000_s159779"/>
                </a:ext>
                <a:ext uri="{FF2B5EF4-FFF2-40B4-BE49-F238E27FC236}">
                  <a16:creationId xmlns:a16="http://schemas.microsoft.com/office/drawing/2014/main" id="{00000000-0008-0000-0C00-000023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59780" name="Option Button 36" hidden="1">
              <a:extLst>
                <a:ext uri="{63B3BB69-23CF-44E3-9099-C40C66FF867C}">
                  <a14:compatExt spid="_x0000_s159780"/>
                </a:ext>
                <a:ext uri="{FF2B5EF4-FFF2-40B4-BE49-F238E27FC236}">
                  <a16:creationId xmlns:a16="http://schemas.microsoft.com/office/drawing/2014/main" id="{00000000-0008-0000-0C00-000024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59781" name="Option Button 37" hidden="1">
              <a:extLst>
                <a:ext uri="{63B3BB69-23CF-44E3-9099-C40C66FF867C}">
                  <a14:compatExt spid="_x0000_s159781"/>
                </a:ext>
                <a:ext uri="{FF2B5EF4-FFF2-40B4-BE49-F238E27FC236}">
                  <a16:creationId xmlns:a16="http://schemas.microsoft.com/office/drawing/2014/main" id="{00000000-0008-0000-0C00-000025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59782" name="Option Button 38" hidden="1">
              <a:extLst>
                <a:ext uri="{63B3BB69-23CF-44E3-9099-C40C66FF867C}">
                  <a14:compatExt spid="_x0000_s159782"/>
                </a:ext>
                <a:ext uri="{FF2B5EF4-FFF2-40B4-BE49-F238E27FC236}">
                  <a16:creationId xmlns:a16="http://schemas.microsoft.com/office/drawing/2014/main" id="{00000000-0008-0000-0C00-000026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59783" name="Option Button 39" hidden="1">
              <a:extLst>
                <a:ext uri="{63B3BB69-23CF-44E3-9099-C40C66FF867C}">
                  <a14:compatExt spid="_x0000_s159783"/>
                </a:ext>
                <a:ext uri="{FF2B5EF4-FFF2-40B4-BE49-F238E27FC236}">
                  <a16:creationId xmlns:a16="http://schemas.microsoft.com/office/drawing/2014/main" id="{00000000-0008-0000-0C00-000027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59784" name="Option Button 40" hidden="1">
              <a:extLst>
                <a:ext uri="{63B3BB69-23CF-44E3-9099-C40C66FF867C}">
                  <a14:compatExt spid="_x0000_s159784"/>
                </a:ext>
                <a:ext uri="{FF2B5EF4-FFF2-40B4-BE49-F238E27FC236}">
                  <a16:creationId xmlns:a16="http://schemas.microsoft.com/office/drawing/2014/main" id="{00000000-0008-0000-0C00-000028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59785" name="Option Button 41" hidden="1">
              <a:extLst>
                <a:ext uri="{63B3BB69-23CF-44E3-9099-C40C66FF867C}">
                  <a14:compatExt spid="_x0000_s159785"/>
                </a:ext>
                <a:ext uri="{FF2B5EF4-FFF2-40B4-BE49-F238E27FC236}">
                  <a16:creationId xmlns:a16="http://schemas.microsoft.com/office/drawing/2014/main" id="{00000000-0008-0000-0C00-000029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59786" name="Group Box 42" hidden="1">
              <a:extLst>
                <a:ext uri="{63B3BB69-23CF-44E3-9099-C40C66FF867C}">
                  <a14:compatExt spid="_x0000_s159786"/>
                </a:ext>
                <a:ext uri="{FF2B5EF4-FFF2-40B4-BE49-F238E27FC236}">
                  <a16:creationId xmlns:a16="http://schemas.microsoft.com/office/drawing/2014/main" id="{00000000-0008-0000-0C00-00002A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59787" name="Group Box 43" hidden="1">
              <a:extLst>
                <a:ext uri="{63B3BB69-23CF-44E3-9099-C40C66FF867C}">
                  <a14:compatExt spid="_x0000_s159787"/>
                </a:ext>
                <a:ext uri="{FF2B5EF4-FFF2-40B4-BE49-F238E27FC236}">
                  <a16:creationId xmlns:a16="http://schemas.microsoft.com/office/drawing/2014/main" id="{00000000-0008-0000-0C00-00002B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59788" name="Group Box 44" hidden="1">
              <a:extLst>
                <a:ext uri="{63B3BB69-23CF-44E3-9099-C40C66FF867C}">
                  <a14:compatExt spid="_x0000_s159788"/>
                </a:ext>
                <a:ext uri="{FF2B5EF4-FFF2-40B4-BE49-F238E27FC236}">
                  <a16:creationId xmlns:a16="http://schemas.microsoft.com/office/drawing/2014/main" id="{00000000-0008-0000-0C00-00002C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59789" name="Group Box 45" hidden="1">
              <a:extLst>
                <a:ext uri="{63B3BB69-23CF-44E3-9099-C40C66FF867C}">
                  <a14:compatExt spid="_x0000_s159789"/>
                </a:ext>
                <a:ext uri="{FF2B5EF4-FFF2-40B4-BE49-F238E27FC236}">
                  <a16:creationId xmlns:a16="http://schemas.microsoft.com/office/drawing/2014/main" id="{00000000-0008-0000-0C00-00002D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59790" name="Group Box 46" hidden="1">
              <a:extLst>
                <a:ext uri="{63B3BB69-23CF-44E3-9099-C40C66FF867C}">
                  <a14:compatExt spid="_x0000_s159790"/>
                </a:ext>
                <a:ext uri="{FF2B5EF4-FFF2-40B4-BE49-F238E27FC236}">
                  <a16:creationId xmlns:a16="http://schemas.microsoft.com/office/drawing/2014/main" id="{00000000-0008-0000-0C00-00002E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59791" name="Group Box 47" hidden="1">
              <a:extLst>
                <a:ext uri="{63B3BB69-23CF-44E3-9099-C40C66FF867C}">
                  <a14:compatExt spid="_x0000_s159791"/>
                </a:ext>
                <a:ext uri="{FF2B5EF4-FFF2-40B4-BE49-F238E27FC236}">
                  <a16:creationId xmlns:a16="http://schemas.microsoft.com/office/drawing/2014/main" id="{00000000-0008-0000-0C00-00002F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59792" name="Group Box 48" hidden="1">
              <a:extLst>
                <a:ext uri="{63B3BB69-23CF-44E3-9099-C40C66FF867C}">
                  <a14:compatExt spid="_x0000_s159792"/>
                </a:ext>
                <a:ext uri="{FF2B5EF4-FFF2-40B4-BE49-F238E27FC236}">
                  <a16:creationId xmlns:a16="http://schemas.microsoft.com/office/drawing/2014/main" id="{00000000-0008-0000-0C00-000030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0769" name="Group Box 1" hidden="1">
              <a:extLst>
                <a:ext uri="{63B3BB69-23CF-44E3-9099-C40C66FF867C}">
                  <a14:compatExt spid="_x0000_s160769"/>
                </a:ext>
                <a:ext uri="{FF2B5EF4-FFF2-40B4-BE49-F238E27FC236}">
                  <a16:creationId xmlns:a16="http://schemas.microsoft.com/office/drawing/2014/main" id="{00000000-0008-0000-0D00-00000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0770" name="Option Button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0D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0771" name="Option Button 3" hidden="1">
              <a:extLst>
                <a:ext uri="{63B3BB69-23CF-44E3-9099-C40C66FF867C}">
                  <a14:compatExt spid="_x0000_s160771"/>
                </a:ext>
                <a:ext uri="{FF2B5EF4-FFF2-40B4-BE49-F238E27FC236}">
                  <a16:creationId xmlns:a16="http://schemas.microsoft.com/office/drawing/2014/main" id="{00000000-0008-0000-0D00-00000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0772" name="Option Button 4" hidden="1">
              <a:extLst>
                <a:ext uri="{63B3BB69-23CF-44E3-9099-C40C66FF867C}">
                  <a14:compatExt spid="_x0000_s160772"/>
                </a:ext>
                <a:ext uri="{FF2B5EF4-FFF2-40B4-BE49-F238E27FC236}">
                  <a16:creationId xmlns:a16="http://schemas.microsoft.com/office/drawing/2014/main" id="{00000000-0008-0000-0D00-00000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0773" name="Option Button 5" hidden="1">
              <a:extLst>
                <a:ext uri="{63B3BB69-23CF-44E3-9099-C40C66FF867C}">
                  <a14:compatExt spid="_x0000_s160773"/>
                </a:ext>
                <a:ext uri="{FF2B5EF4-FFF2-40B4-BE49-F238E27FC236}">
                  <a16:creationId xmlns:a16="http://schemas.microsoft.com/office/drawing/2014/main" id="{00000000-0008-0000-0D00-00000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0774" name="Option Button 6" hidden="1">
              <a:extLst>
                <a:ext uri="{63B3BB69-23CF-44E3-9099-C40C66FF867C}">
                  <a14:compatExt spid="_x0000_s160774"/>
                </a:ext>
                <a:ext uri="{FF2B5EF4-FFF2-40B4-BE49-F238E27FC236}">
                  <a16:creationId xmlns:a16="http://schemas.microsoft.com/office/drawing/2014/main" id="{00000000-0008-0000-0D00-00000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0775" name="Option Button 7" hidden="1">
              <a:extLst>
                <a:ext uri="{63B3BB69-23CF-44E3-9099-C40C66FF867C}">
                  <a14:compatExt spid="_x0000_s160775"/>
                </a:ext>
                <a:ext uri="{FF2B5EF4-FFF2-40B4-BE49-F238E27FC236}">
                  <a16:creationId xmlns:a16="http://schemas.microsoft.com/office/drawing/2014/main" id="{00000000-0008-0000-0D00-00000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0776" name="Option Button 8" hidden="1">
              <a:extLst>
                <a:ext uri="{63B3BB69-23CF-44E3-9099-C40C66FF867C}">
                  <a14:compatExt spid="_x0000_s160776"/>
                </a:ext>
                <a:ext uri="{FF2B5EF4-FFF2-40B4-BE49-F238E27FC236}">
                  <a16:creationId xmlns:a16="http://schemas.microsoft.com/office/drawing/2014/main" id="{00000000-0008-0000-0D00-00000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0777" name="Option Button 9" hidden="1">
              <a:extLst>
                <a:ext uri="{63B3BB69-23CF-44E3-9099-C40C66FF867C}">
                  <a14:compatExt spid="_x0000_s160777"/>
                </a:ext>
                <a:ext uri="{FF2B5EF4-FFF2-40B4-BE49-F238E27FC236}">
                  <a16:creationId xmlns:a16="http://schemas.microsoft.com/office/drawing/2014/main" id="{00000000-0008-0000-0D00-00000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0778" name="Option Button 10" hidden="1">
              <a:extLst>
                <a:ext uri="{63B3BB69-23CF-44E3-9099-C40C66FF867C}">
                  <a14:compatExt spid="_x0000_s160778"/>
                </a:ext>
                <a:ext uri="{FF2B5EF4-FFF2-40B4-BE49-F238E27FC236}">
                  <a16:creationId xmlns:a16="http://schemas.microsoft.com/office/drawing/2014/main" id="{00000000-0008-0000-0D00-00000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0779" name="Option Button 11" hidden="1">
              <a:extLst>
                <a:ext uri="{63B3BB69-23CF-44E3-9099-C40C66FF867C}">
                  <a14:compatExt spid="_x0000_s160779"/>
                </a:ext>
                <a:ext uri="{FF2B5EF4-FFF2-40B4-BE49-F238E27FC236}">
                  <a16:creationId xmlns:a16="http://schemas.microsoft.com/office/drawing/2014/main" id="{00000000-0008-0000-0D00-00000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0780" name="Option Button 12" hidden="1">
              <a:extLst>
                <a:ext uri="{63B3BB69-23CF-44E3-9099-C40C66FF867C}">
                  <a14:compatExt spid="_x0000_s160780"/>
                </a:ext>
                <a:ext uri="{FF2B5EF4-FFF2-40B4-BE49-F238E27FC236}">
                  <a16:creationId xmlns:a16="http://schemas.microsoft.com/office/drawing/2014/main" id="{00000000-0008-0000-0D00-00000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0781" name="Option Button 13" hidden="1">
              <a:extLst>
                <a:ext uri="{63B3BB69-23CF-44E3-9099-C40C66FF867C}">
                  <a14:compatExt spid="_x0000_s160781"/>
                </a:ext>
                <a:ext uri="{FF2B5EF4-FFF2-40B4-BE49-F238E27FC236}">
                  <a16:creationId xmlns:a16="http://schemas.microsoft.com/office/drawing/2014/main" id="{00000000-0008-0000-0D00-00000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0782" name="Option Button 14" hidden="1">
              <a:extLst>
                <a:ext uri="{63B3BB69-23CF-44E3-9099-C40C66FF867C}">
                  <a14:compatExt spid="_x0000_s160782"/>
                </a:ext>
                <a:ext uri="{FF2B5EF4-FFF2-40B4-BE49-F238E27FC236}">
                  <a16:creationId xmlns:a16="http://schemas.microsoft.com/office/drawing/2014/main" id="{00000000-0008-0000-0D00-00000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0783" name="Option Button 15" hidden="1">
              <a:extLst>
                <a:ext uri="{63B3BB69-23CF-44E3-9099-C40C66FF867C}">
                  <a14:compatExt spid="_x0000_s160783"/>
                </a:ext>
                <a:ext uri="{FF2B5EF4-FFF2-40B4-BE49-F238E27FC236}">
                  <a16:creationId xmlns:a16="http://schemas.microsoft.com/office/drawing/2014/main" id="{00000000-0008-0000-0D00-00000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0784" name="Option Button 16" hidden="1">
              <a:extLst>
                <a:ext uri="{63B3BB69-23CF-44E3-9099-C40C66FF867C}">
                  <a14:compatExt spid="_x0000_s160784"/>
                </a:ext>
                <a:ext uri="{FF2B5EF4-FFF2-40B4-BE49-F238E27FC236}">
                  <a16:creationId xmlns:a16="http://schemas.microsoft.com/office/drawing/2014/main" id="{00000000-0008-0000-0D00-00001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0785" name="Option Button 17" hidden="1">
              <a:extLst>
                <a:ext uri="{63B3BB69-23CF-44E3-9099-C40C66FF867C}">
                  <a14:compatExt spid="_x0000_s160785"/>
                </a:ext>
                <a:ext uri="{FF2B5EF4-FFF2-40B4-BE49-F238E27FC236}">
                  <a16:creationId xmlns:a16="http://schemas.microsoft.com/office/drawing/2014/main" id="{00000000-0008-0000-0D00-00001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0786" name="Option Button 18" hidden="1">
              <a:extLst>
                <a:ext uri="{63B3BB69-23CF-44E3-9099-C40C66FF867C}">
                  <a14:compatExt spid="_x0000_s160786"/>
                </a:ext>
                <a:ext uri="{FF2B5EF4-FFF2-40B4-BE49-F238E27FC236}">
                  <a16:creationId xmlns:a16="http://schemas.microsoft.com/office/drawing/2014/main" id="{00000000-0008-0000-0D00-00001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0787" name="Option Button 19" hidden="1">
              <a:extLst>
                <a:ext uri="{63B3BB69-23CF-44E3-9099-C40C66FF867C}">
                  <a14:compatExt spid="_x0000_s160787"/>
                </a:ext>
                <a:ext uri="{FF2B5EF4-FFF2-40B4-BE49-F238E27FC236}">
                  <a16:creationId xmlns:a16="http://schemas.microsoft.com/office/drawing/2014/main" id="{00000000-0008-0000-0D00-00001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0788" name="Option Button 20" hidden="1">
              <a:extLst>
                <a:ext uri="{63B3BB69-23CF-44E3-9099-C40C66FF867C}">
                  <a14:compatExt spid="_x0000_s160788"/>
                </a:ext>
                <a:ext uri="{FF2B5EF4-FFF2-40B4-BE49-F238E27FC236}">
                  <a16:creationId xmlns:a16="http://schemas.microsoft.com/office/drawing/2014/main" id="{00000000-0008-0000-0D00-00001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0789" name="Option Button 21" hidden="1">
              <a:extLst>
                <a:ext uri="{63B3BB69-23CF-44E3-9099-C40C66FF867C}">
                  <a14:compatExt spid="_x0000_s160789"/>
                </a:ext>
                <a:ext uri="{FF2B5EF4-FFF2-40B4-BE49-F238E27FC236}">
                  <a16:creationId xmlns:a16="http://schemas.microsoft.com/office/drawing/2014/main" id="{00000000-0008-0000-0D00-00001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0790" name="Option Button 22" hidden="1">
              <a:extLst>
                <a:ext uri="{63B3BB69-23CF-44E3-9099-C40C66FF867C}">
                  <a14:compatExt spid="_x0000_s160790"/>
                </a:ext>
                <a:ext uri="{FF2B5EF4-FFF2-40B4-BE49-F238E27FC236}">
                  <a16:creationId xmlns:a16="http://schemas.microsoft.com/office/drawing/2014/main" id="{00000000-0008-0000-0D00-00001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0791" name="Option Button 23" hidden="1">
              <a:extLst>
                <a:ext uri="{63B3BB69-23CF-44E3-9099-C40C66FF867C}">
                  <a14:compatExt spid="_x0000_s160791"/>
                </a:ext>
                <a:ext uri="{FF2B5EF4-FFF2-40B4-BE49-F238E27FC236}">
                  <a16:creationId xmlns:a16="http://schemas.microsoft.com/office/drawing/2014/main" id="{00000000-0008-0000-0D00-00001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0792" name="Option Button 24" hidden="1">
              <a:extLst>
                <a:ext uri="{63B3BB69-23CF-44E3-9099-C40C66FF867C}">
                  <a14:compatExt spid="_x0000_s160792"/>
                </a:ext>
                <a:ext uri="{FF2B5EF4-FFF2-40B4-BE49-F238E27FC236}">
                  <a16:creationId xmlns:a16="http://schemas.microsoft.com/office/drawing/2014/main" id="{00000000-0008-0000-0D00-00001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0793" name="Option Button 25" hidden="1">
              <a:extLst>
                <a:ext uri="{63B3BB69-23CF-44E3-9099-C40C66FF867C}">
                  <a14:compatExt spid="_x0000_s160793"/>
                </a:ext>
                <a:ext uri="{FF2B5EF4-FFF2-40B4-BE49-F238E27FC236}">
                  <a16:creationId xmlns:a16="http://schemas.microsoft.com/office/drawing/2014/main" id="{00000000-0008-0000-0D00-00001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0794" name="Option Button 26" hidden="1">
              <a:extLst>
                <a:ext uri="{63B3BB69-23CF-44E3-9099-C40C66FF867C}">
                  <a14:compatExt spid="_x0000_s160794"/>
                </a:ext>
                <a:ext uri="{FF2B5EF4-FFF2-40B4-BE49-F238E27FC236}">
                  <a16:creationId xmlns:a16="http://schemas.microsoft.com/office/drawing/2014/main" id="{00000000-0008-0000-0D00-00001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0795" name="Option Button 27" hidden="1">
              <a:extLst>
                <a:ext uri="{63B3BB69-23CF-44E3-9099-C40C66FF867C}">
                  <a14:compatExt spid="_x0000_s160795"/>
                </a:ext>
                <a:ext uri="{FF2B5EF4-FFF2-40B4-BE49-F238E27FC236}">
                  <a16:creationId xmlns:a16="http://schemas.microsoft.com/office/drawing/2014/main" id="{00000000-0008-0000-0D00-00001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0796" name="Option Button 28" hidden="1">
              <a:extLst>
                <a:ext uri="{63B3BB69-23CF-44E3-9099-C40C66FF867C}">
                  <a14:compatExt spid="_x0000_s160796"/>
                </a:ext>
                <a:ext uri="{FF2B5EF4-FFF2-40B4-BE49-F238E27FC236}">
                  <a16:creationId xmlns:a16="http://schemas.microsoft.com/office/drawing/2014/main" id="{00000000-0008-0000-0D00-00001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0797" name="Option Button 29" hidden="1">
              <a:extLst>
                <a:ext uri="{63B3BB69-23CF-44E3-9099-C40C66FF867C}">
                  <a14:compatExt spid="_x0000_s160797"/>
                </a:ext>
                <a:ext uri="{FF2B5EF4-FFF2-40B4-BE49-F238E27FC236}">
                  <a16:creationId xmlns:a16="http://schemas.microsoft.com/office/drawing/2014/main" id="{00000000-0008-0000-0D00-00001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0798" name="Option Button 30" hidden="1">
              <a:extLst>
                <a:ext uri="{63B3BB69-23CF-44E3-9099-C40C66FF867C}">
                  <a14:compatExt spid="_x0000_s160798"/>
                </a:ext>
                <a:ext uri="{FF2B5EF4-FFF2-40B4-BE49-F238E27FC236}">
                  <a16:creationId xmlns:a16="http://schemas.microsoft.com/office/drawing/2014/main" id="{00000000-0008-0000-0D00-00001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0799" name="Option Button 31" hidden="1">
              <a:extLst>
                <a:ext uri="{63B3BB69-23CF-44E3-9099-C40C66FF867C}">
                  <a14:compatExt spid="_x0000_s160799"/>
                </a:ext>
                <a:ext uri="{FF2B5EF4-FFF2-40B4-BE49-F238E27FC236}">
                  <a16:creationId xmlns:a16="http://schemas.microsoft.com/office/drawing/2014/main" id="{00000000-0008-0000-0D00-00001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0800" name="Option Button 32" hidden="1">
              <a:extLst>
                <a:ext uri="{63B3BB69-23CF-44E3-9099-C40C66FF867C}">
                  <a14:compatExt spid="_x0000_s160800"/>
                </a:ext>
                <a:ext uri="{FF2B5EF4-FFF2-40B4-BE49-F238E27FC236}">
                  <a16:creationId xmlns:a16="http://schemas.microsoft.com/office/drawing/2014/main" id="{00000000-0008-0000-0D00-00002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0801" name="Option Button 33" hidden="1">
              <a:extLst>
                <a:ext uri="{63B3BB69-23CF-44E3-9099-C40C66FF867C}">
                  <a14:compatExt spid="_x0000_s160801"/>
                </a:ext>
                <a:ext uri="{FF2B5EF4-FFF2-40B4-BE49-F238E27FC236}">
                  <a16:creationId xmlns:a16="http://schemas.microsoft.com/office/drawing/2014/main" id="{00000000-0008-0000-0D00-000021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0802" name="Option Button 34" hidden="1">
              <a:extLst>
                <a:ext uri="{63B3BB69-23CF-44E3-9099-C40C66FF867C}">
                  <a14:compatExt spid="_x0000_s160802"/>
                </a:ext>
                <a:ext uri="{FF2B5EF4-FFF2-40B4-BE49-F238E27FC236}">
                  <a16:creationId xmlns:a16="http://schemas.microsoft.com/office/drawing/2014/main" id="{00000000-0008-0000-0D00-00002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0803" name="Option Button 35" hidden="1">
              <a:extLst>
                <a:ext uri="{63B3BB69-23CF-44E3-9099-C40C66FF867C}">
                  <a14:compatExt spid="_x0000_s160803"/>
                </a:ext>
                <a:ext uri="{FF2B5EF4-FFF2-40B4-BE49-F238E27FC236}">
                  <a16:creationId xmlns:a16="http://schemas.microsoft.com/office/drawing/2014/main" id="{00000000-0008-0000-0D00-000023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0804" name="Option Button 36" hidden="1">
              <a:extLst>
                <a:ext uri="{63B3BB69-23CF-44E3-9099-C40C66FF867C}">
                  <a14:compatExt spid="_x0000_s160804"/>
                </a:ext>
                <a:ext uri="{FF2B5EF4-FFF2-40B4-BE49-F238E27FC236}">
                  <a16:creationId xmlns:a16="http://schemas.microsoft.com/office/drawing/2014/main" id="{00000000-0008-0000-0D00-000024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0805" name="Option Button 37" hidden="1">
              <a:extLst>
                <a:ext uri="{63B3BB69-23CF-44E3-9099-C40C66FF867C}">
                  <a14:compatExt spid="_x0000_s160805"/>
                </a:ext>
                <a:ext uri="{FF2B5EF4-FFF2-40B4-BE49-F238E27FC236}">
                  <a16:creationId xmlns:a16="http://schemas.microsoft.com/office/drawing/2014/main" id="{00000000-0008-0000-0D00-000025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0806" name="Option Button 38" hidden="1">
              <a:extLst>
                <a:ext uri="{63B3BB69-23CF-44E3-9099-C40C66FF867C}">
                  <a14:compatExt spid="_x0000_s160806"/>
                </a:ext>
                <a:ext uri="{FF2B5EF4-FFF2-40B4-BE49-F238E27FC236}">
                  <a16:creationId xmlns:a16="http://schemas.microsoft.com/office/drawing/2014/main" id="{00000000-0008-0000-0D00-000026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0807" name="Option Button 39" hidden="1">
              <a:extLst>
                <a:ext uri="{63B3BB69-23CF-44E3-9099-C40C66FF867C}">
                  <a14:compatExt spid="_x0000_s160807"/>
                </a:ext>
                <a:ext uri="{FF2B5EF4-FFF2-40B4-BE49-F238E27FC236}">
                  <a16:creationId xmlns:a16="http://schemas.microsoft.com/office/drawing/2014/main" id="{00000000-0008-0000-0D00-000027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0808" name="Option Button 40" hidden="1">
              <a:extLst>
                <a:ext uri="{63B3BB69-23CF-44E3-9099-C40C66FF867C}">
                  <a14:compatExt spid="_x0000_s160808"/>
                </a:ext>
                <a:ext uri="{FF2B5EF4-FFF2-40B4-BE49-F238E27FC236}">
                  <a16:creationId xmlns:a16="http://schemas.microsoft.com/office/drawing/2014/main" id="{00000000-0008-0000-0D00-000028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0809" name="Option Button 41" hidden="1">
              <a:extLst>
                <a:ext uri="{63B3BB69-23CF-44E3-9099-C40C66FF867C}">
                  <a14:compatExt spid="_x0000_s160809"/>
                </a:ext>
                <a:ext uri="{FF2B5EF4-FFF2-40B4-BE49-F238E27FC236}">
                  <a16:creationId xmlns:a16="http://schemas.microsoft.com/office/drawing/2014/main" id="{00000000-0008-0000-0D00-000029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0810" name="Group Box 42" hidden="1">
              <a:extLst>
                <a:ext uri="{63B3BB69-23CF-44E3-9099-C40C66FF867C}">
                  <a14:compatExt spid="_x0000_s160810"/>
                </a:ext>
                <a:ext uri="{FF2B5EF4-FFF2-40B4-BE49-F238E27FC236}">
                  <a16:creationId xmlns:a16="http://schemas.microsoft.com/office/drawing/2014/main" id="{00000000-0008-0000-0D00-00002A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0811" name="Group Box 43" hidden="1">
              <a:extLst>
                <a:ext uri="{63B3BB69-23CF-44E3-9099-C40C66FF867C}">
                  <a14:compatExt spid="_x0000_s160811"/>
                </a:ext>
                <a:ext uri="{FF2B5EF4-FFF2-40B4-BE49-F238E27FC236}">
                  <a16:creationId xmlns:a16="http://schemas.microsoft.com/office/drawing/2014/main" id="{00000000-0008-0000-0D00-00002B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0812" name="Group Box 44" hidden="1">
              <a:extLst>
                <a:ext uri="{63B3BB69-23CF-44E3-9099-C40C66FF867C}">
                  <a14:compatExt spid="_x0000_s160812"/>
                </a:ext>
                <a:ext uri="{FF2B5EF4-FFF2-40B4-BE49-F238E27FC236}">
                  <a16:creationId xmlns:a16="http://schemas.microsoft.com/office/drawing/2014/main" id="{00000000-0008-0000-0D00-00002C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0813" name="Group Box 45" hidden="1">
              <a:extLst>
                <a:ext uri="{63B3BB69-23CF-44E3-9099-C40C66FF867C}">
                  <a14:compatExt spid="_x0000_s160813"/>
                </a:ext>
                <a:ext uri="{FF2B5EF4-FFF2-40B4-BE49-F238E27FC236}">
                  <a16:creationId xmlns:a16="http://schemas.microsoft.com/office/drawing/2014/main" id="{00000000-0008-0000-0D00-00002D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0814" name="Group Box 46" hidden="1">
              <a:extLst>
                <a:ext uri="{63B3BB69-23CF-44E3-9099-C40C66FF867C}">
                  <a14:compatExt spid="_x0000_s160814"/>
                </a:ext>
                <a:ext uri="{FF2B5EF4-FFF2-40B4-BE49-F238E27FC236}">
                  <a16:creationId xmlns:a16="http://schemas.microsoft.com/office/drawing/2014/main" id="{00000000-0008-0000-0D00-00002E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0815" name="Group Box 47" hidden="1">
              <a:extLst>
                <a:ext uri="{63B3BB69-23CF-44E3-9099-C40C66FF867C}">
                  <a14:compatExt spid="_x0000_s160815"/>
                </a:ext>
                <a:ext uri="{FF2B5EF4-FFF2-40B4-BE49-F238E27FC236}">
                  <a16:creationId xmlns:a16="http://schemas.microsoft.com/office/drawing/2014/main" id="{00000000-0008-0000-0D00-00002F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0816" name="Group Box 48" hidden="1">
              <a:extLst>
                <a:ext uri="{63B3BB69-23CF-44E3-9099-C40C66FF867C}">
                  <a14:compatExt spid="_x0000_s160816"/>
                </a:ext>
                <a:ext uri="{FF2B5EF4-FFF2-40B4-BE49-F238E27FC236}">
                  <a16:creationId xmlns:a16="http://schemas.microsoft.com/office/drawing/2014/main" id="{00000000-0008-0000-0D00-000030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1793" name="Group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E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1794" name="Option Button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E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1795" name="Option Button 3" hidden="1">
              <a:extLst>
                <a:ext uri="{63B3BB69-23CF-44E3-9099-C40C66FF867C}">
                  <a14:compatExt spid="_x0000_s161795"/>
                </a:ext>
                <a:ext uri="{FF2B5EF4-FFF2-40B4-BE49-F238E27FC236}">
                  <a16:creationId xmlns:a16="http://schemas.microsoft.com/office/drawing/2014/main" id="{00000000-0008-0000-0E00-00000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1796" name="Option Button 4" hidden="1">
              <a:extLst>
                <a:ext uri="{63B3BB69-23CF-44E3-9099-C40C66FF867C}">
                  <a14:compatExt spid="_x0000_s161796"/>
                </a:ext>
                <a:ext uri="{FF2B5EF4-FFF2-40B4-BE49-F238E27FC236}">
                  <a16:creationId xmlns:a16="http://schemas.microsoft.com/office/drawing/2014/main" id="{00000000-0008-0000-0E00-00000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1797" name="Option Button 5" hidden="1">
              <a:extLst>
                <a:ext uri="{63B3BB69-23CF-44E3-9099-C40C66FF867C}">
                  <a14:compatExt spid="_x0000_s161797"/>
                </a:ext>
                <a:ext uri="{FF2B5EF4-FFF2-40B4-BE49-F238E27FC236}">
                  <a16:creationId xmlns:a16="http://schemas.microsoft.com/office/drawing/2014/main" id="{00000000-0008-0000-0E00-00000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1798" name="Option Button 6" hidden="1">
              <a:extLst>
                <a:ext uri="{63B3BB69-23CF-44E3-9099-C40C66FF867C}">
                  <a14:compatExt spid="_x0000_s161798"/>
                </a:ext>
                <a:ext uri="{FF2B5EF4-FFF2-40B4-BE49-F238E27FC236}">
                  <a16:creationId xmlns:a16="http://schemas.microsoft.com/office/drawing/2014/main" id="{00000000-0008-0000-0E00-00000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1799" name="Option Button 7" hidden="1">
              <a:extLst>
                <a:ext uri="{63B3BB69-23CF-44E3-9099-C40C66FF867C}">
                  <a14:compatExt spid="_x0000_s161799"/>
                </a:ext>
                <a:ext uri="{FF2B5EF4-FFF2-40B4-BE49-F238E27FC236}">
                  <a16:creationId xmlns:a16="http://schemas.microsoft.com/office/drawing/2014/main" id="{00000000-0008-0000-0E00-00000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1800" name="Option Button 8" hidden="1">
              <a:extLst>
                <a:ext uri="{63B3BB69-23CF-44E3-9099-C40C66FF867C}">
                  <a14:compatExt spid="_x0000_s161800"/>
                </a:ext>
                <a:ext uri="{FF2B5EF4-FFF2-40B4-BE49-F238E27FC236}">
                  <a16:creationId xmlns:a16="http://schemas.microsoft.com/office/drawing/2014/main" id="{00000000-0008-0000-0E00-00000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1801" name="Option Button 9" hidden="1">
              <a:extLst>
                <a:ext uri="{63B3BB69-23CF-44E3-9099-C40C66FF867C}">
                  <a14:compatExt spid="_x0000_s161801"/>
                </a:ext>
                <a:ext uri="{FF2B5EF4-FFF2-40B4-BE49-F238E27FC236}">
                  <a16:creationId xmlns:a16="http://schemas.microsoft.com/office/drawing/2014/main" id="{00000000-0008-0000-0E00-00000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1802" name="Option Button 10" hidden="1">
              <a:extLst>
                <a:ext uri="{63B3BB69-23CF-44E3-9099-C40C66FF867C}">
                  <a14:compatExt spid="_x0000_s161802"/>
                </a:ext>
                <a:ext uri="{FF2B5EF4-FFF2-40B4-BE49-F238E27FC236}">
                  <a16:creationId xmlns:a16="http://schemas.microsoft.com/office/drawing/2014/main" id="{00000000-0008-0000-0E00-00000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1803" name="Option Button 11" hidden="1">
              <a:extLst>
                <a:ext uri="{63B3BB69-23CF-44E3-9099-C40C66FF867C}">
                  <a14:compatExt spid="_x0000_s161803"/>
                </a:ext>
                <a:ext uri="{FF2B5EF4-FFF2-40B4-BE49-F238E27FC236}">
                  <a16:creationId xmlns:a16="http://schemas.microsoft.com/office/drawing/2014/main" id="{00000000-0008-0000-0E00-00000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1804" name="Option Button 12" hidden="1">
              <a:extLst>
                <a:ext uri="{63B3BB69-23CF-44E3-9099-C40C66FF867C}">
                  <a14:compatExt spid="_x0000_s161804"/>
                </a:ext>
                <a:ext uri="{FF2B5EF4-FFF2-40B4-BE49-F238E27FC236}">
                  <a16:creationId xmlns:a16="http://schemas.microsoft.com/office/drawing/2014/main" id="{00000000-0008-0000-0E00-00000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1805" name="Option Button 13" hidden="1">
              <a:extLst>
                <a:ext uri="{63B3BB69-23CF-44E3-9099-C40C66FF867C}">
                  <a14:compatExt spid="_x0000_s161805"/>
                </a:ext>
                <a:ext uri="{FF2B5EF4-FFF2-40B4-BE49-F238E27FC236}">
                  <a16:creationId xmlns:a16="http://schemas.microsoft.com/office/drawing/2014/main" id="{00000000-0008-0000-0E00-00000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1806" name="Option Button 14" hidden="1">
              <a:extLst>
                <a:ext uri="{63B3BB69-23CF-44E3-9099-C40C66FF867C}">
                  <a14:compatExt spid="_x0000_s161806"/>
                </a:ext>
                <a:ext uri="{FF2B5EF4-FFF2-40B4-BE49-F238E27FC236}">
                  <a16:creationId xmlns:a16="http://schemas.microsoft.com/office/drawing/2014/main" id="{00000000-0008-0000-0E00-00000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1807" name="Option Button 15" hidden="1">
              <a:extLst>
                <a:ext uri="{63B3BB69-23CF-44E3-9099-C40C66FF867C}">
                  <a14:compatExt spid="_x0000_s161807"/>
                </a:ext>
                <a:ext uri="{FF2B5EF4-FFF2-40B4-BE49-F238E27FC236}">
                  <a16:creationId xmlns:a16="http://schemas.microsoft.com/office/drawing/2014/main" id="{00000000-0008-0000-0E00-00000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1808" name="Option Button 16" hidden="1">
              <a:extLst>
                <a:ext uri="{63B3BB69-23CF-44E3-9099-C40C66FF867C}">
                  <a14:compatExt spid="_x0000_s161808"/>
                </a:ext>
                <a:ext uri="{FF2B5EF4-FFF2-40B4-BE49-F238E27FC236}">
                  <a16:creationId xmlns:a16="http://schemas.microsoft.com/office/drawing/2014/main" id="{00000000-0008-0000-0E00-00001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1809" name="Option Button 17" hidden="1">
              <a:extLst>
                <a:ext uri="{63B3BB69-23CF-44E3-9099-C40C66FF867C}">
                  <a14:compatExt spid="_x0000_s161809"/>
                </a:ext>
                <a:ext uri="{FF2B5EF4-FFF2-40B4-BE49-F238E27FC236}">
                  <a16:creationId xmlns:a16="http://schemas.microsoft.com/office/drawing/2014/main" id="{00000000-0008-0000-0E00-00001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1810" name="Option Button 18" hidden="1">
              <a:extLst>
                <a:ext uri="{63B3BB69-23CF-44E3-9099-C40C66FF867C}">
                  <a14:compatExt spid="_x0000_s161810"/>
                </a:ext>
                <a:ext uri="{FF2B5EF4-FFF2-40B4-BE49-F238E27FC236}">
                  <a16:creationId xmlns:a16="http://schemas.microsoft.com/office/drawing/2014/main" id="{00000000-0008-0000-0E00-00001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1811" name="Option Button 19" hidden="1">
              <a:extLst>
                <a:ext uri="{63B3BB69-23CF-44E3-9099-C40C66FF867C}">
                  <a14:compatExt spid="_x0000_s161811"/>
                </a:ext>
                <a:ext uri="{FF2B5EF4-FFF2-40B4-BE49-F238E27FC236}">
                  <a16:creationId xmlns:a16="http://schemas.microsoft.com/office/drawing/2014/main" id="{00000000-0008-0000-0E00-00001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1812" name="Option Button 20" hidden="1">
              <a:extLst>
                <a:ext uri="{63B3BB69-23CF-44E3-9099-C40C66FF867C}">
                  <a14:compatExt spid="_x0000_s161812"/>
                </a:ext>
                <a:ext uri="{FF2B5EF4-FFF2-40B4-BE49-F238E27FC236}">
                  <a16:creationId xmlns:a16="http://schemas.microsoft.com/office/drawing/2014/main" id="{00000000-0008-0000-0E00-00001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1813" name="Option Button 21" hidden="1">
              <a:extLst>
                <a:ext uri="{63B3BB69-23CF-44E3-9099-C40C66FF867C}">
                  <a14:compatExt spid="_x0000_s161813"/>
                </a:ext>
                <a:ext uri="{FF2B5EF4-FFF2-40B4-BE49-F238E27FC236}">
                  <a16:creationId xmlns:a16="http://schemas.microsoft.com/office/drawing/2014/main" id="{00000000-0008-0000-0E00-00001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1814" name="Option Button 22" hidden="1">
              <a:extLst>
                <a:ext uri="{63B3BB69-23CF-44E3-9099-C40C66FF867C}">
                  <a14:compatExt spid="_x0000_s161814"/>
                </a:ext>
                <a:ext uri="{FF2B5EF4-FFF2-40B4-BE49-F238E27FC236}">
                  <a16:creationId xmlns:a16="http://schemas.microsoft.com/office/drawing/2014/main" id="{00000000-0008-0000-0E00-00001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1815" name="Option Button 23" hidden="1">
              <a:extLst>
                <a:ext uri="{63B3BB69-23CF-44E3-9099-C40C66FF867C}">
                  <a14:compatExt spid="_x0000_s161815"/>
                </a:ext>
                <a:ext uri="{FF2B5EF4-FFF2-40B4-BE49-F238E27FC236}">
                  <a16:creationId xmlns:a16="http://schemas.microsoft.com/office/drawing/2014/main" id="{00000000-0008-0000-0E00-00001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1816" name="Option Button 24" hidden="1">
              <a:extLst>
                <a:ext uri="{63B3BB69-23CF-44E3-9099-C40C66FF867C}">
                  <a14:compatExt spid="_x0000_s161816"/>
                </a:ext>
                <a:ext uri="{FF2B5EF4-FFF2-40B4-BE49-F238E27FC236}">
                  <a16:creationId xmlns:a16="http://schemas.microsoft.com/office/drawing/2014/main" id="{00000000-0008-0000-0E00-00001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1817" name="Option Button 25" hidden="1">
              <a:extLst>
                <a:ext uri="{63B3BB69-23CF-44E3-9099-C40C66FF867C}">
                  <a14:compatExt spid="_x0000_s161817"/>
                </a:ext>
                <a:ext uri="{FF2B5EF4-FFF2-40B4-BE49-F238E27FC236}">
                  <a16:creationId xmlns:a16="http://schemas.microsoft.com/office/drawing/2014/main" id="{00000000-0008-0000-0E00-00001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1818" name="Option Button 26" hidden="1">
              <a:extLst>
                <a:ext uri="{63B3BB69-23CF-44E3-9099-C40C66FF867C}">
                  <a14:compatExt spid="_x0000_s161818"/>
                </a:ext>
                <a:ext uri="{FF2B5EF4-FFF2-40B4-BE49-F238E27FC236}">
                  <a16:creationId xmlns:a16="http://schemas.microsoft.com/office/drawing/2014/main" id="{00000000-0008-0000-0E00-00001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1819" name="Option Button 27" hidden="1">
              <a:extLst>
                <a:ext uri="{63B3BB69-23CF-44E3-9099-C40C66FF867C}">
                  <a14:compatExt spid="_x0000_s161819"/>
                </a:ext>
                <a:ext uri="{FF2B5EF4-FFF2-40B4-BE49-F238E27FC236}">
                  <a16:creationId xmlns:a16="http://schemas.microsoft.com/office/drawing/2014/main" id="{00000000-0008-0000-0E00-00001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1820" name="Option Button 28" hidden="1">
              <a:extLst>
                <a:ext uri="{63B3BB69-23CF-44E3-9099-C40C66FF867C}">
                  <a14:compatExt spid="_x0000_s161820"/>
                </a:ext>
                <a:ext uri="{FF2B5EF4-FFF2-40B4-BE49-F238E27FC236}">
                  <a16:creationId xmlns:a16="http://schemas.microsoft.com/office/drawing/2014/main" id="{00000000-0008-0000-0E00-00001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1821" name="Option Button 29" hidden="1">
              <a:extLst>
                <a:ext uri="{63B3BB69-23CF-44E3-9099-C40C66FF867C}">
                  <a14:compatExt spid="_x0000_s161821"/>
                </a:ext>
                <a:ext uri="{FF2B5EF4-FFF2-40B4-BE49-F238E27FC236}">
                  <a16:creationId xmlns:a16="http://schemas.microsoft.com/office/drawing/2014/main" id="{00000000-0008-0000-0E00-00001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1822" name="Option Button 30" hidden="1">
              <a:extLst>
                <a:ext uri="{63B3BB69-23CF-44E3-9099-C40C66FF867C}">
                  <a14:compatExt spid="_x0000_s161822"/>
                </a:ext>
                <a:ext uri="{FF2B5EF4-FFF2-40B4-BE49-F238E27FC236}">
                  <a16:creationId xmlns:a16="http://schemas.microsoft.com/office/drawing/2014/main" id="{00000000-0008-0000-0E00-00001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1823" name="Option Button 31" hidden="1">
              <a:extLst>
                <a:ext uri="{63B3BB69-23CF-44E3-9099-C40C66FF867C}">
                  <a14:compatExt spid="_x0000_s161823"/>
                </a:ext>
                <a:ext uri="{FF2B5EF4-FFF2-40B4-BE49-F238E27FC236}">
                  <a16:creationId xmlns:a16="http://schemas.microsoft.com/office/drawing/2014/main" id="{00000000-0008-0000-0E00-00001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1824" name="Option Button 32" hidden="1">
              <a:extLst>
                <a:ext uri="{63B3BB69-23CF-44E3-9099-C40C66FF867C}">
                  <a14:compatExt spid="_x0000_s161824"/>
                </a:ext>
                <a:ext uri="{FF2B5EF4-FFF2-40B4-BE49-F238E27FC236}">
                  <a16:creationId xmlns:a16="http://schemas.microsoft.com/office/drawing/2014/main" id="{00000000-0008-0000-0E00-00002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1825" name="Option Button 33" hidden="1">
              <a:extLst>
                <a:ext uri="{63B3BB69-23CF-44E3-9099-C40C66FF867C}">
                  <a14:compatExt spid="_x0000_s161825"/>
                </a:ext>
                <a:ext uri="{FF2B5EF4-FFF2-40B4-BE49-F238E27FC236}">
                  <a16:creationId xmlns:a16="http://schemas.microsoft.com/office/drawing/2014/main" id="{00000000-0008-0000-0E00-00002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1826" name="Option Button 34" hidden="1">
              <a:extLst>
                <a:ext uri="{63B3BB69-23CF-44E3-9099-C40C66FF867C}">
                  <a14:compatExt spid="_x0000_s161826"/>
                </a:ext>
                <a:ext uri="{FF2B5EF4-FFF2-40B4-BE49-F238E27FC236}">
                  <a16:creationId xmlns:a16="http://schemas.microsoft.com/office/drawing/2014/main" id="{00000000-0008-0000-0E00-00002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1827" name="Option Button 35" hidden="1">
              <a:extLst>
                <a:ext uri="{63B3BB69-23CF-44E3-9099-C40C66FF867C}">
                  <a14:compatExt spid="_x0000_s161827"/>
                </a:ext>
                <a:ext uri="{FF2B5EF4-FFF2-40B4-BE49-F238E27FC236}">
                  <a16:creationId xmlns:a16="http://schemas.microsoft.com/office/drawing/2014/main" id="{00000000-0008-0000-0E00-00002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1828" name="Option Button 36" hidden="1">
              <a:extLst>
                <a:ext uri="{63B3BB69-23CF-44E3-9099-C40C66FF867C}">
                  <a14:compatExt spid="_x0000_s161828"/>
                </a:ext>
                <a:ext uri="{FF2B5EF4-FFF2-40B4-BE49-F238E27FC236}">
                  <a16:creationId xmlns:a16="http://schemas.microsoft.com/office/drawing/2014/main" id="{00000000-0008-0000-0E00-00002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1829" name="Option Button 37" hidden="1">
              <a:extLst>
                <a:ext uri="{63B3BB69-23CF-44E3-9099-C40C66FF867C}">
                  <a14:compatExt spid="_x0000_s161829"/>
                </a:ext>
                <a:ext uri="{FF2B5EF4-FFF2-40B4-BE49-F238E27FC236}">
                  <a16:creationId xmlns:a16="http://schemas.microsoft.com/office/drawing/2014/main" id="{00000000-0008-0000-0E00-00002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1830" name="Option Button 38" hidden="1">
              <a:extLst>
                <a:ext uri="{63B3BB69-23CF-44E3-9099-C40C66FF867C}">
                  <a14:compatExt spid="_x0000_s161830"/>
                </a:ext>
                <a:ext uri="{FF2B5EF4-FFF2-40B4-BE49-F238E27FC236}">
                  <a16:creationId xmlns:a16="http://schemas.microsoft.com/office/drawing/2014/main" id="{00000000-0008-0000-0E00-000026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1831" name="Option Button 39" hidden="1">
              <a:extLst>
                <a:ext uri="{63B3BB69-23CF-44E3-9099-C40C66FF867C}">
                  <a14:compatExt spid="_x0000_s161831"/>
                </a:ext>
                <a:ext uri="{FF2B5EF4-FFF2-40B4-BE49-F238E27FC236}">
                  <a16:creationId xmlns:a16="http://schemas.microsoft.com/office/drawing/2014/main" id="{00000000-0008-0000-0E00-000027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1832" name="Option Button 40" hidden="1">
              <a:extLst>
                <a:ext uri="{63B3BB69-23CF-44E3-9099-C40C66FF867C}">
                  <a14:compatExt spid="_x0000_s161832"/>
                </a:ext>
                <a:ext uri="{FF2B5EF4-FFF2-40B4-BE49-F238E27FC236}">
                  <a16:creationId xmlns:a16="http://schemas.microsoft.com/office/drawing/2014/main" id="{00000000-0008-0000-0E00-000028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1833" name="Option Button 41" hidden="1">
              <a:extLst>
                <a:ext uri="{63B3BB69-23CF-44E3-9099-C40C66FF867C}">
                  <a14:compatExt spid="_x0000_s161833"/>
                </a:ext>
                <a:ext uri="{FF2B5EF4-FFF2-40B4-BE49-F238E27FC236}">
                  <a16:creationId xmlns:a16="http://schemas.microsoft.com/office/drawing/2014/main" id="{00000000-0008-0000-0E00-000029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1834" name="Group Box 42" hidden="1">
              <a:extLst>
                <a:ext uri="{63B3BB69-23CF-44E3-9099-C40C66FF867C}">
                  <a14:compatExt spid="_x0000_s161834"/>
                </a:ext>
                <a:ext uri="{FF2B5EF4-FFF2-40B4-BE49-F238E27FC236}">
                  <a16:creationId xmlns:a16="http://schemas.microsoft.com/office/drawing/2014/main" id="{00000000-0008-0000-0E00-00002A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1835" name="Group Box 43" hidden="1">
              <a:extLst>
                <a:ext uri="{63B3BB69-23CF-44E3-9099-C40C66FF867C}">
                  <a14:compatExt spid="_x0000_s161835"/>
                </a:ext>
                <a:ext uri="{FF2B5EF4-FFF2-40B4-BE49-F238E27FC236}">
                  <a16:creationId xmlns:a16="http://schemas.microsoft.com/office/drawing/2014/main" id="{00000000-0008-0000-0E00-00002B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1836" name="Group Box 44" hidden="1">
              <a:extLst>
                <a:ext uri="{63B3BB69-23CF-44E3-9099-C40C66FF867C}">
                  <a14:compatExt spid="_x0000_s161836"/>
                </a:ext>
                <a:ext uri="{FF2B5EF4-FFF2-40B4-BE49-F238E27FC236}">
                  <a16:creationId xmlns:a16="http://schemas.microsoft.com/office/drawing/2014/main" id="{00000000-0008-0000-0E00-00002C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1837" name="Group Box 45" hidden="1">
              <a:extLst>
                <a:ext uri="{63B3BB69-23CF-44E3-9099-C40C66FF867C}">
                  <a14:compatExt spid="_x0000_s161837"/>
                </a:ext>
                <a:ext uri="{FF2B5EF4-FFF2-40B4-BE49-F238E27FC236}">
                  <a16:creationId xmlns:a16="http://schemas.microsoft.com/office/drawing/2014/main" id="{00000000-0008-0000-0E00-00002D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1838" name="Group Box 46" hidden="1">
              <a:extLst>
                <a:ext uri="{63B3BB69-23CF-44E3-9099-C40C66FF867C}">
                  <a14:compatExt spid="_x0000_s161838"/>
                </a:ext>
                <a:ext uri="{FF2B5EF4-FFF2-40B4-BE49-F238E27FC236}">
                  <a16:creationId xmlns:a16="http://schemas.microsoft.com/office/drawing/2014/main" id="{00000000-0008-0000-0E00-00002E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1839" name="Group Box 47" hidden="1">
              <a:extLst>
                <a:ext uri="{63B3BB69-23CF-44E3-9099-C40C66FF867C}">
                  <a14:compatExt spid="_x0000_s161839"/>
                </a:ext>
                <a:ext uri="{FF2B5EF4-FFF2-40B4-BE49-F238E27FC236}">
                  <a16:creationId xmlns:a16="http://schemas.microsoft.com/office/drawing/2014/main" id="{00000000-0008-0000-0E00-00002F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1840" name="Group Box 48" hidden="1">
              <a:extLst>
                <a:ext uri="{63B3BB69-23CF-44E3-9099-C40C66FF867C}">
                  <a14:compatExt spid="_x0000_s161840"/>
                </a:ext>
                <a:ext uri="{FF2B5EF4-FFF2-40B4-BE49-F238E27FC236}">
                  <a16:creationId xmlns:a16="http://schemas.microsoft.com/office/drawing/2014/main" id="{00000000-0008-0000-0E00-000030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2817" name="Group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F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2818" name="Option Button 2" hidden="1">
              <a:extLst>
                <a:ext uri="{63B3BB69-23CF-44E3-9099-C40C66FF867C}">
                  <a14:compatExt spid="_x0000_s162818"/>
                </a:ext>
                <a:ext uri="{FF2B5EF4-FFF2-40B4-BE49-F238E27FC236}">
                  <a16:creationId xmlns:a16="http://schemas.microsoft.com/office/drawing/2014/main" id="{00000000-0008-0000-0F00-00000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2819" name="Option Button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0F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2820" name="Option Button 4" hidden="1">
              <a:extLst>
                <a:ext uri="{63B3BB69-23CF-44E3-9099-C40C66FF867C}">
                  <a14:compatExt spid="_x0000_s162820"/>
                </a:ext>
                <a:ext uri="{FF2B5EF4-FFF2-40B4-BE49-F238E27FC236}">
                  <a16:creationId xmlns:a16="http://schemas.microsoft.com/office/drawing/2014/main" id="{00000000-0008-0000-0F00-00000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2821" name="Option Button 5" hidden="1">
              <a:extLst>
                <a:ext uri="{63B3BB69-23CF-44E3-9099-C40C66FF867C}">
                  <a14:compatExt spid="_x0000_s162821"/>
                </a:ext>
                <a:ext uri="{FF2B5EF4-FFF2-40B4-BE49-F238E27FC236}">
                  <a16:creationId xmlns:a16="http://schemas.microsoft.com/office/drawing/2014/main" id="{00000000-0008-0000-0F00-00000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2822" name="Option Button 6" hidden="1">
              <a:extLst>
                <a:ext uri="{63B3BB69-23CF-44E3-9099-C40C66FF867C}">
                  <a14:compatExt spid="_x0000_s162822"/>
                </a:ext>
                <a:ext uri="{FF2B5EF4-FFF2-40B4-BE49-F238E27FC236}">
                  <a16:creationId xmlns:a16="http://schemas.microsoft.com/office/drawing/2014/main" id="{00000000-0008-0000-0F00-00000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2823" name="Option Button 7" hidden="1">
              <a:extLst>
                <a:ext uri="{63B3BB69-23CF-44E3-9099-C40C66FF867C}">
                  <a14:compatExt spid="_x0000_s162823"/>
                </a:ext>
                <a:ext uri="{FF2B5EF4-FFF2-40B4-BE49-F238E27FC236}">
                  <a16:creationId xmlns:a16="http://schemas.microsoft.com/office/drawing/2014/main" id="{00000000-0008-0000-0F00-00000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2824" name="Option Button 8" hidden="1">
              <a:extLst>
                <a:ext uri="{63B3BB69-23CF-44E3-9099-C40C66FF867C}">
                  <a14:compatExt spid="_x0000_s162824"/>
                </a:ext>
                <a:ext uri="{FF2B5EF4-FFF2-40B4-BE49-F238E27FC236}">
                  <a16:creationId xmlns:a16="http://schemas.microsoft.com/office/drawing/2014/main" id="{00000000-0008-0000-0F00-00000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2825" name="Option Button 9" hidden="1">
              <a:extLst>
                <a:ext uri="{63B3BB69-23CF-44E3-9099-C40C66FF867C}">
                  <a14:compatExt spid="_x0000_s162825"/>
                </a:ext>
                <a:ext uri="{FF2B5EF4-FFF2-40B4-BE49-F238E27FC236}">
                  <a16:creationId xmlns:a16="http://schemas.microsoft.com/office/drawing/2014/main" id="{00000000-0008-0000-0F00-00000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2826" name="Option Button 10" hidden="1">
              <a:extLst>
                <a:ext uri="{63B3BB69-23CF-44E3-9099-C40C66FF867C}">
                  <a14:compatExt spid="_x0000_s162826"/>
                </a:ext>
                <a:ext uri="{FF2B5EF4-FFF2-40B4-BE49-F238E27FC236}">
                  <a16:creationId xmlns:a16="http://schemas.microsoft.com/office/drawing/2014/main" id="{00000000-0008-0000-0F00-00000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2827" name="Option Button 11" hidden="1">
              <a:extLst>
                <a:ext uri="{63B3BB69-23CF-44E3-9099-C40C66FF867C}">
                  <a14:compatExt spid="_x0000_s162827"/>
                </a:ext>
                <a:ext uri="{FF2B5EF4-FFF2-40B4-BE49-F238E27FC236}">
                  <a16:creationId xmlns:a16="http://schemas.microsoft.com/office/drawing/2014/main" id="{00000000-0008-0000-0F00-00000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2828" name="Option Button 12" hidden="1">
              <a:extLst>
                <a:ext uri="{63B3BB69-23CF-44E3-9099-C40C66FF867C}">
                  <a14:compatExt spid="_x0000_s162828"/>
                </a:ext>
                <a:ext uri="{FF2B5EF4-FFF2-40B4-BE49-F238E27FC236}">
                  <a16:creationId xmlns:a16="http://schemas.microsoft.com/office/drawing/2014/main" id="{00000000-0008-0000-0F00-00000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2829" name="Option Button 13" hidden="1">
              <a:extLst>
                <a:ext uri="{63B3BB69-23CF-44E3-9099-C40C66FF867C}">
                  <a14:compatExt spid="_x0000_s162829"/>
                </a:ext>
                <a:ext uri="{FF2B5EF4-FFF2-40B4-BE49-F238E27FC236}">
                  <a16:creationId xmlns:a16="http://schemas.microsoft.com/office/drawing/2014/main" id="{00000000-0008-0000-0F00-00000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2830" name="Option Button 14" hidden="1">
              <a:extLst>
                <a:ext uri="{63B3BB69-23CF-44E3-9099-C40C66FF867C}">
                  <a14:compatExt spid="_x0000_s162830"/>
                </a:ext>
                <a:ext uri="{FF2B5EF4-FFF2-40B4-BE49-F238E27FC236}">
                  <a16:creationId xmlns:a16="http://schemas.microsoft.com/office/drawing/2014/main" id="{00000000-0008-0000-0F00-00000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2831" name="Option Button 15" hidden="1">
              <a:extLst>
                <a:ext uri="{63B3BB69-23CF-44E3-9099-C40C66FF867C}">
                  <a14:compatExt spid="_x0000_s162831"/>
                </a:ext>
                <a:ext uri="{FF2B5EF4-FFF2-40B4-BE49-F238E27FC236}">
                  <a16:creationId xmlns:a16="http://schemas.microsoft.com/office/drawing/2014/main" id="{00000000-0008-0000-0F00-00000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2832" name="Option Button 16" hidden="1">
              <a:extLst>
                <a:ext uri="{63B3BB69-23CF-44E3-9099-C40C66FF867C}">
                  <a14:compatExt spid="_x0000_s162832"/>
                </a:ext>
                <a:ext uri="{FF2B5EF4-FFF2-40B4-BE49-F238E27FC236}">
                  <a16:creationId xmlns:a16="http://schemas.microsoft.com/office/drawing/2014/main" id="{00000000-0008-0000-0F00-00001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2833" name="Option Button 17" hidden="1">
              <a:extLst>
                <a:ext uri="{63B3BB69-23CF-44E3-9099-C40C66FF867C}">
                  <a14:compatExt spid="_x0000_s162833"/>
                </a:ext>
                <a:ext uri="{FF2B5EF4-FFF2-40B4-BE49-F238E27FC236}">
                  <a16:creationId xmlns:a16="http://schemas.microsoft.com/office/drawing/2014/main" id="{00000000-0008-0000-0F00-00001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2834" name="Option Button 18" hidden="1">
              <a:extLst>
                <a:ext uri="{63B3BB69-23CF-44E3-9099-C40C66FF867C}">
                  <a14:compatExt spid="_x0000_s162834"/>
                </a:ext>
                <a:ext uri="{FF2B5EF4-FFF2-40B4-BE49-F238E27FC236}">
                  <a16:creationId xmlns:a16="http://schemas.microsoft.com/office/drawing/2014/main" id="{00000000-0008-0000-0F00-00001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2835" name="Option Button 19" hidden="1">
              <a:extLst>
                <a:ext uri="{63B3BB69-23CF-44E3-9099-C40C66FF867C}">
                  <a14:compatExt spid="_x0000_s162835"/>
                </a:ext>
                <a:ext uri="{FF2B5EF4-FFF2-40B4-BE49-F238E27FC236}">
                  <a16:creationId xmlns:a16="http://schemas.microsoft.com/office/drawing/2014/main" id="{00000000-0008-0000-0F00-00001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2836" name="Option Button 20" hidden="1">
              <a:extLst>
                <a:ext uri="{63B3BB69-23CF-44E3-9099-C40C66FF867C}">
                  <a14:compatExt spid="_x0000_s162836"/>
                </a:ext>
                <a:ext uri="{FF2B5EF4-FFF2-40B4-BE49-F238E27FC236}">
                  <a16:creationId xmlns:a16="http://schemas.microsoft.com/office/drawing/2014/main" id="{00000000-0008-0000-0F00-00001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2837" name="Option Button 21" hidden="1">
              <a:extLst>
                <a:ext uri="{63B3BB69-23CF-44E3-9099-C40C66FF867C}">
                  <a14:compatExt spid="_x0000_s162837"/>
                </a:ext>
                <a:ext uri="{FF2B5EF4-FFF2-40B4-BE49-F238E27FC236}">
                  <a16:creationId xmlns:a16="http://schemas.microsoft.com/office/drawing/2014/main" id="{00000000-0008-0000-0F00-00001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2838" name="Option Button 22" hidden="1">
              <a:extLst>
                <a:ext uri="{63B3BB69-23CF-44E3-9099-C40C66FF867C}">
                  <a14:compatExt spid="_x0000_s162838"/>
                </a:ext>
                <a:ext uri="{FF2B5EF4-FFF2-40B4-BE49-F238E27FC236}">
                  <a16:creationId xmlns:a16="http://schemas.microsoft.com/office/drawing/2014/main" id="{00000000-0008-0000-0F00-00001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2839" name="Option Button 23" hidden="1">
              <a:extLst>
                <a:ext uri="{63B3BB69-23CF-44E3-9099-C40C66FF867C}">
                  <a14:compatExt spid="_x0000_s162839"/>
                </a:ext>
                <a:ext uri="{FF2B5EF4-FFF2-40B4-BE49-F238E27FC236}">
                  <a16:creationId xmlns:a16="http://schemas.microsoft.com/office/drawing/2014/main" id="{00000000-0008-0000-0F00-00001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2840" name="Option Button 24" hidden="1">
              <a:extLst>
                <a:ext uri="{63B3BB69-23CF-44E3-9099-C40C66FF867C}">
                  <a14:compatExt spid="_x0000_s162840"/>
                </a:ext>
                <a:ext uri="{FF2B5EF4-FFF2-40B4-BE49-F238E27FC236}">
                  <a16:creationId xmlns:a16="http://schemas.microsoft.com/office/drawing/2014/main" id="{00000000-0008-0000-0F00-00001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2841" name="Option Button 25" hidden="1">
              <a:extLst>
                <a:ext uri="{63B3BB69-23CF-44E3-9099-C40C66FF867C}">
                  <a14:compatExt spid="_x0000_s162841"/>
                </a:ext>
                <a:ext uri="{FF2B5EF4-FFF2-40B4-BE49-F238E27FC236}">
                  <a16:creationId xmlns:a16="http://schemas.microsoft.com/office/drawing/2014/main" id="{00000000-0008-0000-0F00-00001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2842" name="Option Button 26" hidden="1">
              <a:extLst>
                <a:ext uri="{63B3BB69-23CF-44E3-9099-C40C66FF867C}">
                  <a14:compatExt spid="_x0000_s162842"/>
                </a:ext>
                <a:ext uri="{FF2B5EF4-FFF2-40B4-BE49-F238E27FC236}">
                  <a16:creationId xmlns:a16="http://schemas.microsoft.com/office/drawing/2014/main" id="{00000000-0008-0000-0F00-00001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2843" name="Option Button 27" hidden="1">
              <a:extLst>
                <a:ext uri="{63B3BB69-23CF-44E3-9099-C40C66FF867C}">
                  <a14:compatExt spid="_x0000_s162843"/>
                </a:ext>
                <a:ext uri="{FF2B5EF4-FFF2-40B4-BE49-F238E27FC236}">
                  <a16:creationId xmlns:a16="http://schemas.microsoft.com/office/drawing/2014/main" id="{00000000-0008-0000-0F00-00001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2844" name="Option Button 28" hidden="1">
              <a:extLst>
                <a:ext uri="{63B3BB69-23CF-44E3-9099-C40C66FF867C}">
                  <a14:compatExt spid="_x0000_s162844"/>
                </a:ext>
                <a:ext uri="{FF2B5EF4-FFF2-40B4-BE49-F238E27FC236}">
                  <a16:creationId xmlns:a16="http://schemas.microsoft.com/office/drawing/2014/main" id="{00000000-0008-0000-0F00-00001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2845" name="Option Button 29" hidden="1">
              <a:extLst>
                <a:ext uri="{63B3BB69-23CF-44E3-9099-C40C66FF867C}">
                  <a14:compatExt spid="_x0000_s162845"/>
                </a:ext>
                <a:ext uri="{FF2B5EF4-FFF2-40B4-BE49-F238E27FC236}">
                  <a16:creationId xmlns:a16="http://schemas.microsoft.com/office/drawing/2014/main" id="{00000000-0008-0000-0F00-00001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2846" name="Option Button 30" hidden="1">
              <a:extLst>
                <a:ext uri="{63B3BB69-23CF-44E3-9099-C40C66FF867C}">
                  <a14:compatExt spid="_x0000_s162846"/>
                </a:ext>
                <a:ext uri="{FF2B5EF4-FFF2-40B4-BE49-F238E27FC236}">
                  <a16:creationId xmlns:a16="http://schemas.microsoft.com/office/drawing/2014/main" id="{00000000-0008-0000-0F00-00001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2847" name="Option Button 31" hidden="1">
              <a:extLst>
                <a:ext uri="{63B3BB69-23CF-44E3-9099-C40C66FF867C}">
                  <a14:compatExt spid="_x0000_s162847"/>
                </a:ext>
                <a:ext uri="{FF2B5EF4-FFF2-40B4-BE49-F238E27FC236}">
                  <a16:creationId xmlns:a16="http://schemas.microsoft.com/office/drawing/2014/main" id="{00000000-0008-0000-0F00-00001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2848" name="Option Button 32" hidden="1">
              <a:extLst>
                <a:ext uri="{63B3BB69-23CF-44E3-9099-C40C66FF867C}">
                  <a14:compatExt spid="_x0000_s162848"/>
                </a:ext>
                <a:ext uri="{FF2B5EF4-FFF2-40B4-BE49-F238E27FC236}">
                  <a16:creationId xmlns:a16="http://schemas.microsoft.com/office/drawing/2014/main" id="{00000000-0008-0000-0F00-00002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2849" name="Option Button 33" hidden="1">
              <a:extLst>
                <a:ext uri="{63B3BB69-23CF-44E3-9099-C40C66FF867C}">
                  <a14:compatExt spid="_x0000_s162849"/>
                </a:ext>
                <a:ext uri="{FF2B5EF4-FFF2-40B4-BE49-F238E27FC236}">
                  <a16:creationId xmlns:a16="http://schemas.microsoft.com/office/drawing/2014/main" id="{00000000-0008-0000-0F00-00002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2850" name="Option Button 34" hidden="1">
              <a:extLst>
                <a:ext uri="{63B3BB69-23CF-44E3-9099-C40C66FF867C}">
                  <a14:compatExt spid="_x0000_s162850"/>
                </a:ext>
                <a:ext uri="{FF2B5EF4-FFF2-40B4-BE49-F238E27FC236}">
                  <a16:creationId xmlns:a16="http://schemas.microsoft.com/office/drawing/2014/main" id="{00000000-0008-0000-0F00-00002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2851" name="Option Button 35" hidden="1">
              <a:extLst>
                <a:ext uri="{63B3BB69-23CF-44E3-9099-C40C66FF867C}">
                  <a14:compatExt spid="_x0000_s162851"/>
                </a:ext>
                <a:ext uri="{FF2B5EF4-FFF2-40B4-BE49-F238E27FC236}">
                  <a16:creationId xmlns:a16="http://schemas.microsoft.com/office/drawing/2014/main" id="{00000000-0008-0000-0F00-00002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2852" name="Option Button 36" hidden="1">
              <a:extLst>
                <a:ext uri="{63B3BB69-23CF-44E3-9099-C40C66FF867C}">
                  <a14:compatExt spid="_x0000_s162852"/>
                </a:ext>
                <a:ext uri="{FF2B5EF4-FFF2-40B4-BE49-F238E27FC236}">
                  <a16:creationId xmlns:a16="http://schemas.microsoft.com/office/drawing/2014/main" id="{00000000-0008-0000-0F00-00002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2853" name="Option Button 37" hidden="1">
              <a:extLst>
                <a:ext uri="{63B3BB69-23CF-44E3-9099-C40C66FF867C}">
                  <a14:compatExt spid="_x0000_s162853"/>
                </a:ext>
                <a:ext uri="{FF2B5EF4-FFF2-40B4-BE49-F238E27FC236}">
                  <a16:creationId xmlns:a16="http://schemas.microsoft.com/office/drawing/2014/main" id="{00000000-0008-0000-0F00-00002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2854" name="Option Button 38" hidden="1">
              <a:extLst>
                <a:ext uri="{63B3BB69-23CF-44E3-9099-C40C66FF867C}">
                  <a14:compatExt spid="_x0000_s162854"/>
                </a:ext>
                <a:ext uri="{FF2B5EF4-FFF2-40B4-BE49-F238E27FC236}">
                  <a16:creationId xmlns:a16="http://schemas.microsoft.com/office/drawing/2014/main" id="{00000000-0008-0000-0F00-00002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2855" name="Option Button 39" hidden="1">
              <a:extLst>
                <a:ext uri="{63B3BB69-23CF-44E3-9099-C40C66FF867C}">
                  <a14:compatExt spid="_x0000_s162855"/>
                </a:ext>
                <a:ext uri="{FF2B5EF4-FFF2-40B4-BE49-F238E27FC236}">
                  <a16:creationId xmlns:a16="http://schemas.microsoft.com/office/drawing/2014/main" id="{00000000-0008-0000-0F00-00002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2856" name="Option Button 40" hidden="1">
              <a:extLst>
                <a:ext uri="{63B3BB69-23CF-44E3-9099-C40C66FF867C}">
                  <a14:compatExt spid="_x0000_s162856"/>
                </a:ext>
                <a:ext uri="{FF2B5EF4-FFF2-40B4-BE49-F238E27FC236}">
                  <a16:creationId xmlns:a16="http://schemas.microsoft.com/office/drawing/2014/main" id="{00000000-0008-0000-0F00-000028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2857" name="Option Button 41" hidden="1">
              <a:extLst>
                <a:ext uri="{63B3BB69-23CF-44E3-9099-C40C66FF867C}">
                  <a14:compatExt spid="_x0000_s162857"/>
                </a:ext>
                <a:ext uri="{FF2B5EF4-FFF2-40B4-BE49-F238E27FC236}">
                  <a16:creationId xmlns:a16="http://schemas.microsoft.com/office/drawing/2014/main" id="{00000000-0008-0000-0F00-000029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2858" name="Group Box 42" hidden="1">
              <a:extLst>
                <a:ext uri="{63B3BB69-23CF-44E3-9099-C40C66FF867C}">
                  <a14:compatExt spid="_x0000_s162858"/>
                </a:ext>
                <a:ext uri="{FF2B5EF4-FFF2-40B4-BE49-F238E27FC236}">
                  <a16:creationId xmlns:a16="http://schemas.microsoft.com/office/drawing/2014/main" id="{00000000-0008-0000-0F00-00002A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2859" name="Group Box 43" hidden="1">
              <a:extLst>
                <a:ext uri="{63B3BB69-23CF-44E3-9099-C40C66FF867C}">
                  <a14:compatExt spid="_x0000_s162859"/>
                </a:ext>
                <a:ext uri="{FF2B5EF4-FFF2-40B4-BE49-F238E27FC236}">
                  <a16:creationId xmlns:a16="http://schemas.microsoft.com/office/drawing/2014/main" id="{00000000-0008-0000-0F00-00002B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2860" name="Group Box 44" hidden="1">
              <a:extLst>
                <a:ext uri="{63B3BB69-23CF-44E3-9099-C40C66FF867C}">
                  <a14:compatExt spid="_x0000_s162860"/>
                </a:ext>
                <a:ext uri="{FF2B5EF4-FFF2-40B4-BE49-F238E27FC236}">
                  <a16:creationId xmlns:a16="http://schemas.microsoft.com/office/drawing/2014/main" id="{00000000-0008-0000-0F00-00002C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2861" name="Group Box 45" hidden="1">
              <a:extLst>
                <a:ext uri="{63B3BB69-23CF-44E3-9099-C40C66FF867C}">
                  <a14:compatExt spid="_x0000_s162861"/>
                </a:ext>
                <a:ext uri="{FF2B5EF4-FFF2-40B4-BE49-F238E27FC236}">
                  <a16:creationId xmlns:a16="http://schemas.microsoft.com/office/drawing/2014/main" id="{00000000-0008-0000-0F00-00002D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2862" name="Group Box 46" hidden="1">
              <a:extLst>
                <a:ext uri="{63B3BB69-23CF-44E3-9099-C40C66FF867C}">
                  <a14:compatExt spid="_x0000_s162862"/>
                </a:ext>
                <a:ext uri="{FF2B5EF4-FFF2-40B4-BE49-F238E27FC236}">
                  <a16:creationId xmlns:a16="http://schemas.microsoft.com/office/drawing/2014/main" id="{00000000-0008-0000-0F00-00002E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2863" name="Group Box 47" hidden="1">
              <a:extLst>
                <a:ext uri="{63B3BB69-23CF-44E3-9099-C40C66FF867C}">
                  <a14:compatExt spid="_x0000_s162863"/>
                </a:ext>
                <a:ext uri="{FF2B5EF4-FFF2-40B4-BE49-F238E27FC236}">
                  <a16:creationId xmlns:a16="http://schemas.microsoft.com/office/drawing/2014/main" id="{00000000-0008-0000-0F00-00002F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2864" name="Group Box 48" hidden="1">
              <a:extLst>
                <a:ext uri="{63B3BB69-23CF-44E3-9099-C40C66FF867C}">
                  <a14:compatExt spid="_x0000_s162864"/>
                </a:ext>
                <a:ext uri="{FF2B5EF4-FFF2-40B4-BE49-F238E27FC236}">
                  <a16:creationId xmlns:a16="http://schemas.microsoft.com/office/drawing/2014/main" id="{00000000-0008-0000-0F00-000030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3841" name="Group Box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10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3842" name="Option Button 2" hidden="1">
              <a:extLst>
                <a:ext uri="{63B3BB69-23CF-44E3-9099-C40C66FF867C}">
                  <a14:compatExt spid="_x0000_s163842"/>
                </a:ext>
                <a:ext uri="{FF2B5EF4-FFF2-40B4-BE49-F238E27FC236}">
                  <a16:creationId xmlns:a16="http://schemas.microsoft.com/office/drawing/2014/main" id="{00000000-0008-0000-1000-00000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3843" name="Option Button 3" hidden="1">
              <a:extLst>
                <a:ext uri="{63B3BB69-23CF-44E3-9099-C40C66FF867C}">
                  <a14:compatExt spid="_x0000_s163843"/>
                </a:ext>
                <a:ext uri="{FF2B5EF4-FFF2-40B4-BE49-F238E27FC236}">
                  <a16:creationId xmlns:a16="http://schemas.microsoft.com/office/drawing/2014/main" id="{00000000-0008-0000-1000-00000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3844" name="Option Button 4" hidden="1">
              <a:extLst>
                <a:ext uri="{63B3BB69-23CF-44E3-9099-C40C66FF867C}">
                  <a14:compatExt spid="_x0000_s163844"/>
                </a:ext>
                <a:ext uri="{FF2B5EF4-FFF2-40B4-BE49-F238E27FC236}">
                  <a16:creationId xmlns:a16="http://schemas.microsoft.com/office/drawing/2014/main" id="{00000000-0008-0000-1000-00000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3845" name="Option Button 5" hidden="1">
              <a:extLst>
                <a:ext uri="{63B3BB69-23CF-44E3-9099-C40C66FF867C}">
                  <a14:compatExt spid="_x0000_s163845"/>
                </a:ext>
                <a:ext uri="{FF2B5EF4-FFF2-40B4-BE49-F238E27FC236}">
                  <a16:creationId xmlns:a16="http://schemas.microsoft.com/office/drawing/2014/main" id="{00000000-0008-0000-1000-00000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3846" name="Option Button 6" hidden="1">
              <a:extLst>
                <a:ext uri="{63B3BB69-23CF-44E3-9099-C40C66FF867C}">
                  <a14:compatExt spid="_x0000_s163846"/>
                </a:ext>
                <a:ext uri="{FF2B5EF4-FFF2-40B4-BE49-F238E27FC236}">
                  <a16:creationId xmlns:a16="http://schemas.microsoft.com/office/drawing/2014/main" id="{00000000-0008-0000-1000-00000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3847" name="Option Button 7" hidden="1">
              <a:extLst>
                <a:ext uri="{63B3BB69-23CF-44E3-9099-C40C66FF867C}">
                  <a14:compatExt spid="_x0000_s163847"/>
                </a:ext>
                <a:ext uri="{FF2B5EF4-FFF2-40B4-BE49-F238E27FC236}">
                  <a16:creationId xmlns:a16="http://schemas.microsoft.com/office/drawing/2014/main" id="{00000000-0008-0000-1000-00000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3848" name="Option Button 8" hidden="1">
              <a:extLst>
                <a:ext uri="{63B3BB69-23CF-44E3-9099-C40C66FF867C}">
                  <a14:compatExt spid="_x0000_s163848"/>
                </a:ext>
                <a:ext uri="{FF2B5EF4-FFF2-40B4-BE49-F238E27FC236}">
                  <a16:creationId xmlns:a16="http://schemas.microsoft.com/office/drawing/2014/main" id="{00000000-0008-0000-1000-00000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3849" name="Option Button 9" hidden="1">
              <a:extLst>
                <a:ext uri="{63B3BB69-23CF-44E3-9099-C40C66FF867C}">
                  <a14:compatExt spid="_x0000_s163849"/>
                </a:ext>
                <a:ext uri="{FF2B5EF4-FFF2-40B4-BE49-F238E27FC236}">
                  <a16:creationId xmlns:a16="http://schemas.microsoft.com/office/drawing/2014/main" id="{00000000-0008-0000-1000-00000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3850" name="Option Button 10" hidden="1">
              <a:extLst>
                <a:ext uri="{63B3BB69-23CF-44E3-9099-C40C66FF867C}">
                  <a14:compatExt spid="_x0000_s163850"/>
                </a:ext>
                <a:ext uri="{FF2B5EF4-FFF2-40B4-BE49-F238E27FC236}">
                  <a16:creationId xmlns:a16="http://schemas.microsoft.com/office/drawing/2014/main" id="{00000000-0008-0000-1000-00000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3851" name="Option Button 11" hidden="1">
              <a:extLst>
                <a:ext uri="{63B3BB69-23CF-44E3-9099-C40C66FF867C}">
                  <a14:compatExt spid="_x0000_s163851"/>
                </a:ext>
                <a:ext uri="{FF2B5EF4-FFF2-40B4-BE49-F238E27FC236}">
                  <a16:creationId xmlns:a16="http://schemas.microsoft.com/office/drawing/2014/main" id="{00000000-0008-0000-1000-00000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3852" name="Option Button 12" hidden="1">
              <a:extLst>
                <a:ext uri="{63B3BB69-23CF-44E3-9099-C40C66FF867C}">
                  <a14:compatExt spid="_x0000_s163852"/>
                </a:ext>
                <a:ext uri="{FF2B5EF4-FFF2-40B4-BE49-F238E27FC236}">
                  <a16:creationId xmlns:a16="http://schemas.microsoft.com/office/drawing/2014/main" id="{00000000-0008-0000-1000-00000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3853" name="Option Button 13" hidden="1">
              <a:extLst>
                <a:ext uri="{63B3BB69-23CF-44E3-9099-C40C66FF867C}">
                  <a14:compatExt spid="_x0000_s163853"/>
                </a:ext>
                <a:ext uri="{FF2B5EF4-FFF2-40B4-BE49-F238E27FC236}">
                  <a16:creationId xmlns:a16="http://schemas.microsoft.com/office/drawing/2014/main" id="{00000000-0008-0000-1000-00000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3854" name="Option Button 14" hidden="1">
              <a:extLst>
                <a:ext uri="{63B3BB69-23CF-44E3-9099-C40C66FF867C}">
                  <a14:compatExt spid="_x0000_s163854"/>
                </a:ext>
                <a:ext uri="{FF2B5EF4-FFF2-40B4-BE49-F238E27FC236}">
                  <a16:creationId xmlns:a16="http://schemas.microsoft.com/office/drawing/2014/main" id="{00000000-0008-0000-1000-00000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3855" name="Option Button 15" hidden="1">
              <a:extLst>
                <a:ext uri="{63B3BB69-23CF-44E3-9099-C40C66FF867C}">
                  <a14:compatExt spid="_x0000_s163855"/>
                </a:ext>
                <a:ext uri="{FF2B5EF4-FFF2-40B4-BE49-F238E27FC236}">
                  <a16:creationId xmlns:a16="http://schemas.microsoft.com/office/drawing/2014/main" id="{00000000-0008-0000-1000-00000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3856" name="Option Button 16" hidden="1">
              <a:extLst>
                <a:ext uri="{63B3BB69-23CF-44E3-9099-C40C66FF867C}">
                  <a14:compatExt spid="_x0000_s163856"/>
                </a:ext>
                <a:ext uri="{FF2B5EF4-FFF2-40B4-BE49-F238E27FC236}">
                  <a16:creationId xmlns:a16="http://schemas.microsoft.com/office/drawing/2014/main" id="{00000000-0008-0000-1000-00001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3857" name="Option Button 17" hidden="1">
              <a:extLst>
                <a:ext uri="{63B3BB69-23CF-44E3-9099-C40C66FF867C}">
                  <a14:compatExt spid="_x0000_s163857"/>
                </a:ext>
                <a:ext uri="{FF2B5EF4-FFF2-40B4-BE49-F238E27FC236}">
                  <a16:creationId xmlns:a16="http://schemas.microsoft.com/office/drawing/2014/main" id="{00000000-0008-0000-1000-00001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3858" name="Option Button 18" hidden="1">
              <a:extLst>
                <a:ext uri="{63B3BB69-23CF-44E3-9099-C40C66FF867C}">
                  <a14:compatExt spid="_x0000_s163858"/>
                </a:ext>
                <a:ext uri="{FF2B5EF4-FFF2-40B4-BE49-F238E27FC236}">
                  <a16:creationId xmlns:a16="http://schemas.microsoft.com/office/drawing/2014/main" id="{00000000-0008-0000-1000-00001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3859" name="Option Button 19" hidden="1">
              <a:extLst>
                <a:ext uri="{63B3BB69-23CF-44E3-9099-C40C66FF867C}">
                  <a14:compatExt spid="_x0000_s163859"/>
                </a:ext>
                <a:ext uri="{FF2B5EF4-FFF2-40B4-BE49-F238E27FC236}">
                  <a16:creationId xmlns:a16="http://schemas.microsoft.com/office/drawing/2014/main" id="{00000000-0008-0000-1000-00001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3860" name="Option Button 20" hidden="1">
              <a:extLst>
                <a:ext uri="{63B3BB69-23CF-44E3-9099-C40C66FF867C}">
                  <a14:compatExt spid="_x0000_s163860"/>
                </a:ext>
                <a:ext uri="{FF2B5EF4-FFF2-40B4-BE49-F238E27FC236}">
                  <a16:creationId xmlns:a16="http://schemas.microsoft.com/office/drawing/2014/main" id="{00000000-0008-0000-1000-00001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3861" name="Option Button 21" hidden="1">
              <a:extLst>
                <a:ext uri="{63B3BB69-23CF-44E3-9099-C40C66FF867C}">
                  <a14:compatExt spid="_x0000_s163861"/>
                </a:ext>
                <a:ext uri="{FF2B5EF4-FFF2-40B4-BE49-F238E27FC236}">
                  <a16:creationId xmlns:a16="http://schemas.microsoft.com/office/drawing/2014/main" id="{00000000-0008-0000-1000-00001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3862" name="Option Button 22" hidden="1">
              <a:extLst>
                <a:ext uri="{63B3BB69-23CF-44E3-9099-C40C66FF867C}">
                  <a14:compatExt spid="_x0000_s163862"/>
                </a:ext>
                <a:ext uri="{FF2B5EF4-FFF2-40B4-BE49-F238E27FC236}">
                  <a16:creationId xmlns:a16="http://schemas.microsoft.com/office/drawing/2014/main" id="{00000000-0008-0000-1000-00001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3863" name="Option Button 23" hidden="1">
              <a:extLst>
                <a:ext uri="{63B3BB69-23CF-44E3-9099-C40C66FF867C}">
                  <a14:compatExt spid="_x0000_s163863"/>
                </a:ext>
                <a:ext uri="{FF2B5EF4-FFF2-40B4-BE49-F238E27FC236}">
                  <a16:creationId xmlns:a16="http://schemas.microsoft.com/office/drawing/2014/main" id="{00000000-0008-0000-1000-00001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3864" name="Option Button 24" hidden="1">
              <a:extLst>
                <a:ext uri="{63B3BB69-23CF-44E3-9099-C40C66FF867C}">
                  <a14:compatExt spid="_x0000_s163864"/>
                </a:ext>
                <a:ext uri="{FF2B5EF4-FFF2-40B4-BE49-F238E27FC236}">
                  <a16:creationId xmlns:a16="http://schemas.microsoft.com/office/drawing/2014/main" id="{00000000-0008-0000-1000-00001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3865" name="Option Button 25" hidden="1">
              <a:extLst>
                <a:ext uri="{63B3BB69-23CF-44E3-9099-C40C66FF867C}">
                  <a14:compatExt spid="_x0000_s163865"/>
                </a:ext>
                <a:ext uri="{FF2B5EF4-FFF2-40B4-BE49-F238E27FC236}">
                  <a16:creationId xmlns:a16="http://schemas.microsoft.com/office/drawing/2014/main" id="{00000000-0008-0000-1000-00001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3866" name="Option Button 26" hidden="1">
              <a:extLst>
                <a:ext uri="{63B3BB69-23CF-44E3-9099-C40C66FF867C}">
                  <a14:compatExt spid="_x0000_s163866"/>
                </a:ext>
                <a:ext uri="{FF2B5EF4-FFF2-40B4-BE49-F238E27FC236}">
                  <a16:creationId xmlns:a16="http://schemas.microsoft.com/office/drawing/2014/main" id="{00000000-0008-0000-1000-00001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3867" name="Option Button 27" hidden="1">
              <a:extLst>
                <a:ext uri="{63B3BB69-23CF-44E3-9099-C40C66FF867C}">
                  <a14:compatExt spid="_x0000_s163867"/>
                </a:ext>
                <a:ext uri="{FF2B5EF4-FFF2-40B4-BE49-F238E27FC236}">
                  <a16:creationId xmlns:a16="http://schemas.microsoft.com/office/drawing/2014/main" id="{00000000-0008-0000-1000-00001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3868" name="Option Button 28" hidden="1">
              <a:extLst>
                <a:ext uri="{63B3BB69-23CF-44E3-9099-C40C66FF867C}">
                  <a14:compatExt spid="_x0000_s163868"/>
                </a:ext>
                <a:ext uri="{FF2B5EF4-FFF2-40B4-BE49-F238E27FC236}">
                  <a16:creationId xmlns:a16="http://schemas.microsoft.com/office/drawing/2014/main" id="{00000000-0008-0000-1000-00001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3869" name="Option Button 29" hidden="1">
              <a:extLst>
                <a:ext uri="{63B3BB69-23CF-44E3-9099-C40C66FF867C}">
                  <a14:compatExt spid="_x0000_s163869"/>
                </a:ext>
                <a:ext uri="{FF2B5EF4-FFF2-40B4-BE49-F238E27FC236}">
                  <a16:creationId xmlns:a16="http://schemas.microsoft.com/office/drawing/2014/main" id="{00000000-0008-0000-1000-00001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3870" name="Option Button 30" hidden="1">
              <a:extLst>
                <a:ext uri="{63B3BB69-23CF-44E3-9099-C40C66FF867C}">
                  <a14:compatExt spid="_x0000_s163870"/>
                </a:ext>
                <a:ext uri="{FF2B5EF4-FFF2-40B4-BE49-F238E27FC236}">
                  <a16:creationId xmlns:a16="http://schemas.microsoft.com/office/drawing/2014/main" id="{00000000-0008-0000-1000-00001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3871" name="Option Button 31" hidden="1">
              <a:extLst>
                <a:ext uri="{63B3BB69-23CF-44E3-9099-C40C66FF867C}">
                  <a14:compatExt spid="_x0000_s163871"/>
                </a:ext>
                <a:ext uri="{FF2B5EF4-FFF2-40B4-BE49-F238E27FC236}">
                  <a16:creationId xmlns:a16="http://schemas.microsoft.com/office/drawing/2014/main" id="{00000000-0008-0000-1000-00001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3872" name="Option Button 32" hidden="1">
              <a:extLst>
                <a:ext uri="{63B3BB69-23CF-44E3-9099-C40C66FF867C}">
                  <a14:compatExt spid="_x0000_s163872"/>
                </a:ext>
                <a:ext uri="{FF2B5EF4-FFF2-40B4-BE49-F238E27FC236}">
                  <a16:creationId xmlns:a16="http://schemas.microsoft.com/office/drawing/2014/main" id="{00000000-0008-0000-1000-00002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3873" name="Option Button 33" hidden="1">
              <a:extLst>
                <a:ext uri="{63B3BB69-23CF-44E3-9099-C40C66FF867C}">
                  <a14:compatExt spid="_x0000_s163873"/>
                </a:ext>
                <a:ext uri="{FF2B5EF4-FFF2-40B4-BE49-F238E27FC236}">
                  <a16:creationId xmlns:a16="http://schemas.microsoft.com/office/drawing/2014/main" id="{00000000-0008-0000-1000-00002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3874" name="Option Button 34" hidden="1">
              <a:extLst>
                <a:ext uri="{63B3BB69-23CF-44E3-9099-C40C66FF867C}">
                  <a14:compatExt spid="_x0000_s163874"/>
                </a:ext>
                <a:ext uri="{FF2B5EF4-FFF2-40B4-BE49-F238E27FC236}">
                  <a16:creationId xmlns:a16="http://schemas.microsoft.com/office/drawing/2014/main" id="{00000000-0008-0000-1000-00002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3875" name="Option Button 35" hidden="1">
              <a:extLst>
                <a:ext uri="{63B3BB69-23CF-44E3-9099-C40C66FF867C}">
                  <a14:compatExt spid="_x0000_s163875"/>
                </a:ext>
                <a:ext uri="{FF2B5EF4-FFF2-40B4-BE49-F238E27FC236}">
                  <a16:creationId xmlns:a16="http://schemas.microsoft.com/office/drawing/2014/main" id="{00000000-0008-0000-1000-00002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3876" name="Option Button 36" hidden="1">
              <a:extLst>
                <a:ext uri="{63B3BB69-23CF-44E3-9099-C40C66FF867C}">
                  <a14:compatExt spid="_x0000_s163876"/>
                </a:ext>
                <a:ext uri="{FF2B5EF4-FFF2-40B4-BE49-F238E27FC236}">
                  <a16:creationId xmlns:a16="http://schemas.microsoft.com/office/drawing/2014/main" id="{00000000-0008-0000-1000-00002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3877" name="Option Button 37" hidden="1">
              <a:extLst>
                <a:ext uri="{63B3BB69-23CF-44E3-9099-C40C66FF867C}">
                  <a14:compatExt spid="_x0000_s163877"/>
                </a:ext>
                <a:ext uri="{FF2B5EF4-FFF2-40B4-BE49-F238E27FC236}">
                  <a16:creationId xmlns:a16="http://schemas.microsoft.com/office/drawing/2014/main" id="{00000000-0008-0000-1000-00002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3878" name="Option Button 38" hidden="1">
              <a:extLst>
                <a:ext uri="{63B3BB69-23CF-44E3-9099-C40C66FF867C}">
                  <a14:compatExt spid="_x0000_s163878"/>
                </a:ext>
                <a:ext uri="{FF2B5EF4-FFF2-40B4-BE49-F238E27FC236}">
                  <a16:creationId xmlns:a16="http://schemas.microsoft.com/office/drawing/2014/main" id="{00000000-0008-0000-1000-00002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3879" name="Option Button 39" hidden="1">
              <a:extLst>
                <a:ext uri="{63B3BB69-23CF-44E3-9099-C40C66FF867C}">
                  <a14:compatExt spid="_x0000_s163879"/>
                </a:ext>
                <a:ext uri="{FF2B5EF4-FFF2-40B4-BE49-F238E27FC236}">
                  <a16:creationId xmlns:a16="http://schemas.microsoft.com/office/drawing/2014/main" id="{00000000-0008-0000-1000-00002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3880" name="Option Button 40" hidden="1">
              <a:extLst>
                <a:ext uri="{63B3BB69-23CF-44E3-9099-C40C66FF867C}">
                  <a14:compatExt spid="_x0000_s163880"/>
                </a:ext>
                <a:ext uri="{FF2B5EF4-FFF2-40B4-BE49-F238E27FC236}">
                  <a16:creationId xmlns:a16="http://schemas.microsoft.com/office/drawing/2014/main" id="{00000000-0008-0000-1000-00002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3881" name="Option Button 41" hidden="1">
              <a:extLst>
                <a:ext uri="{63B3BB69-23CF-44E3-9099-C40C66FF867C}">
                  <a14:compatExt spid="_x0000_s163881"/>
                </a:ext>
                <a:ext uri="{FF2B5EF4-FFF2-40B4-BE49-F238E27FC236}">
                  <a16:creationId xmlns:a16="http://schemas.microsoft.com/office/drawing/2014/main" id="{00000000-0008-0000-1000-00002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3882" name="Group Box 42" hidden="1">
              <a:extLst>
                <a:ext uri="{63B3BB69-23CF-44E3-9099-C40C66FF867C}">
                  <a14:compatExt spid="_x0000_s163882"/>
                </a:ext>
                <a:ext uri="{FF2B5EF4-FFF2-40B4-BE49-F238E27FC236}">
                  <a16:creationId xmlns:a16="http://schemas.microsoft.com/office/drawing/2014/main" id="{00000000-0008-0000-1000-00002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3883" name="Group Box 43" hidden="1">
              <a:extLst>
                <a:ext uri="{63B3BB69-23CF-44E3-9099-C40C66FF867C}">
                  <a14:compatExt spid="_x0000_s163883"/>
                </a:ext>
                <a:ext uri="{FF2B5EF4-FFF2-40B4-BE49-F238E27FC236}">
                  <a16:creationId xmlns:a16="http://schemas.microsoft.com/office/drawing/2014/main" id="{00000000-0008-0000-1000-00002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3884" name="Group Box 44" hidden="1">
              <a:extLst>
                <a:ext uri="{63B3BB69-23CF-44E3-9099-C40C66FF867C}">
                  <a14:compatExt spid="_x0000_s163884"/>
                </a:ext>
                <a:ext uri="{FF2B5EF4-FFF2-40B4-BE49-F238E27FC236}">
                  <a16:creationId xmlns:a16="http://schemas.microsoft.com/office/drawing/2014/main" id="{00000000-0008-0000-1000-00002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3885" name="Group Box 45" hidden="1">
              <a:extLst>
                <a:ext uri="{63B3BB69-23CF-44E3-9099-C40C66FF867C}">
                  <a14:compatExt spid="_x0000_s163885"/>
                </a:ext>
                <a:ext uri="{FF2B5EF4-FFF2-40B4-BE49-F238E27FC236}">
                  <a16:creationId xmlns:a16="http://schemas.microsoft.com/office/drawing/2014/main" id="{00000000-0008-0000-1000-00002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3886" name="Group Box 46" hidden="1">
              <a:extLst>
                <a:ext uri="{63B3BB69-23CF-44E3-9099-C40C66FF867C}">
                  <a14:compatExt spid="_x0000_s163886"/>
                </a:ext>
                <a:ext uri="{FF2B5EF4-FFF2-40B4-BE49-F238E27FC236}">
                  <a16:creationId xmlns:a16="http://schemas.microsoft.com/office/drawing/2014/main" id="{00000000-0008-0000-1000-00002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3887" name="Group Box 47" hidden="1">
              <a:extLst>
                <a:ext uri="{63B3BB69-23CF-44E3-9099-C40C66FF867C}">
                  <a14:compatExt spid="_x0000_s163887"/>
                </a:ext>
                <a:ext uri="{FF2B5EF4-FFF2-40B4-BE49-F238E27FC236}">
                  <a16:creationId xmlns:a16="http://schemas.microsoft.com/office/drawing/2014/main" id="{00000000-0008-0000-1000-00002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3888" name="Group Box 48" hidden="1">
              <a:extLst>
                <a:ext uri="{63B3BB69-23CF-44E3-9099-C40C66FF867C}">
                  <a14:compatExt spid="_x0000_s163888"/>
                </a:ext>
                <a:ext uri="{FF2B5EF4-FFF2-40B4-BE49-F238E27FC236}">
                  <a16:creationId xmlns:a16="http://schemas.microsoft.com/office/drawing/2014/main" id="{00000000-0008-0000-1000-00003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4865" name="Group Box 1" hidden="1">
              <a:extLst>
                <a:ext uri="{63B3BB69-23CF-44E3-9099-C40C66FF867C}">
                  <a14:compatExt spid="_x0000_s164865"/>
                </a:ext>
                <a:ext uri="{FF2B5EF4-FFF2-40B4-BE49-F238E27FC236}">
                  <a16:creationId xmlns:a16="http://schemas.microsoft.com/office/drawing/2014/main" id="{00000000-0008-0000-1100-00000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4866" name="Option Button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11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4867" name="Option Button 3" hidden="1">
              <a:extLst>
                <a:ext uri="{63B3BB69-23CF-44E3-9099-C40C66FF867C}">
                  <a14:compatExt spid="_x0000_s164867"/>
                </a:ext>
                <a:ext uri="{FF2B5EF4-FFF2-40B4-BE49-F238E27FC236}">
                  <a16:creationId xmlns:a16="http://schemas.microsoft.com/office/drawing/2014/main" id="{00000000-0008-0000-1100-00000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4868" name="Option Button 4" hidden="1">
              <a:extLst>
                <a:ext uri="{63B3BB69-23CF-44E3-9099-C40C66FF867C}">
                  <a14:compatExt spid="_x0000_s164868"/>
                </a:ext>
                <a:ext uri="{FF2B5EF4-FFF2-40B4-BE49-F238E27FC236}">
                  <a16:creationId xmlns:a16="http://schemas.microsoft.com/office/drawing/2014/main" id="{00000000-0008-0000-1100-00000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4869" name="Option Button 5" hidden="1">
              <a:extLst>
                <a:ext uri="{63B3BB69-23CF-44E3-9099-C40C66FF867C}">
                  <a14:compatExt spid="_x0000_s164869"/>
                </a:ext>
                <a:ext uri="{FF2B5EF4-FFF2-40B4-BE49-F238E27FC236}">
                  <a16:creationId xmlns:a16="http://schemas.microsoft.com/office/drawing/2014/main" id="{00000000-0008-0000-1100-00000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4870" name="Option Button 6" hidden="1">
              <a:extLst>
                <a:ext uri="{63B3BB69-23CF-44E3-9099-C40C66FF867C}">
                  <a14:compatExt spid="_x0000_s164870"/>
                </a:ext>
                <a:ext uri="{FF2B5EF4-FFF2-40B4-BE49-F238E27FC236}">
                  <a16:creationId xmlns:a16="http://schemas.microsoft.com/office/drawing/2014/main" id="{00000000-0008-0000-1100-00000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4871" name="Option Button 7" hidden="1">
              <a:extLst>
                <a:ext uri="{63B3BB69-23CF-44E3-9099-C40C66FF867C}">
                  <a14:compatExt spid="_x0000_s164871"/>
                </a:ext>
                <a:ext uri="{FF2B5EF4-FFF2-40B4-BE49-F238E27FC236}">
                  <a16:creationId xmlns:a16="http://schemas.microsoft.com/office/drawing/2014/main" id="{00000000-0008-0000-1100-00000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4872" name="Option Button 8" hidden="1">
              <a:extLst>
                <a:ext uri="{63B3BB69-23CF-44E3-9099-C40C66FF867C}">
                  <a14:compatExt spid="_x0000_s164872"/>
                </a:ext>
                <a:ext uri="{FF2B5EF4-FFF2-40B4-BE49-F238E27FC236}">
                  <a16:creationId xmlns:a16="http://schemas.microsoft.com/office/drawing/2014/main" id="{00000000-0008-0000-1100-00000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4873" name="Option Button 9" hidden="1">
              <a:extLst>
                <a:ext uri="{63B3BB69-23CF-44E3-9099-C40C66FF867C}">
                  <a14:compatExt spid="_x0000_s164873"/>
                </a:ext>
                <a:ext uri="{FF2B5EF4-FFF2-40B4-BE49-F238E27FC236}">
                  <a16:creationId xmlns:a16="http://schemas.microsoft.com/office/drawing/2014/main" id="{00000000-0008-0000-1100-00000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4874" name="Option Button 10" hidden="1">
              <a:extLst>
                <a:ext uri="{63B3BB69-23CF-44E3-9099-C40C66FF867C}">
                  <a14:compatExt spid="_x0000_s164874"/>
                </a:ext>
                <a:ext uri="{FF2B5EF4-FFF2-40B4-BE49-F238E27FC236}">
                  <a16:creationId xmlns:a16="http://schemas.microsoft.com/office/drawing/2014/main" id="{00000000-0008-0000-1100-00000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4875" name="Option Button 11" hidden="1">
              <a:extLst>
                <a:ext uri="{63B3BB69-23CF-44E3-9099-C40C66FF867C}">
                  <a14:compatExt spid="_x0000_s164875"/>
                </a:ext>
                <a:ext uri="{FF2B5EF4-FFF2-40B4-BE49-F238E27FC236}">
                  <a16:creationId xmlns:a16="http://schemas.microsoft.com/office/drawing/2014/main" id="{00000000-0008-0000-1100-00000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4876" name="Option Button 12" hidden="1">
              <a:extLst>
                <a:ext uri="{63B3BB69-23CF-44E3-9099-C40C66FF867C}">
                  <a14:compatExt spid="_x0000_s164876"/>
                </a:ext>
                <a:ext uri="{FF2B5EF4-FFF2-40B4-BE49-F238E27FC236}">
                  <a16:creationId xmlns:a16="http://schemas.microsoft.com/office/drawing/2014/main" id="{00000000-0008-0000-1100-00000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4877" name="Option Button 13" hidden="1">
              <a:extLst>
                <a:ext uri="{63B3BB69-23CF-44E3-9099-C40C66FF867C}">
                  <a14:compatExt spid="_x0000_s164877"/>
                </a:ext>
                <a:ext uri="{FF2B5EF4-FFF2-40B4-BE49-F238E27FC236}">
                  <a16:creationId xmlns:a16="http://schemas.microsoft.com/office/drawing/2014/main" id="{00000000-0008-0000-1100-00000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4878" name="Option Button 14" hidden="1">
              <a:extLst>
                <a:ext uri="{63B3BB69-23CF-44E3-9099-C40C66FF867C}">
                  <a14:compatExt spid="_x0000_s164878"/>
                </a:ext>
                <a:ext uri="{FF2B5EF4-FFF2-40B4-BE49-F238E27FC236}">
                  <a16:creationId xmlns:a16="http://schemas.microsoft.com/office/drawing/2014/main" id="{00000000-0008-0000-1100-00000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4879" name="Option Button 15" hidden="1">
              <a:extLst>
                <a:ext uri="{63B3BB69-23CF-44E3-9099-C40C66FF867C}">
                  <a14:compatExt spid="_x0000_s164879"/>
                </a:ext>
                <a:ext uri="{FF2B5EF4-FFF2-40B4-BE49-F238E27FC236}">
                  <a16:creationId xmlns:a16="http://schemas.microsoft.com/office/drawing/2014/main" id="{00000000-0008-0000-1100-00000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4880" name="Option Button 16" hidden="1">
              <a:extLst>
                <a:ext uri="{63B3BB69-23CF-44E3-9099-C40C66FF867C}">
                  <a14:compatExt spid="_x0000_s164880"/>
                </a:ext>
                <a:ext uri="{FF2B5EF4-FFF2-40B4-BE49-F238E27FC236}">
                  <a16:creationId xmlns:a16="http://schemas.microsoft.com/office/drawing/2014/main" id="{00000000-0008-0000-1100-00001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4881" name="Option Button 17" hidden="1">
              <a:extLst>
                <a:ext uri="{63B3BB69-23CF-44E3-9099-C40C66FF867C}">
                  <a14:compatExt spid="_x0000_s164881"/>
                </a:ext>
                <a:ext uri="{FF2B5EF4-FFF2-40B4-BE49-F238E27FC236}">
                  <a16:creationId xmlns:a16="http://schemas.microsoft.com/office/drawing/2014/main" id="{00000000-0008-0000-1100-00001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4882" name="Option Button 18" hidden="1">
              <a:extLst>
                <a:ext uri="{63B3BB69-23CF-44E3-9099-C40C66FF867C}">
                  <a14:compatExt spid="_x0000_s164882"/>
                </a:ext>
                <a:ext uri="{FF2B5EF4-FFF2-40B4-BE49-F238E27FC236}">
                  <a16:creationId xmlns:a16="http://schemas.microsoft.com/office/drawing/2014/main" id="{00000000-0008-0000-1100-00001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4883" name="Option Button 19" hidden="1">
              <a:extLst>
                <a:ext uri="{63B3BB69-23CF-44E3-9099-C40C66FF867C}">
                  <a14:compatExt spid="_x0000_s164883"/>
                </a:ext>
                <a:ext uri="{FF2B5EF4-FFF2-40B4-BE49-F238E27FC236}">
                  <a16:creationId xmlns:a16="http://schemas.microsoft.com/office/drawing/2014/main" id="{00000000-0008-0000-1100-00001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4884" name="Option Button 20" hidden="1">
              <a:extLst>
                <a:ext uri="{63B3BB69-23CF-44E3-9099-C40C66FF867C}">
                  <a14:compatExt spid="_x0000_s164884"/>
                </a:ext>
                <a:ext uri="{FF2B5EF4-FFF2-40B4-BE49-F238E27FC236}">
                  <a16:creationId xmlns:a16="http://schemas.microsoft.com/office/drawing/2014/main" id="{00000000-0008-0000-1100-00001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4885" name="Option Button 21" hidden="1">
              <a:extLst>
                <a:ext uri="{63B3BB69-23CF-44E3-9099-C40C66FF867C}">
                  <a14:compatExt spid="_x0000_s164885"/>
                </a:ext>
                <a:ext uri="{FF2B5EF4-FFF2-40B4-BE49-F238E27FC236}">
                  <a16:creationId xmlns:a16="http://schemas.microsoft.com/office/drawing/2014/main" id="{00000000-0008-0000-1100-00001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4886" name="Option Button 22" hidden="1">
              <a:extLst>
                <a:ext uri="{63B3BB69-23CF-44E3-9099-C40C66FF867C}">
                  <a14:compatExt spid="_x0000_s164886"/>
                </a:ext>
                <a:ext uri="{FF2B5EF4-FFF2-40B4-BE49-F238E27FC236}">
                  <a16:creationId xmlns:a16="http://schemas.microsoft.com/office/drawing/2014/main" id="{00000000-0008-0000-1100-00001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4887" name="Option Button 23" hidden="1">
              <a:extLst>
                <a:ext uri="{63B3BB69-23CF-44E3-9099-C40C66FF867C}">
                  <a14:compatExt spid="_x0000_s164887"/>
                </a:ext>
                <a:ext uri="{FF2B5EF4-FFF2-40B4-BE49-F238E27FC236}">
                  <a16:creationId xmlns:a16="http://schemas.microsoft.com/office/drawing/2014/main" id="{00000000-0008-0000-1100-00001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4888" name="Option Button 24" hidden="1">
              <a:extLst>
                <a:ext uri="{63B3BB69-23CF-44E3-9099-C40C66FF867C}">
                  <a14:compatExt spid="_x0000_s164888"/>
                </a:ext>
                <a:ext uri="{FF2B5EF4-FFF2-40B4-BE49-F238E27FC236}">
                  <a16:creationId xmlns:a16="http://schemas.microsoft.com/office/drawing/2014/main" id="{00000000-0008-0000-1100-00001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4889" name="Option Button 25" hidden="1">
              <a:extLst>
                <a:ext uri="{63B3BB69-23CF-44E3-9099-C40C66FF867C}">
                  <a14:compatExt spid="_x0000_s164889"/>
                </a:ext>
                <a:ext uri="{FF2B5EF4-FFF2-40B4-BE49-F238E27FC236}">
                  <a16:creationId xmlns:a16="http://schemas.microsoft.com/office/drawing/2014/main" id="{00000000-0008-0000-1100-00001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4890" name="Option Button 26" hidden="1">
              <a:extLst>
                <a:ext uri="{63B3BB69-23CF-44E3-9099-C40C66FF867C}">
                  <a14:compatExt spid="_x0000_s164890"/>
                </a:ext>
                <a:ext uri="{FF2B5EF4-FFF2-40B4-BE49-F238E27FC236}">
                  <a16:creationId xmlns:a16="http://schemas.microsoft.com/office/drawing/2014/main" id="{00000000-0008-0000-1100-00001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4891" name="Option Button 27" hidden="1">
              <a:extLst>
                <a:ext uri="{63B3BB69-23CF-44E3-9099-C40C66FF867C}">
                  <a14:compatExt spid="_x0000_s164891"/>
                </a:ext>
                <a:ext uri="{FF2B5EF4-FFF2-40B4-BE49-F238E27FC236}">
                  <a16:creationId xmlns:a16="http://schemas.microsoft.com/office/drawing/2014/main" id="{00000000-0008-0000-1100-00001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4892" name="Option Button 28" hidden="1">
              <a:extLst>
                <a:ext uri="{63B3BB69-23CF-44E3-9099-C40C66FF867C}">
                  <a14:compatExt spid="_x0000_s164892"/>
                </a:ext>
                <a:ext uri="{FF2B5EF4-FFF2-40B4-BE49-F238E27FC236}">
                  <a16:creationId xmlns:a16="http://schemas.microsoft.com/office/drawing/2014/main" id="{00000000-0008-0000-1100-00001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4893" name="Option Button 29" hidden="1">
              <a:extLst>
                <a:ext uri="{63B3BB69-23CF-44E3-9099-C40C66FF867C}">
                  <a14:compatExt spid="_x0000_s164893"/>
                </a:ext>
                <a:ext uri="{FF2B5EF4-FFF2-40B4-BE49-F238E27FC236}">
                  <a16:creationId xmlns:a16="http://schemas.microsoft.com/office/drawing/2014/main" id="{00000000-0008-0000-1100-00001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4894" name="Option Button 30" hidden="1">
              <a:extLst>
                <a:ext uri="{63B3BB69-23CF-44E3-9099-C40C66FF867C}">
                  <a14:compatExt spid="_x0000_s164894"/>
                </a:ext>
                <a:ext uri="{FF2B5EF4-FFF2-40B4-BE49-F238E27FC236}">
                  <a16:creationId xmlns:a16="http://schemas.microsoft.com/office/drawing/2014/main" id="{00000000-0008-0000-1100-00001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4895" name="Option Button 31" hidden="1">
              <a:extLst>
                <a:ext uri="{63B3BB69-23CF-44E3-9099-C40C66FF867C}">
                  <a14:compatExt spid="_x0000_s164895"/>
                </a:ext>
                <a:ext uri="{FF2B5EF4-FFF2-40B4-BE49-F238E27FC236}">
                  <a16:creationId xmlns:a16="http://schemas.microsoft.com/office/drawing/2014/main" id="{00000000-0008-0000-1100-00001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4896" name="Option Button 32" hidden="1">
              <a:extLst>
                <a:ext uri="{63B3BB69-23CF-44E3-9099-C40C66FF867C}">
                  <a14:compatExt spid="_x0000_s164896"/>
                </a:ext>
                <a:ext uri="{FF2B5EF4-FFF2-40B4-BE49-F238E27FC236}">
                  <a16:creationId xmlns:a16="http://schemas.microsoft.com/office/drawing/2014/main" id="{00000000-0008-0000-1100-00002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4897" name="Option Button 33" hidden="1">
              <a:extLst>
                <a:ext uri="{63B3BB69-23CF-44E3-9099-C40C66FF867C}">
                  <a14:compatExt spid="_x0000_s164897"/>
                </a:ext>
                <a:ext uri="{FF2B5EF4-FFF2-40B4-BE49-F238E27FC236}">
                  <a16:creationId xmlns:a16="http://schemas.microsoft.com/office/drawing/2014/main" id="{00000000-0008-0000-1100-000021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4898" name="Option Button 34" hidden="1">
              <a:extLst>
                <a:ext uri="{63B3BB69-23CF-44E3-9099-C40C66FF867C}">
                  <a14:compatExt spid="_x0000_s164898"/>
                </a:ext>
                <a:ext uri="{FF2B5EF4-FFF2-40B4-BE49-F238E27FC236}">
                  <a16:creationId xmlns:a16="http://schemas.microsoft.com/office/drawing/2014/main" id="{00000000-0008-0000-1100-00002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4899" name="Option Button 35" hidden="1">
              <a:extLst>
                <a:ext uri="{63B3BB69-23CF-44E3-9099-C40C66FF867C}">
                  <a14:compatExt spid="_x0000_s164899"/>
                </a:ext>
                <a:ext uri="{FF2B5EF4-FFF2-40B4-BE49-F238E27FC236}">
                  <a16:creationId xmlns:a16="http://schemas.microsoft.com/office/drawing/2014/main" id="{00000000-0008-0000-1100-000023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4900" name="Option Button 36" hidden="1">
              <a:extLst>
                <a:ext uri="{63B3BB69-23CF-44E3-9099-C40C66FF867C}">
                  <a14:compatExt spid="_x0000_s164900"/>
                </a:ext>
                <a:ext uri="{FF2B5EF4-FFF2-40B4-BE49-F238E27FC236}">
                  <a16:creationId xmlns:a16="http://schemas.microsoft.com/office/drawing/2014/main" id="{00000000-0008-0000-1100-000024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4901" name="Option Button 37" hidden="1">
              <a:extLst>
                <a:ext uri="{63B3BB69-23CF-44E3-9099-C40C66FF867C}">
                  <a14:compatExt spid="_x0000_s164901"/>
                </a:ext>
                <a:ext uri="{FF2B5EF4-FFF2-40B4-BE49-F238E27FC236}">
                  <a16:creationId xmlns:a16="http://schemas.microsoft.com/office/drawing/2014/main" id="{00000000-0008-0000-1100-000025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4902" name="Option Button 38" hidden="1">
              <a:extLst>
                <a:ext uri="{63B3BB69-23CF-44E3-9099-C40C66FF867C}">
                  <a14:compatExt spid="_x0000_s164902"/>
                </a:ext>
                <a:ext uri="{FF2B5EF4-FFF2-40B4-BE49-F238E27FC236}">
                  <a16:creationId xmlns:a16="http://schemas.microsoft.com/office/drawing/2014/main" id="{00000000-0008-0000-1100-000026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4903" name="Option Button 39" hidden="1">
              <a:extLst>
                <a:ext uri="{63B3BB69-23CF-44E3-9099-C40C66FF867C}">
                  <a14:compatExt spid="_x0000_s164903"/>
                </a:ext>
                <a:ext uri="{FF2B5EF4-FFF2-40B4-BE49-F238E27FC236}">
                  <a16:creationId xmlns:a16="http://schemas.microsoft.com/office/drawing/2014/main" id="{00000000-0008-0000-1100-000027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4904" name="Option Button 40" hidden="1">
              <a:extLst>
                <a:ext uri="{63B3BB69-23CF-44E3-9099-C40C66FF867C}">
                  <a14:compatExt spid="_x0000_s164904"/>
                </a:ext>
                <a:ext uri="{FF2B5EF4-FFF2-40B4-BE49-F238E27FC236}">
                  <a16:creationId xmlns:a16="http://schemas.microsoft.com/office/drawing/2014/main" id="{00000000-0008-0000-1100-000028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4905" name="Option Button 41" hidden="1">
              <a:extLst>
                <a:ext uri="{63B3BB69-23CF-44E3-9099-C40C66FF867C}">
                  <a14:compatExt spid="_x0000_s164905"/>
                </a:ext>
                <a:ext uri="{FF2B5EF4-FFF2-40B4-BE49-F238E27FC236}">
                  <a16:creationId xmlns:a16="http://schemas.microsoft.com/office/drawing/2014/main" id="{00000000-0008-0000-1100-000029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4906" name="Group Box 42" hidden="1">
              <a:extLst>
                <a:ext uri="{63B3BB69-23CF-44E3-9099-C40C66FF867C}">
                  <a14:compatExt spid="_x0000_s164906"/>
                </a:ext>
                <a:ext uri="{FF2B5EF4-FFF2-40B4-BE49-F238E27FC236}">
                  <a16:creationId xmlns:a16="http://schemas.microsoft.com/office/drawing/2014/main" id="{00000000-0008-0000-1100-00002A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4907" name="Group Box 43" hidden="1">
              <a:extLst>
                <a:ext uri="{63B3BB69-23CF-44E3-9099-C40C66FF867C}">
                  <a14:compatExt spid="_x0000_s164907"/>
                </a:ext>
                <a:ext uri="{FF2B5EF4-FFF2-40B4-BE49-F238E27FC236}">
                  <a16:creationId xmlns:a16="http://schemas.microsoft.com/office/drawing/2014/main" id="{00000000-0008-0000-1100-00002B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4908" name="Group Box 44" hidden="1">
              <a:extLst>
                <a:ext uri="{63B3BB69-23CF-44E3-9099-C40C66FF867C}">
                  <a14:compatExt spid="_x0000_s164908"/>
                </a:ext>
                <a:ext uri="{FF2B5EF4-FFF2-40B4-BE49-F238E27FC236}">
                  <a16:creationId xmlns:a16="http://schemas.microsoft.com/office/drawing/2014/main" id="{00000000-0008-0000-1100-00002C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4909" name="Group Box 45" hidden="1">
              <a:extLst>
                <a:ext uri="{63B3BB69-23CF-44E3-9099-C40C66FF867C}">
                  <a14:compatExt spid="_x0000_s164909"/>
                </a:ext>
                <a:ext uri="{FF2B5EF4-FFF2-40B4-BE49-F238E27FC236}">
                  <a16:creationId xmlns:a16="http://schemas.microsoft.com/office/drawing/2014/main" id="{00000000-0008-0000-1100-00002D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4910" name="Group Box 46" hidden="1">
              <a:extLst>
                <a:ext uri="{63B3BB69-23CF-44E3-9099-C40C66FF867C}">
                  <a14:compatExt spid="_x0000_s164910"/>
                </a:ext>
                <a:ext uri="{FF2B5EF4-FFF2-40B4-BE49-F238E27FC236}">
                  <a16:creationId xmlns:a16="http://schemas.microsoft.com/office/drawing/2014/main" id="{00000000-0008-0000-1100-00002E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4911" name="Group Box 47" hidden="1">
              <a:extLst>
                <a:ext uri="{63B3BB69-23CF-44E3-9099-C40C66FF867C}">
                  <a14:compatExt spid="_x0000_s164911"/>
                </a:ext>
                <a:ext uri="{FF2B5EF4-FFF2-40B4-BE49-F238E27FC236}">
                  <a16:creationId xmlns:a16="http://schemas.microsoft.com/office/drawing/2014/main" id="{00000000-0008-0000-1100-00002F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4912" name="Group Box 48" hidden="1">
              <a:extLst>
                <a:ext uri="{63B3BB69-23CF-44E3-9099-C40C66FF867C}">
                  <a14:compatExt spid="_x0000_s164912"/>
                </a:ext>
                <a:ext uri="{FF2B5EF4-FFF2-40B4-BE49-F238E27FC236}">
                  <a16:creationId xmlns:a16="http://schemas.microsoft.com/office/drawing/2014/main" id="{00000000-0008-0000-1100-000030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5889" name="Group Box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12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5890" name="Option Button 2" hidden="1">
              <a:extLst>
                <a:ext uri="{63B3BB69-23CF-44E3-9099-C40C66FF867C}">
                  <a14:compatExt spid="_x0000_s165890"/>
                </a:ext>
                <a:ext uri="{FF2B5EF4-FFF2-40B4-BE49-F238E27FC236}">
                  <a16:creationId xmlns:a16="http://schemas.microsoft.com/office/drawing/2014/main" id="{00000000-0008-0000-1200-00000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5891" name="Option Button 3" hidden="1">
              <a:extLst>
                <a:ext uri="{63B3BB69-23CF-44E3-9099-C40C66FF867C}">
                  <a14:compatExt spid="_x0000_s165891"/>
                </a:ext>
                <a:ext uri="{FF2B5EF4-FFF2-40B4-BE49-F238E27FC236}">
                  <a16:creationId xmlns:a16="http://schemas.microsoft.com/office/drawing/2014/main" id="{00000000-0008-0000-1200-00000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5892" name="Option Button 4" hidden="1">
              <a:extLst>
                <a:ext uri="{63B3BB69-23CF-44E3-9099-C40C66FF867C}">
                  <a14:compatExt spid="_x0000_s165892"/>
                </a:ext>
                <a:ext uri="{FF2B5EF4-FFF2-40B4-BE49-F238E27FC236}">
                  <a16:creationId xmlns:a16="http://schemas.microsoft.com/office/drawing/2014/main" id="{00000000-0008-0000-1200-00000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5893" name="Option Button 5" hidden="1">
              <a:extLst>
                <a:ext uri="{63B3BB69-23CF-44E3-9099-C40C66FF867C}">
                  <a14:compatExt spid="_x0000_s165893"/>
                </a:ext>
                <a:ext uri="{FF2B5EF4-FFF2-40B4-BE49-F238E27FC236}">
                  <a16:creationId xmlns:a16="http://schemas.microsoft.com/office/drawing/2014/main" id="{00000000-0008-0000-1200-00000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5894" name="Option Button 6" hidden="1">
              <a:extLst>
                <a:ext uri="{63B3BB69-23CF-44E3-9099-C40C66FF867C}">
                  <a14:compatExt spid="_x0000_s165894"/>
                </a:ext>
                <a:ext uri="{FF2B5EF4-FFF2-40B4-BE49-F238E27FC236}">
                  <a16:creationId xmlns:a16="http://schemas.microsoft.com/office/drawing/2014/main" id="{00000000-0008-0000-1200-00000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5895" name="Option Button 7" hidden="1">
              <a:extLst>
                <a:ext uri="{63B3BB69-23CF-44E3-9099-C40C66FF867C}">
                  <a14:compatExt spid="_x0000_s165895"/>
                </a:ext>
                <a:ext uri="{FF2B5EF4-FFF2-40B4-BE49-F238E27FC236}">
                  <a16:creationId xmlns:a16="http://schemas.microsoft.com/office/drawing/2014/main" id="{00000000-0008-0000-1200-00000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5896" name="Option Button 8" hidden="1">
              <a:extLst>
                <a:ext uri="{63B3BB69-23CF-44E3-9099-C40C66FF867C}">
                  <a14:compatExt spid="_x0000_s165896"/>
                </a:ext>
                <a:ext uri="{FF2B5EF4-FFF2-40B4-BE49-F238E27FC236}">
                  <a16:creationId xmlns:a16="http://schemas.microsoft.com/office/drawing/2014/main" id="{00000000-0008-0000-1200-00000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5897" name="Option Button 9" hidden="1">
              <a:extLst>
                <a:ext uri="{63B3BB69-23CF-44E3-9099-C40C66FF867C}">
                  <a14:compatExt spid="_x0000_s165897"/>
                </a:ext>
                <a:ext uri="{FF2B5EF4-FFF2-40B4-BE49-F238E27FC236}">
                  <a16:creationId xmlns:a16="http://schemas.microsoft.com/office/drawing/2014/main" id="{00000000-0008-0000-1200-00000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5898" name="Option Button 10" hidden="1">
              <a:extLst>
                <a:ext uri="{63B3BB69-23CF-44E3-9099-C40C66FF867C}">
                  <a14:compatExt spid="_x0000_s165898"/>
                </a:ext>
                <a:ext uri="{FF2B5EF4-FFF2-40B4-BE49-F238E27FC236}">
                  <a16:creationId xmlns:a16="http://schemas.microsoft.com/office/drawing/2014/main" id="{00000000-0008-0000-1200-00000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5899" name="Option Button 11" hidden="1">
              <a:extLst>
                <a:ext uri="{63B3BB69-23CF-44E3-9099-C40C66FF867C}">
                  <a14:compatExt spid="_x0000_s165899"/>
                </a:ext>
                <a:ext uri="{FF2B5EF4-FFF2-40B4-BE49-F238E27FC236}">
                  <a16:creationId xmlns:a16="http://schemas.microsoft.com/office/drawing/2014/main" id="{00000000-0008-0000-1200-00000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5900" name="Option Button 12" hidden="1">
              <a:extLst>
                <a:ext uri="{63B3BB69-23CF-44E3-9099-C40C66FF867C}">
                  <a14:compatExt spid="_x0000_s165900"/>
                </a:ext>
                <a:ext uri="{FF2B5EF4-FFF2-40B4-BE49-F238E27FC236}">
                  <a16:creationId xmlns:a16="http://schemas.microsoft.com/office/drawing/2014/main" id="{00000000-0008-0000-1200-00000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5901" name="Option Button 13" hidden="1">
              <a:extLst>
                <a:ext uri="{63B3BB69-23CF-44E3-9099-C40C66FF867C}">
                  <a14:compatExt spid="_x0000_s165901"/>
                </a:ext>
                <a:ext uri="{FF2B5EF4-FFF2-40B4-BE49-F238E27FC236}">
                  <a16:creationId xmlns:a16="http://schemas.microsoft.com/office/drawing/2014/main" id="{00000000-0008-0000-1200-00000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5902" name="Option Button 14" hidden="1">
              <a:extLst>
                <a:ext uri="{63B3BB69-23CF-44E3-9099-C40C66FF867C}">
                  <a14:compatExt spid="_x0000_s165902"/>
                </a:ext>
                <a:ext uri="{FF2B5EF4-FFF2-40B4-BE49-F238E27FC236}">
                  <a16:creationId xmlns:a16="http://schemas.microsoft.com/office/drawing/2014/main" id="{00000000-0008-0000-1200-00000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5903" name="Option Button 15" hidden="1">
              <a:extLst>
                <a:ext uri="{63B3BB69-23CF-44E3-9099-C40C66FF867C}">
                  <a14:compatExt spid="_x0000_s165903"/>
                </a:ext>
                <a:ext uri="{FF2B5EF4-FFF2-40B4-BE49-F238E27FC236}">
                  <a16:creationId xmlns:a16="http://schemas.microsoft.com/office/drawing/2014/main" id="{00000000-0008-0000-1200-00000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5904" name="Option Button 16" hidden="1">
              <a:extLst>
                <a:ext uri="{63B3BB69-23CF-44E3-9099-C40C66FF867C}">
                  <a14:compatExt spid="_x0000_s165904"/>
                </a:ext>
                <a:ext uri="{FF2B5EF4-FFF2-40B4-BE49-F238E27FC236}">
                  <a16:creationId xmlns:a16="http://schemas.microsoft.com/office/drawing/2014/main" id="{00000000-0008-0000-1200-00001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5905" name="Option Button 17" hidden="1">
              <a:extLst>
                <a:ext uri="{63B3BB69-23CF-44E3-9099-C40C66FF867C}">
                  <a14:compatExt spid="_x0000_s165905"/>
                </a:ext>
                <a:ext uri="{FF2B5EF4-FFF2-40B4-BE49-F238E27FC236}">
                  <a16:creationId xmlns:a16="http://schemas.microsoft.com/office/drawing/2014/main" id="{00000000-0008-0000-1200-00001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5906" name="Option Button 18" hidden="1">
              <a:extLst>
                <a:ext uri="{63B3BB69-23CF-44E3-9099-C40C66FF867C}">
                  <a14:compatExt spid="_x0000_s165906"/>
                </a:ext>
                <a:ext uri="{FF2B5EF4-FFF2-40B4-BE49-F238E27FC236}">
                  <a16:creationId xmlns:a16="http://schemas.microsoft.com/office/drawing/2014/main" id="{00000000-0008-0000-1200-00001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5907" name="Option Button 19" hidden="1">
              <a:extLst>
                <a:ext uri="{63B3BB69-23CF-44E3-9099-C40C66FF867C}">
                  <a14:compatExt spid="_x0000_s165907"/>
                </a:ext>
                <a:ext uri="{FF2B5EF4-FFF2-40B4-BE49-F238E27FC236}">
                  <a16:creationId xmlns:a16="http://schemas.microsoft.com/office/drawing/2014/main" id="{00000000-0008-0000-1200-00001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5908" name="Option Button 20" hidden="1">
              <a:extLst>
                <a:ext uri="{63B3BB69-23CF-44E3-9099-C40C66FF867C}">
                  <a14:compatExt spid="_x0000_s165908"/>
                </a:ext>
                <a:ext uri="{FF2B5EF4-FFF2-40B4-BE49-F238E27FC236}">
                  <a16:creationId xmlns:a16="http://schemas.microsoft.com/office/drawing/2014/main" id="{00000000-0008-0000-1200-00001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5909" name="Option Button 21" hidden="1">
              <a:extLst>
                <a:ext uri="{63B3BB69-23CF-44E3-9099-C40C66FF867C}">
                  <a14:compatExt spid="_x0000_s165909"/>
                </a:ext>
                <a:ext uri="{FF2B5EF4-FFF2-40B4-BE49-F238E27FC236}">
                  <a16:creationId xmlns:a16="http://schemas.microsoft.com/office/drawing/2014/main" id="{00000000-0008-0000-1200-00001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5910" name="Option Button 22" hidden="1">
              <a:extLst>
                <a:ext uri="{63B3BB69-23CF-44E3-9099-C40C66FF867C}">
                  <a14:compatExt spid="_x0000_s165910"/>
                </a:ext>
                <a:ext uri="{FF2B5EF4-FFF2-40B4-BE49-F238E27FC236}">
                  <a16:creationId xmlns:a16="http://schemas.microsoft.com/office/drawing/2014/main" id="{00000000-0008-0000-1200-00001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5911" name="Option Button 23" hidden="1">
              <a:extLst>
                <a:ext uri="{63B3BB69-23CF-44E3-9099-C40C66FF867C}">
                  <a14:compatExt spid="_x0000_s165911"/>
                </a:ext>
                <a:ext uri="{FF2B5EF4-FFF2-40B4-BE49-F238E27FC236}">
                  <a16:creationId xmlns:a16="http://schemas.microsoft.com/office/drawing/2014/main" id="{00000000-0008-0000-1200-00001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5912" name="Option Button 24" hidden="1">
              <a:extLst>
                <a:ext uri="{63B3BB69-23CF-44E3-9099-C40C66FF867C}">
                  <a14:compatExt spid="_x0000_s165912"/>
                </a:ext>
                <a:ext uri="{FF2B5EF4-FFF2-40B4-BE49-F238E27FC236}">
                  <a16:creationId xmlns:a16="http://schemas.microsoft.com/office/drawing/2014/main" id="{00000000-0008-0000-1200-00001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5913" name="Option Button 25" hidden="1">
              <a:extLst>
                <a:ext uri="{63B3BB69-23CF-44E3-9099-C40C66FF867C}">
                  <a14:compatExt spid="_x0000_s165913"/>
                </a:ext>
                <a:ext uri="{FF2B5EF4-FFF2-40B4-BE49-F238E27FC236}">
                  <a16:creationId xmlns:a16="http://schemas.microsoft.com/office/drawing/2014/main" id="{00000000-0008-0000-1200-00001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5914" name="Option Button 26" hidden="1">
              <a:extLst>
                <a:ext uri="{63B3BB69-23CF-44E3-9099-C40C66FF867C}">
                  <a14:compatExt spid="_x0000_s165914"/>
                </a:ext>
                <a:ext uri="{FF2B5EF4-FFF2-40B4-BE49-F238E27FC236}">
                  <a16:creationId xmlns:a16="http://schemas.microsoft.com/office/drawing/2014/main" id="{00000000-0008-0000-1200-00001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5915" name="Option Button 27" hidden="1">
              <a:extLst>
                <a:ext uri="{63B3BB69-23CF-44E3-9099-C40C66FF867C}">
                  <a14:compatExt spid="_x0000_s165915"/>
                </a:ext>
                <a:ext uri="{FF2B5EF4-FFF2-40B4-BE49-F238E27FC236}">
                  <a16:creationId xmlns:a16="http://schemas.microsoft.com/office/drawing/2014/main" id="{00000000-0008-0000-1200-00001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5916" name="Option Button 28" hidden="1">
              <a:extLst>
                <a:ext uri="{63B3BB69-23CF-44E3-9099-C40C66FF867C}">
                  <a14:compatExt spid="_x0000_s165916"/>
                </a:ext>
                <a:ext uri="{FF2B5EF4-FFF2-40B4-BE49-F238E27FC236}">
                  <a16:creationId xmlns:a16="http://schemas.microsoft.com/office/drawing/2014/main" id="{00000000-0008-0000-1200-00001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5917" name="Option Button 29" hidden="1">
              <a:extLst>
                <a:ext uri="{63B3BB69-23CF-44E3-9099-C40C66FF867C}">
                  <a14:compatExt spid="_x0000_s165917"/>
                </a:ext>
                <a:ext uri="{FF2B5EF4-FFF2-40B4-BE49-F238E27FC236}">
                  <a16:creationId xmlns:a16="http://schemas.microsoft.com/office/drawing/2014/main" id="{00000000-0008-0000-1200-00001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5918" name="Option Button 30" hidden="1">
              <a:extLst>
                <a:ext uri="{63B3BB69-23CF-44E3-9099-C40C66FF867C}">
                  <a14:compatExt spid="_x0000_s165918"/>
                </a:ext>
                <a:ext uri="{FF2B5EF4-FFF2-40B4-BE49-F238E27FC236}">
                  <a16:creationId xmlns:a16="http://schemas.microsoft.com/office/drawing/2014/main" id="{00000000-0008-0000-1200-00001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5919" name="Option Button 31" hidden="1">
              <a:extLst>
                <a:ext uri="{63B3BB69-23CF-44E3-9099-C40C66FF867C}">
                  <a14:compatExt spid="_x0000_s165919"/>
                </a:ext>
                <a:ext uri="{FF2B5EF4-FFF2-40B4-BE49-F238E27FC236}">
                  <a16:creationId xmlns:a16="http://schemas.microsoft.com/office/drawing/2014/main" id="{00000000-0008-0000-1200-00001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5920" name="Option Button 32" hidden="1">
              <a:extLst>
                <a:ext uri="{63B3BB69-23CF-44E3-9099-C40C66FF867C}">
                  <a14:compatExt spid="_x0000_s165920"/>
                </a:ext>
                <a:ext uri="{FF2B5EF4-FFF2-40B4-BE49-F238E27FC236}">
                  <a16:creationId xmlns:a16="http://schemas.microsoft.com/office/drawing/2014/main" id="{00000000-0008-0000-1200-00002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5921" name="Option Button 33" hidden="1">
              <a:extLst>
                <a:ext uri="{63B3BB69-23CF-44E3-9099-C40C66FF867C}">
                  <a14:compatExt spid="_x0000_s165921"/>
                </a:ext>
                <a:ext uri="{FF2B5EF4-FFF2-40B4-BE49-F238E27FC236}">
                  <a16:creationId xmlns:a16="http://schemas.microsoft.com/office/drawing/2014/main" id="{00000000-0008-0000-1200-00002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5922" name="Option Button 34" hidden="1">
              <a:extLst>
                <a:ext uri="{63B3BB69-23CF-44E3-9099-C40C66FF867C}">
                  <a14:compatExt spid="_x0000_s165922"/>
                </a:ext>
                <a:ext uri="{FF2B5EF4-FFF2-40B4-BE49-F238E27FC236}">
                  <a16:creationId xmlns:a16="http://schemas.microsoft.com/office/drawing/2014/main" id="{00000000-0008-0000-1200-000022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5923" name="Option Button 35" hidden="1">
              <a:extLst>
                <a:ext uri="{63B3BB69-23CF-44E3-9099-C40C66FF867C}">
                  <a14:compatExt spid="_x0000_s165923"/>
                </a:ext>
                <a:ext uri="{FF2B5EF4-FFF2-40B4-BE49-F238E27FC236}">
                  <a16:creationId xmlns:a16="http://schemas.microsoft.com/office/drawing/2014/main" id="{00000000-0008-0000-1200-000023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5924" name="Option Button 36" hidden="1">
              <a:extLst>
                <a:ext uri="{63B3BB69-23CF-44E3-9099-C40C66FF867C}">
                  <a14:compatExt spid="_x0000_s165924"/>
                </a:ext>
                <a:ext uri="{FF2B5EF4-FFF2-40B4-BE49-F238E27FC236}">
                  <a16:creationId xmlns:a16="http://schemas.microsoft.com/office/drawing/2014/main" id="{00000000-0008-0000-1200-000024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5925" name="Option Button 37" hidden="1">
              <a:extLst>
                <a:ext uri="{63B3BB69-23CF-44E3-9099-C40C66FF867C}">
                  <a14:compatExt spid="_x0000_s165925"/>
                </a:ext>
                <a:ext uri="{FF2B5EF4-FFF2-40B4-BE49-F238E27FC236}">
                  <a16:creationId xmlns:a16="http://schemas.microsoft.com/office/drawing/2014/main" id="{00000000-0008-0000-1200-000025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5926" name="Option Button 38" hidden="1">
              <a:extLst>
                <a:ext uri="{63B3BB69-23CF-44E3-9099-C40C66FF867C}">
                  <a14:compatExt spid="_x0000_s165926"/>
                </a:ext>
                <a:ext uri="{FF2B5EF4-FFF2-40B4-BE49-F238E27FC236}">
                  <a16:creationId xmlns:a16="http://schemas.microsoft.com/office/drawing/2014/main" id="{00000000-0008-0000-1200-000026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5927" name="Option Button 39" hidden="1">
              <a:extLst>
                <a:ext uri="{63B3BB69-23CF-44E3-9099-C40C66FF867C}">
                  <a14:compatExt spid="_x0000_s165927"/>
                </a:ext>
                <a:ext uri="{FF2B5EF4-FFF2-40B4-BE49-F238E27FC236}">
                  <a16:creationId xmlns:a16="http://schemas.microsoft.com/office/drawing/2014/main" id="{00000000-0008-0000-1200-000027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5928" name="Option Button 40" hidden="1">
              <a:extLst>
                <a:ext uri="{63B3BB69-23CF-44E3-9099-C40C66FF867C}">
                  <a14:compatExt spid="_x0000_s165928"/>
                </a:ext>
                <a:ext uri="{FF2B5EF4-FFF2-40B4-BE49-F238E27FC236}">
                  <a16:creationId xmlns:a16="http://schemas.microsoft.com/office/drawing/2014/main" id="{00000000-0008-0000-1200-000028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5929" name="Option Button 41" hidden="1">
              <a:extLst>
                <a:ext uri="{63B3BB69-23CF-44E3-9099-C40C66FF867C}">
                  <a14:compatExt spid="_x0000_s165929"/>
                </a:ext>
                <a:ext uri="{FF2B5EF4-FFF2-40B4-BE49-F238E27FC236}">
                  <a16:creationId xmlns:a16="http://schemas.microsoft.com/office/drawing/2014/main" id="{00000000-0008-0000-1200-000029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5930" name="Group Box 42" hidden="1">
              <a:extLst>
                <a:ext uri="{63B3BB69-23CF-44E3-9099-C40C66FF867C}">
                  <a14:compatExt spid="_x0000_s165930"/>
                </a:ext>
                <a:ext uri="{FF2B5EF4-FFF2-40B4-BE49-F238E27FC236}">
                  <a16:creationId xmlns:a16="http://schemas.microsoft.com/office/drawing/2014/main" id="{00000000-0008-0000-1200-00002A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5931" name="Group Box 43" hidden="1">
              <a:extLst>
                <a:ext uri="{63B3BB69-23CF-44E3-9099-C40C66FF867C}">
                  <a14:compatExt spid="_x0000_s165931"/>
                </a:ext>
                <a:ext uri="{FF2B5EF4-FFF2-40B4-BE49-F238E27FC236}">
                  <a16:creationId xmlns:a16="http://schemas.microsoft.com/office/drawing/2014/main" id="{00000000-0008-0000-1200-00002B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5932" name="Group Box 44" hidden="1">
              <a:extLst>
                <a:ext uri="{63B3BB69-23CF-44E3-9099-C40C66FF867C}">
                  <a14:compatExt spid="_x0000_s165932"/>
                </a:ext>
                <a:ext uri="{FF2B5EF4-FFF2-40B4-BE49-F238E27FC236}">
                  <a16:creationId xmlns:a16="http://schemas.microsoft.com/office/drawing/2014/main" id="{00000000-0008-0000-1200-00002C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5933" name="Group Box 45" hidden="1">
              <a:extLst>
                <a:ext uri="{63B3BB69-23CF-44E3-9099-C40C66FF867C}">
                  <a14:compatExt spid="_x0000_s165933"/>
                </a:ext>
                <a:ext uri="{FF2B5EF4-FFF2-40B4-BE49-F238E27FC236}">
                  <a16:creationId xmlns:a16="http://schemas.microsoft.com/office/drawing/2014/main" id="{00000000-0008-0000-1200-00002D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5934" name="Group Box 46" hidden="1">
              <a:extLst>
                <a:ext uri="{63B3BB69-23CF-44E3-9099-C40C66FF867C}">
                  <a14:compatExt spid="_x0000_s165934"/>
                </a:ext>
                <a:ext uri="{FF2B5EF4-FFF2-40B4-BE49-F238E27FC236}">
                  <a16:creationId xmlns:a16="http://schemas.microsoft.com/office/drawing/2014/main" id="{00000000-0008-0000-1200-00002E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5935" name="Group Box 47" hidden="1">
              <a:extLst>
                <a:ext uri="{63B3BB69-23CF-44E3-9099-C40C66FF867C}">
                  <a14:compatExt spid="_x0000_s165935"/>
                </a:ext>
                <a:ext uri="{FF2B5EF4-FFF2-40B4-BE49-F238E27FC236}">
                  <a16:creationId xmlns:a16="http://schemas.microsoft.com/office/drawing/2014/main" id="{00000000-0008-0000-1200-00002F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5936" name="Group Box 48" hidden="1">
              <a:extLst>
                <a:ext uri="{63B3BB69-23CF-44E3-9099-C40C66FF867C}">
                  <a14:compatExt spid="_x0000_s165936"/>
                </a:ext>
                <a:ext uri="{FF2B5EF4-FFF2-40B4-BE49-F238E27FC236}">
                  <a16:creationId xmlns:a16="http://schemas.microsoft.com/office/drawing/2014/main" id="{00000000-0008-0000-1200-000030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5366" name="Option Button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5367" name="Option Button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5368" name="Option Button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5369" name="Option Button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5370" name="Option Button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5371" name="Option Button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5372" name="Option Button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5373" name="Option Button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5374" name="Option Button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1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5375" name="Option Butto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5376" name="Option Butto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5377" name="Option Button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5378" name="Option Button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5379" name="Option Button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5380" name="Option Button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5381" name="Option Button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38</xdr:row>
          <xdr:rowOff>190500</xdr:rowOff>
        </xdr:from>
        <xdr:to>
          <xdr:col>2</xdr:col>
          <xdr:colOff>762000</xdr:colOff>
          <xdr:row>39</xdr:row>
          <xdr:rowOff>304800</xdr:rowOff>
        </xdr:to>
        <xdr:sp macro="" textlink="">
          <xdr:nvSpPr>
            <xdr:cNvPr id="15382" name="Option Button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38</xdr:row>
          <xdr:rowOff>190500</xdr:rowOff>
        </xdr:from>
        <xdr:to>
          <xdr:col>3</xdr:col>
          <xdr:colOff>762000</xdr:colOff>
          <xdr:row>39</xdr:row>
          <xdr:rowOff>304800</xdr:rowOff>
        </xdr:to>
        <xdr:sp macro="" textlink="">
          <xdr:nvSpPr>
            <xdr:cNvPr id="15383" name="Option Button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38</xdr:row>
          <xdr:rowOff>190500</xdr:rowOff>
        </xdr:from>
        <xdr:to>
          <xdr:col>4</xdr:col>
          <xdr:colOff>762000</xdr:colOff>
          <xdr:row>39</xdr:row>
          <xdr:rowOff>304800</xdr:rowOff>
        </xdr:to>
        <xdr:sp macro="" textlink="">
          <xdr:nvSpPr>
            <xdr:cNvPr id="15384" name="Option Button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38</xdr:row>
          <xdr:rowOff>190500</xdr:rowOff>
        </xdr:from>
        <xdr:to>
          <xdr:col>5</xdr:col>
          <xdr:colOff>762000</xdr:colOff>
          <xdr:row>39</xdr:row>
          <xdr:rowOff>304800</xdr:rowOff>
        </xdr:to>
        <xdr:sp macro="" textlink="">
          <xdr:nvSpPr>
            <xdr:cNvPr id="15385" name="Option Button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38</xdr:row>
          <xdr:rowOff>190500</xdr:rowOff>
        </xdr:from>
        <xdr:to>
          <xdr:col>6</xdr:col>
          <xdr:colOff>762000</xdr:colOff>
          <xdr:row>39</xdr:row>
          <xdr:rowOff>304800</xdr:rowOff>
        </xdr:to>
        <xdr:sp macro="" textlink="">
          <xdr:nvSpPr>
            <xdr:cNvPr id="15386" name="Option Button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41</xdr:row>
          <xdr:rowOff>0</xdr:rowOff>
        </xdr:from>
        <xdr:to>
          <xdr:col>2</xdr:col>
          <xdr:colOff>762000</xdr:colOff>
          <xdr:row>41</xdr:row>
          <xdr:rowOff>304800</xdr:rowOff>
        </xdr:to>
        <xdr:sp macro="" textlink="">
          <xdr:nvSpPr>
            <xdr:cNvPr id="15387" name="Option Button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41</xdr:row>
          <xdr:rowOff>0</xdr:rowOff>
        </xdr:from>
        <xdr:to>
          <xdr:col>3</xdr:col>
          <xdr:colOff>762000</xdr:colOff>
          <xdr:row>41</xdr:row>
          <xdr:rowOff>304800</xdr:rowOff>
        </xdr:to>
        <xdr:sp macro="" textlink="">
          <xdr:nvSpPr>
            <xdr:cNvPr id="15388" name="Option Button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41</xdr:row>
          <xdr:rowOff>0</xdr:rowOff>
        </xdr:from>
        <xdr:to>
          <xdr:col>4</xdr:col>
          <xdr:colOff>762000</xdr:colOff>
          <xdr:row>41</xdr:row>
          <xdr:rowOff>304800</xdr:rowOff>
        </xdr:to>
        <xdr:sp macro="" textlink="">
          <xdr:nvSpPr>
            <xdr:cNvPr id="15389" name="Option Button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41</xdr:row>
          <xdr:rowOff>0</xdr:rowOff>
        </xdr:from>
        <xdr:to>
          <xdr:col>5</xdr:col>
          <xdr:colOff>762000</xdr:colOff>
          <xdr:row>41</xdr:row>
          <xdr:rowOff>304800</xdr:rowOff>
        </xdr:to>
        <xdr:sp macro="" textlink="">
          <xdr:nvSpPr>
            <xdr:cNvPr id="15390" name="Option Button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41</xdr:row>
          <xdr:rowOff>0</xdr:rowOff>
        </xdr:from>
        <xdr:to>
          <xdr:col>6</xdr:col>
          <xdr:colOff>762000</xdr:colOff>
          <xdr:row>41</xdr:row>
          <xdr:rowOff>304800</xdr:rowOff>
        </xdr:to>
        <xdr:sp macro="" textlink="">
          <xdr:nvSpPr>
            <xdr:cNvPr id="15391" name="Option Button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1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43</xdr:row>
          <xdr:rowOff>0</xdr:rowOff>
        </xdr:from>
        <xdr:to>
          <xdr:col>2</xdr:col>
          <xdr:colOff>762000</xdr:colOff>
          <xdr:row>43</xdr:row>
          <xdr:rowOff>304800</xdr:rowOff>
        </xdr:to>
        <xdr:sp macro="" textlink="">
          <xdr:nvSpPr>
            <xdr:cNvPr id="15392" name="Option Button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1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43</xdr:row>
          <xdr:rowOff>0</xdr:rowOff>
        </xdr:from>
        <xdr:to>
          <xdr:col>3</xdr:col>
          <xdr:colOff>762000</xdr:colOff>
          <xdr:row>43</xdr:row>
          <xdr:rowOff>304800</xdr:rowOff>
        </xdr:to>
        <xdr:sp macro="" textlink="">
          <xdr:nvSpPr>
            <xdr:cNvPr id="15393" name="Option Button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1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43</xdr:row>
          <xdr:rowOff>0</xdr:rowOff>
        </xdr:from>
        <xdr:to>
          <xdr:col>4</xdr:col>
          <xdr:colOff>762000</xdr:colOff>
          <xdr:row>43</xdr:row>
          <xdr:rowOff>304800</xdr:rowOff>
        </xdr:to>
        <xdr:sp macro="" textlink="">
          <xdr:nvSpPr>
            <xdr:cNvPr id="15394" name="Option Button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1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43</xdr:row>
          <xdr:rowOff>0</xdr:rowOff>
        </xdr:from>
        <xdr:to>
          <xdr:col>5</xdr:col>
          <xdr:colOff>762000</xdr:colOff>
          <xdr:row>43</xdr:row>
          <xdr:rowOff>304800</xdr:rowOff>
        </xdr:to>
        <xdr:sp macro="" textlink="">
          <xdr:nvSpPr>
            <xdr:cNvPr id="15395" name="Option Button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1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43</xdr:row>
          <xdr:rowOff>0</xdr:rowOff>
        </xdr:from>
        <xdr:to>
          <xdr:col>6</xdr:col>
          <xdr:colOff>762000</xdr:colOff>
          <xdr:row>43</xdr:row>
          <xdr:rowOff>304800</xdr:rowOff>
        </xdr:to>
        <xdr:sp macro="" textlink="">
          <xdr:nvSpPr>
            <xdr:cNvPr id="15396" name="Option Button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45</xdr:row>
          <xdr:rowOff>0</xdr:rowOff>
        </xdr:from>
        <xdr:to>
          <xdr:col>2</xdr:col>
          <xdr:colOff>762000</xdr:colOff>
          <xdr:row>45</xdr:row>
          <xdr:rowOff>304800</xdr:rowOff>
        </xdr:to>
        <xdr:sp macro="" textlink="">
          <xdr:nvSpPr>
            <xdr:cNvPr id="15397" name="Option Button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45</xdr:row>
          <xdr:rowOff>0</xdr:rowOff>
        </xdr:from>
        <xdr:to>
          <xdr:col>3</xdr:col>
          <xdr:colOff>762000</xdr:colOff>
          <xdr:row>45</xdr:row>
          <xdr:rowOff>304800</xdr:rowOff>
        </xdr:to>
        <xdr:sp macro="" textlink="">
          <xdr:nvSpPr>
            <xdr:cNvPr id="15398" name="Option Button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45</xdr:row>
          <xdr:rowOff>0</xdr:rowOff>
        </xdr:from>
        <xdr:to>
          <xdr:col>4</xdr:col>
          <xdr:colOff>762000</xdr:colOff>
          <xdr:row>45</xdr:row>
          <xdr:rowOff>304800</xdr:rowOff>
        </xdr:to>
        <xdr:sp macro="" textlink="">
          <xdr:nvSpPr>
            <xdr:cNvPr id="15399" name="Option Button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45</xdr:row>
          <xdr:rowOff>0</xdr:rowOff>
        </xdr:from>
        <xdr:to>
          <xdr:col>5</xdr:col>
          <xdr:colOff>762000</xdr:colOff>
          <xdr:row>45</xdr:row>
          <xdr:rowOff>304800</xdr:rowOff>
        </xdr:to>
        <xdr:sp macro="" textlink="">
          <xdr:nvSpPr>
            <xdr:cNvPr id="15400" name="Option Button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1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45</xdr:row>
          <xdr:rowOff>0</xdr:rowOff>
        </xdr:from>
        <xdr:to>
          <xdr:col>6</xdr:col>
          <xdr:colOff>762000</xdr:colOff>
          <xdr:row>45</xdr:row>
          <xdr:rowOff>304800</xdr:rowOff>
        </xdr:to>
        <xdr:sp macro="" textlink="">
          <xdr:nvSpPr>
            <xdr:cNvPr id="15401" name="Option Button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247646</xdr:colOff>
      <xdr:row>21</xdr:row>
      <xdr:rowOff>76200</xdr:rowOff>
    </xdr:from>
    <xdr:to>
      <xdr:col>10</xdr:col>
      <xdr:colOff>1076323</xdr:colOff>
      <xdr:row>25</xdr:row>
      <xdr:rowOff>161925</xdr:rowOff>
    </xdr:to>
    <xdr:sp macro="" textlink="">
      <xdr:nvSpPr>
        <xdr:cNvPr id="2" name="Pijl-recht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7734296" y="5133975"/>
          <a:ext cx="2047877" cy="1362075"/>
        </a:xfrm>
        <a:prstGeom prst="rightArrow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Vouw dit blad dubbel.</a:t>
          </a:r>
        </a:p>
        <a:p>
          <a:pPr algn="l"/>
          <a:r>
            <a:rPr lang="nl-NL" sz="1100"/>
            <a:t>De leerling krijgt steeds één vraag te zien.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304800</xdr:colOff>
          <xdr:row>9</xdr:row>
          <xdr:rowOff>133350</xdr:rowOff>
        </xdr:from>
        <xdr:to>
          <xdr:col>10</xdr:col>
          <xdr:colOff>609600</xdr:colOff>
          <xdr:row>11</xdr:row>
          <xdr:rowOff>57150</xdr:rowOff>
        </xdr:to>
        <xdr:sp macro="" textlink="">
          <xdr:nvSpPr>
            <xdr:cNvPr id="15402" name="Option Button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409575</xdr:colOff>
      <xdr:row>6</xdr:row>
      <xdr:rowOff>47625</xdr:rowOff>
    </xdr:from>
    <xdr:to>
      <xdr:col>10</xdr:col>
      <xdr:colOff>409575</xdr:colOff>
      <xdr:row>9</xdr:row>
      <xdr:rowOff>142875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115425" y="1619250"/>
          <a:ext cx="0" cy="666750"/>
        </a:xfrm>
        <a:prstGeom prst="straightConnector1">
          <a:avLst/>
        </a:prstGeom>
        <a:ln w="44450"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</xdr:row>
      <xdr:rowOff>19050</xdr:rowOff>
    </xdr:from>
    <xdr:to>
      <xdr:col>11</xdr:col>
      <xdr:colOff>575422</xdr:colOff>
      <xdr:row>2</xdr:row>
      <xdr:rowOff>304800</xdr:rowOff>
    </xdr:to>
    <xdr:sp macro="" textlink="">
      <xdr:nvSpPr>
        <xdr:cNvPr id="49" name="Afgeronde rechthoek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8715375" y="209550"/>
          <a:ext cx="1766047" cy="619125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namenblad</a:t>
          </a:r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7</xdr:col>
      <xdr:colOff>0</xdr:colOff>
      <xdr:row>13</xdr:row>
      <xdr:rowOff>142875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7</xdr:col>
      <xdr:colOff>9525</xdr:colOff>
      <xdr:row>36</xdr:row>
      <xdr:rowOff>142875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19137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6913" name="Group Box 1" hidden="1">
              <a:extLst>
                <a:ext uri="{63B3BB69-23CF-44E3-9099-C40C66FF867C}">
                  <a14:compatExt spid="_x0000_s166913"/>
                </a:ext>
                <a:ext uri="{FF2B5EF4-FFF2-40B4-BE49-F238E27FC236}">
                  <a16:creationId xmlns:a16="http://schemas.microsoft.com/office/drawing/2014/main" id="{00000000-0008-0000-1300-00000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6914" name="Option Button 2" hidden="1">
              <a:extLst>
                <a:ext uri="{63B3BB69-23CF-44E3-9099-C40C66FF867C}">
                  <a14:compatExt spid="_x0000_s166914"/>
                </a:ext>
                <a:ext uri="{FF2B5EF4-FFF2-40B4-BE49-F238E27FC236}">
                  <a16:creationId xmlns:a16="http://schemas.microsoft.com/office/drawing/2014/main" id="{00000000-0008-0000-1300-00000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6915" name="Option Button 3" hidden="1">
              <a:extLst>
                <a:ext uri="{63B3BB69-23CF-44E3-9099-C40C66FF867C}">
                  <a14:compatExt spid="_x0000_s166915"/>
                </a:ext>
                <a:ext uri="{FF2B5EF4-FFF2-40B4-BE49-F238E27FC236}">
                  <a16:creationId xmlns:a16="http://schemas.microsoft.com/office/drawing/2014/main" id="{00000000-0008-0000-1300-00000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6916" name="Option Button 4" hidden="1">
              <a:extLst>
                <a:ext uri="{63B3BB69-23CF-44E3-9099-C40C66FF867C}">
                  <a14:compatExt spid="_x0000_s166916"/>
                </a:ext>
                <a:ext uri="{FF2B5EF4-FFF2-40B4-BE49-F238E27FC236}">
                  <a16:creationId xmlns:a16="http://schemas.microsoft.com/office/drawing/2014/main" id="{00000000-0008-0000-1300-00000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6917" name="Option Button 5" hidden="1">
              <a:extLst>
                <a:ext uri="{63B3BB69-23CF-44E3-9099-C40C66FF867C}">
                  <a14:compatExt spid="_x0000_s166917"/>
                </a:ext>
                <a:ext uri="{FF2B5EF4-FFF2-40B4-BE49-F238E27FC236}">
                  <a16:creationId xmlns:a16="http://schemas.microsoft.com/office/drawing/2014/main" id="{00000000-0008-0000-1300-00000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6918" name="Option Button 6" hidden="1">
              <a:extLst>
                <a:ext uri="{63B3BB69-23CF-44E3-9099-C40C66FF867C}">
                  <a14:compatExt spid="_x0000_s166918"/>
                </a:ext>
                <a:ext uri="{FF2B5EF4-FFF2-40B4-BE49-F238E27FC236}">
                  <a16:creationId xmlns:a16="http://schemas.microsoft.com/office/drawing/2014/main" id="{00000000-0008-0000-1300-00000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6919" name="Option Button 7" hidden="1">
              <a:extLst>
                <a:ext uri="{63B3BB69-23CF-44E3-9099-C40C66FF867C}">
                  <a14:compatExt spid="_x0000_s166919"/>
                </a:ext>
                <a:ext uri="{FF2B5EF4-FFF2-40B4-BE49-F238E27FC236}">
                  <a16:creationId xmlns:a16="http://schemas.microsoft.com/office/drawing/2014/main" id="{00000000-0008-0000-1300-00000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6920" name="Option Button 8" hidden="1">
              <a:extLst>
                <a:ext uri="{63B3BB69-23CF-44E3-9099-C40C66FF867C}">
                  <a14:compatExt spid="_x0000_s166920"/>
                </a:ext>
                <a:ext uri="{FF2B5EF4-FFF2-40B4-BE49-F238E27FC236}">
                  <a16:creationId xmlns:a16="http://schemas.microsoft.com/office/drawing/2014/main" id="{00000000-0008-0000-1300-00000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6921" name="Option Button 9" hidden="1">
              <a:extLst>
                <a:ext uri="{63B3BB69-23CF-44E3-9099-C40C66FF867C}">
                  <a14:compatExt spid="_x0000_s166921"/>
                </a:ext>
                <a:ext uri="{FF2B5EF4-FFF2-40B4-BE49-F238E27FC236}">
                  <a16:creationId xmlns:a16="http://schemas.microsoft.com/office/drawing/2014/main" id="{00000000-0008-0000-1300-00000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6922" name="Option Button 10" hidden="1">
              <a:extLst>
                <a:ext uri="{63B3BB69-23CF-44E3-9099-C40C66FF867C}">
                  <a14:compatExt spid="_x0000_s166922"/>
                </a:ext>
                <a:ext uri="{FF2B5EF4-FFF2-40B4-BE49-F238E27FC236}">
                  <a16:creationId xmlns:a16="http://schemas.microsoft.com/office/drawing/2014/main" id="{00000000-0008-0000-1300-00000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6923" name="Option Button 11" hidden="1">
              <a:extLst>
                <a:ext uri="{63B3BB69-23CF-44E3-9099-C40C66FF867C}">
                  <a14:compatExt spid="_x0000_s166923"/>
                </a:ext>
                <a:ext uri="{FF2B5EF4-FFF2-40B4-BE49-F238E27FC236}">
                  <a16:creationId xmlns:a16="http://schemas.microsoft.com/office/drawing/2014/main" id="{00000000-0008-0000-1300-00000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6924" name="Option Button 12" hidden="1">
              <a:extLst>
                <a:ext uri="{63B3BB69-23CF-44E3-9099-C40C66FF867C}">
                  <a14:compatExt spid="_x0000_s166924"/>
                </a:ext>
                <a:ext uri="{FF2B5EF4-FFF2-40B4-BE49-F238E27FC236}">
                  <a16:creationId xmlns:a16="http://schemas.microsoft.com/office/drawing/2014/main" id="{00000000-0008-0000-1300-00000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6925" name="Option Button 13" hidden="1">
              <a:extLst>
                <a:ext uri="{63B3BB69-23CF-44E3-9099-C40C66FF867C}">
                  <a14:compatExt spid="_x0000_s166925"/>
                </a:ext>
                <a:ext uri="{FF2B5EF4-FFF2-40B4-BE49-F238E27FC236}">
                  <a16:creationId xmlns:a16="http://schemas.microsoft.com/office/drawing/2014/main" id="{00000000-0008-0000-1300-00000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6926" name="Option Button 14" hidden="1">
              <a:extLst>
                <a:ext uri="{63B3BB69-23CF-44E3-9099-C40C66FF867C}">
                  <a14:compatExt spid="_x0000_s166926"/>
                </a:ext>
                <a:ext uri="{FF2B5EF4-FFF2-40B4-BE49-F238E27FC236}">
                  <a16:creationId xmlns:a16="http://schemas.microsoft.com/office/drawing/2014/main" id="{00000000-0008-0000-1300-00000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6927" name="Option Button 15" hidden="1">
              <a:extLst>
                <a:ext uri="{63B3BB69-23CF-44E3-9099-C40C66FF867C}">
                  <a14:compatExt spid="_x0000_s166927"/>
                </a:ext>
                <a:ext uri="{FF2B5EF4-FFF2-40B4-BE49-F238E27FC236}">
                  <a16:creationId xmlns:a16="http://schemas.microsoft.com/office/drawing/2014/main" id="{00000000-0008-0000-1300-00000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6928" name="Option Button 16" hidden="1">
              <a:extLst>
                <a:ext uri="{63B3BB69-23CF-44E3-9099-C40C66FF867C}">
                  <a14:compatExt spid="_x0000_s166928"/>
                </a:ext>
                <a:ext uri="{FF2B5EF4-FFF2-40B4-BE49-F238E27FC236}">
                  <a16:creationId xmlns:a16="http://schemas.microsoft.com/office/drawing/2014/main" id="{00000000-0008-0000-1300-00001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6929" name="Option Button 17" hidden="1">
              <a:extLst>
                <a:ext uri="{63B3BB69-23CF-44E3-9099-C40C66FF867C}">
                  <a14:compatExt spid="_x0000_s166929"/>
                </a:ext>
                <a:ext uri="{FF2B5EF4-FFF2-40B4-BE49-F238E27FC236}">
                  <a16:creationId xmlns:a16="http://schemas.microsoft.com/office/drawing/2014/main" id="{00000000-0008-0000-1300-00001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6930" name="Option Button 18" hidden="1">
              <a:extLst>
                <a:ext uri="{63B3BB69-23CF-44E3-9099-C40C66FF867C}">
                  <a14:compatExt spid="_x0000_s166930"/>
                </a:ext>
                <a:ext uri="{FF2B5EF4-FFF2-40B4-BE49-F238E27FC236}">
                  <a16:creationId xmlns:a16="http://schemas.microsoft.com/office/drawing/2014/main" id="{00000000-0008-0000-1300-00001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6931" name="Option Button 19" hidden="1">
              <a:extLst>
                <a:ext uri="{63B3BB69-23CF-44E3-9099-C40C66FF867C}">
                  <a14:compatExt spid="_x0000_s166931"/>
                </a:ext>
                <a:ext uri="{FF2B5EF4-FFF2-40B4-BE49-F238E27FC236}">
                  <a16:creationId xmlns:a16="http://schemas.microsoft.com/office/drawing/2014/main" id="{00000000-0008-0000-1300-00001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6932" name="Option Button 20" hidden="1">
              <a:extLst>
                <a:ext uri="{63B3BB69-23CF-44E3-9099-C40C66FF867C}">
                  <a14:compatExt spid="_x0000_s166932"/>
                </a:ext>
                <a:ext uri="{FF2B5EF4-FFF2-40B4-BE49-F238E27FC236}">
                  <a16:creationId xmlns:a16="http://schemas.microsoft.com/office/drawing/2014/main" id="{00000000-0008-0000-1300-00001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6933" name="Option Button 21" hidden="1">
              <a:extLst>
                <a:ext uri="{63B3BB69-23CF-44E3-9099-C40C66FF867C}">
                  <a14:compatExt spid="_x0000_s166933"/>
                </a:ext>
                <a:ext uri="{FF2B5EF4-FFF2-40B4-BE49-F238E27FC236}">
                  <a16:creationId xmlns:a16="http://schemas.microsoft.com/office/drawing/2014/main" id="{00000000-0008-0000-1300-00001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6934" name="Option Button 22" hidden="1">
              <a:extLst>
                <a:ext uri="{63B3BB69-23CF-44E3-9099-C40C66FF867C}">
                  <a14:compatExt spid="_x0000_s166934"/>
                </a:ext>
                <a:ext uri="{FF2B5EF4-FFF2-40B4-BE49-F238E27FC236}">
                  <a16:creationId xmlns:a16="http://schemas.microsoft.com/office/drawing/2014/main" id="{00000000-0008-0000-1300-00001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6935" name="Option Button 23" hidden="1">
              <a:extLst>
                <a:ext uri="{63B3BB69-23CF-44E3-9099-C40C66FF867C}">
                  <a14:compatExt spid="_x0000_s166935"/>
                </a:ext>
                <a:ext uri="{FF2B5EF4-FFF2-40B4-BE49-F238E27FC236}">
                  <a16:creationId xmlns:a16="http://schemas.microsoft.com/office/drawing/2014/main" id="{00000000-0008-0000-1300-00001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6936" name="Option Button 24" hidden="1">
              <a:extLst>
                <a:ext uri="{63B3BB69-23CF-44E3-9099-C40C66FF867C}">
                  <a14:compatExt spid="_x0000_s166936"/>
                </a:ext>
                <a:ext uri="{FF2B5EF4-FFF2-40B4-BE49-F238E27FC236}">
                  <a16:creationId xmlns:a16="http://schemas.microsoft.com/office/drawing/2014/main" id="{00000000-0008-0000-1300-00001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6937" name="Option Button 25" hidden="1">
              <a:extLst>
                <a:ext uri="{63B3BB69-23CF-44E3-9099-C40C66FF867C}">
                  <a14:compatExt spid="_x0000_s166937"/>
                </a:ext>
                <a:ext uri="{FF2B5EF4-FFF2-40B4-BE49-F238E27FC236}">
                  <a16:creationId xmlns:a16="http://schemas.microsoft.com/office/drawing/2014/main" id="{00000000-0008-0000-1300-00001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6938" name="Option Button 26" hidden="1">
              <a:extLst>
                <a:ext uri="{63B3BB69-23CF-44E3-9099-C40C66FF867C}">
                  <a14:compatExt spid="_x0000_s166938"/>
                </a:ext>
                <a:ext uri="{FF2B5EF4-FFF2-40B4-BE49-F238E27FC236}">
                  <a16:creationId xmlns:a16="http://schemas.microsoft.com/office/drawing/2014/main" id="{00000000-0008-0000-1300-00001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6939" name="Option Button 27" hidden="1">
              <a:extLst>
                <a:ext uri="{63B3BB69-23CF-44E3-9099-C40C66FF867C}">
                  <a14:compatExt spid="_x0000_s166939"/>
                </a:ext>
                <a:ext uri="{FF2B5EF4-FFF2-40B4-BE49-F238E27FC236}">
                  <a16:creationId xmlns:a16="http://schemas.microsoft.com/office/drawing/2014/main" id="{00000000-0008-0000-1300-00001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6940" name="Option Button 28" hidden="1">
              <a:extLst>
                <a:ext uri="{63B3BB69-23CF-44E3-9099-C40C66FF867C}">
                  <a14:compatExt spid="_x0000_s166940"/>
                </a:ext>
                <a:ext uri="{FF2B5EF4-FFF2-40B4-BE49-F238E27FC236}">
                  <a16:creationId xmlns:a16="http://schemas.microsoft.com/office/drawing/2014/main" id="{00000000-0008-0000-1300-00001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6941" name="Option Button 29" hidden="1">
              <a:extLst>
                <a:ext uri="{63B3BB69-23CF-44E3-9099-C40C66FF867C}">
                  <a14:compatExt spid="_x0000_s166941"/>
                </a:ext>
                <a:ext uri="{FF2B5EF4-FFF2-40B4-BE49-F238E27FC236}">
                  <a16:creationId xmlns:a16="http://schemas.microsoft.com/office/drawing/2014/main" id="{00000000-0008-0000-1300-00001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6942" name="Option Button 30" hidden="1">
              <a:extLst>
                <a:ext uri="{63B3BB69-23CF-44E3-9099-C40C66FF867C}">
                  <a14:compatExt spid="_x0000_s166942"/>
                </a:ext>
                <a:ext uri="{FF2B5EF4-FFF2-40B4-BE49-F238E27FC236}">
                  <a16:creationId xmlns:a16="http://schemas.microsoft.com/office/drawing/2014/main" id="{00000000-0008-0000-1300-00001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6943" name="Option Button 31" hidden="1">
              <a:extLst>
                <a:ext uri="{63B3BB69-23CF-44E3-9099-C40C66FF867C}">
                  <a14:compatExt spid="_x0000_s166943"/>
                </a:ext>
                <a:ext uri="{FF2B5EF4-FFF2-40B4-BE49-F238E27FC236}">
                  <a16:creationId xmlns:a16="http://schemas.microsoft.com/office/drawing/2014/main" id="{00000000-0008-0000-1300-00001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6944" name="Option Button 32" hidden="1">
              <a:extLst>
                <a:ext uri="{63B3BB69-23CF-44E3-9099-C40C66FF867C}">
                  <a14:compatExt spid="_x0000_s166944"/>
                </a:ext>
                <a:ext uri="{FF2B5EF4-FFF2-40B4-BE49-F238E27FC236}">
                  <a16:creationId xmlns:a16="http://schemas.microsoft.com/office/drawing/2014/main" id="{00000000-0008-0000-1300-00002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6945" name="Option Button 33" hidden="1">
              <a:extLst>
                <a:ext uri="{63B3BB69-23CF-44E3-9099-C40C66FF867C}">
                  <a14:compatExt spid="_x0000_s166945"/>
                </a:ext>
                <a:ext uri="{FF2B5EF4-FFF2-40B4-BE49-F238E27FC236}">
                  <a16:creationId xmlns:a16="http://schemas.microsoft.com/office/drawing/2014/main" id="{00000000-0008-0000-1300-000021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6946" name="Option Button 34" hidden="1">
              <a:extLst>
                <a:ext uri="{63B3BB69-23CF-44E3-9099-C40C66FF867C}">
                  <a14:compatExt spid="_x0000_s166946"/>
                </a:ext>
                <a:ext uri="{FF2B5EF4-FFF2-40B4-BE49-F238E27FC236}">
                  <a16:creationId xmlns:a16="http://schemas.microsoft.com/office/drawing/2014/main" id="{00000000-0008-0000-1300-000022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6947" name="Option Button 35" hidden="1">
              <a:extLst>
                <a:ext uri="{63B3BB69-23CF-44E3-9099-C40C66FF867C}">
                  <a14:compatExt spid="_x0000_s166947"/>
                </a:ext>
                <a:ext uri="{FF2B5EF4-FFF2-40B4-BE49-F238E27FC236}">
                  <a16:creationId xmlns:a16="http://schemas.microsoft.com/office/drawing/2014/main" id="{00000000-0008-0000-1300-000023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6948" name="Option Button 36" hidden="1">
              <a:extLst>
                <a:ext uri="{63B3BB69-23CF-44E3-9099-C40C66FF867C}">
                  <a14:compatExt spid="_x0000_s166948"/>
                </a:ext>
                <a:ext uri="{FF2B5EF4-FFF2-40B4-BE49-F238E27FC236}">
                  <a16:creationId xmlns:a16="http://schemas.microsoft.com/office/drawing/2014/main" id="{00000000-0008-0000-1300-000024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6949" name="Option Button 37" hidden="1">
              <a:extLst>
                <a:ext uri="{63B3BB69-23CF-44E3-9099-C40C66FF867C}">
                  <a14:compatExt spid="_x0000_s166949"/>
                </a:ext>
                <a:ext uri="{FF2B5EF4-FFF2-40B4-BE49-F238E27FC236}">
                  <a16:creationId xmlns:a16="http://schemas.microsoft.com/office/drawing/2014/main" id="{00000000-0008-0000-1300-000025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6950" name="Option Button 38" hidden="1">
              <a:extLst>
                <a:ext uri="{63B3BB69-23CF-44E3-9099-C40C66FF867C}">
                  <a14:compatExt spid="_x0000_s166950"/>
                </a:ext>
                <a:ext uri="{FF2B5EF4-FFF2-40B4-BE49-F238E27FC236}">
                  <a16:creationId xmlns:a16="http://schemas.microsoft.com/office/drawing/2014/main" id="{00000000-0008-0000-1300-000026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6951" name="Option Button 39" hidden="1">
              <a:extLst>
                <a:ext uri="{63B3BB69-23CF-44E3-9099-C40C66FF867C}">
                  <a14:compatExt spid="_x0000_s166951"/>
                </a:ext>
                <a:ext uri="{FF2B5EF4-FFF2-40B4-BE49-F238E27FC236}">
                  <a16:creationId xmlns:a16="http://schemas.microsoft.com/office/drawing/2014/main" id="{00000000-0008-0000-1300-000027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6952" name="Option Button 40" hidden="1">
              <a:extLst>
                <a:ext uri="{63B3BB69-23CF-44E3-9099-C40C66FF867C}">
                  <a14:compatExt spid="_x0000_s166952"/>
                </a:ext>
                <a:ext uri="{FF2B5EF4-FFF2-40B4-BE49-F238E27FC236}">
                  <a16:creationId xmlns:a16="http://schemas.microsoft.com/office/drawing/2014/main" id="{00000000-0008-0000-1300-000028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6953" name="Option Button 41" hidden="1">
              <a:extLst>
                <a:ext uri="{63B3BB69-23CF-44E3-9099-C40C66FF867C}">
                  <a14:compatExt spid="_x0000_s166953"/>
                </a:ext>
                <a:ext uri="{FF2B5EF4-FFF2-40B4-BE49-F238E27FC236}">
                  <a16:creationId xmlns:a16="http://schemas.microsoft.com/office/drawing/2014/main" id="{00000000-0008-0000-1300-000029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6954" name="Group Box 42" hidden="1">
              <a:extLst>
                <a:ext uri="{63B3BB69-23CF-44E3-9099-C40C66FF867C}">
                  <a14:compatExt spid="_x0000_s166954"/>
                </a:ext>
                <a:ext uri="{FF2B5EF4-FFF2-40B4-BE49-F238E27FC236}">
                  <a16:creationId xmlns:a16="http://schemas.microsoft.com/office/drawing/2014/main" id="{00000000-0008-0000-1300-00002A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6955" name="Group Box 43" hidden="1">
              <a:extLst>
                <a:ext uri="{63B3BB69-23CF-44E3-9099-C40C66FF867C}">
                  <a14:compatExt spid="_x0000_s166955"/>
                </a:ext>
                <a:ext uri="{FF2B5EF4-FFF2-40B4-BE49-F238E27FC236}">
                  <a16:creationId xmlns:a16="http://schemas.microsoft.com/office/drawing/2014/main" id="{00000000-0008-0000-1300-00002B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6956" name="Group Box 44" hidden="1">
              <a:extLst>
                <a:ext uri="{63B3BB69-23CF-44E3-9099-C40C66FF867C}">
                  <a14:compatExt spid="_x0000_s166956"/>
                </a:ext>
                <a:ext uri="{FF2B5EF4-FFF2-40B4-BE49-F238E27FC236}">
                  <a16:creationId xmlns:a16="http://schemas.microsoft.com/office/drawing/2014/main" id="{00000000-0008-0000-1300-00002C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6957" name="Group Box 45" hidden="1">
              <a:extLst>
                <a:ext uri="{63B3BB69-23CF-44E3-9099-C40C66FF867C}">
                  <a14:compatExt spid="_x0000_s166957"/>
                </a:ext>
                <a:ext uri="{FF2B5EF4-FFF2-40B4-BE49-F238E27FC236}">
                  <a16:creationId xmlns:a16="http://schemas.microsoft.com/office/drawing/2014/main" id="{00000000-0008-0000-1300-00002D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6958" name="Group Box 46" hidden="1">
              <a:extLst>
                <a:ext uri="{63B3BB69-23CF-44E3-9099-C40C66FF867C}">
                  <a14:compatExt spid="_x0000_s166958"/>
                </a:ext>
                <a:ext uri="{FF2B5EF4-FFF2-40B4-BE49-F238E27FC236}">
                  <a16:creationId xmlns:a16="http://schemas.microsoft.com/office/drawing/2014/main" id="{00000000-0008-0000-1300-00002E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6959" name="Group Box 47" hidden="1">
              <a:extLst>
                <a:ext uri="{63B3BB69-23CF-44E3-9099-C40C66FF867C}">
                  <a14:compatExt spid="_x0000_s166959"/>
                </a:ext>
                <a:ext uri="{FF2B5EF4-FFF2-40B4-BE49-F238E27FC236}">
                  <a16:creationId xmlns:a16="http://schemas.microsoft.com/office/drawing/2014/main" id="{00000000-0008-0000-1300-00002F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6960" name="Group Box 48" hidden="1">
              <a:extLst>
                <a:ext uri="{63B3BB69-23CF-44E3-9099-C40C66FF867C}">
                  <a14:compatExt spid="_x0000_s166960"/>
                </a:ext>
                <a:ext uri="{FF2B5EF4-FFF2-40B4-BE49-F238E27FC236}">
                  <a16:creationId xmlns:a16="http://schemas.microsoft.com/office/drawing/2014/main" id="{00000000-0008-0000-1300-0000308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7937" name="Group Box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14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7938" name="Option Button 2" hidden="1">
              <a:extLst>
                <a:ext uri="{63B3BB69-23CF-44E3-9099-C40C66FF867C}">
                  <a14:compatExt spid="_x0000_s167938"/>
                </a:ext>
                <a:ext uri="{FF2B5EF4-FFF2-40B4-BE49-F238E27FC236}">
                  <a16:creationId xmlns:a16="http://schemas.microsoft.com/office/drawing/2014/main" id="{00000000-0008-0000-1400-00000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7939" name="Option Button 3" hidden="1">
              <a:extLst>
                <a:ext uri="{63B3BB69-23CF-44E3-9099-C40C66FF867C}">
                  <a14:compatExt spid="_x0000_s167939"/>
                </a:ext>
                <a:ext uri="{FF2B5EF4-FFF2-40B4-BE49-F238E27FC236}">
                  <a16:creationId xmlns:a16="http://schemas.microsoft.com/office/drawing/2014/main" id="{00000000-0008-0000-1400-00000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7940" name="Option Button 4" hidden="1">
              <a:extLst>
                <a:ext uri="{63B3BB69-23CF-44E3-9099-C40C66FF867C}">
                  <a14:compatExt spid="_x0000_s167940"/>
                </a:ext>
                <a:ext uri="{FF2B5EF4-FFF2-40B4-BE49-F238E27FC236}">
                  <a16:creationId xmlns:a16="http://schemas.microsoft.com/office/drawing/2014/main" id="{00000000-0008-0000-1400-00000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7941" name="Option Button 5" hidden="1">
              <a:extLst>
                <a:ext uri="{63B3BB69-23CF-44E3-9099-C40C66FF867C}">
                  <a14:compatExt spid="_x0000_s167941"/>
                </a:ext>
                <a:ext uri="{FF2B5EF4-FFF2-40B4-BE49-F238E27FC236}">
                  <a16:creationId xmlns:a16="http://schemas.microsoft.com/office/drawing/2014/main" id="{00000000-0008-0000-1400-00000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7942" name="Option Button 6" hidden="1">
              <a:extLst>
                <a:ext uri="{63B3BB69-23CF-44E3-9099-C40C66FF867C}">
                  <a14:compatExt spid="_x0000_s167942"/>
                </a:ext>
                <a:ext uri="{FF2B5EF4-FFF2-40B4-BE49-F238E27FC236}">
                  <a16:creationId xmlns:a16="http://schemas.microsoft.com/office/drawing/2014/main" id="{00000000-0008-0000-1400-00000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7943" name="Option Button 7" hidden="1">
              <a:extLst>
                <a:ext uri="{63B3BB69-23CF-44E3-9099-C40C66FF867C}">
                  <a14:compatExt spid="_x0000_s167943"/>
                </a:ext>
                <a:ext uri="{FF2B5EF4-FFF2-40B4-BE49-F238E27FC236}">
                  <a16:creationId xmlns:a16="http://schemas.microsoft.com/office/drawing/2014/main" id="{00000000-0008-0000-1400-00000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7944" name="Option Button 8" hidden="1">
              <a:extLst>
                <a:ext uri="{63B3BB69-23CF-44E3-9099-C40C66FF867C}">
                  <a14:compatExt spid="_x0000_s167944"/>
                </a:ext>
                <a:ext uri="{FF2B5EF4-FFF2-40B4-BE49-F238E27FC236}">
                  <a16:creationId xmlns:a16="http://schemas.microsoft.com/office/drawing/2014/main" id="{00000000-0008-0000-1400-00000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7945" name="Option Button 9" hidden="1">
              <a:extLst>
                <a:ext uri="{63B3BB69-23CF-44E3-9099-C40C66FF867C}">
                  <a14:compatExt spid="_x0000_s167945"/>
                </a:ext>
                <a:ext uri="{FF2B5EF4-FFF2-40B4-BE49-F238E27FC236}">
                  <a16:creationId xmlns:a16="http://schemas.microsoft.com/office/drawing/2014/main" id="{00000000-0008-0000-1400-00000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7946" name="Option Button 10" hidden="1">
              <a:extLst>
                <a:ext uri="{63B3BB69-23CF-44E3-9099-C40C66FF867C}">
                  <a14:compatExt spid="_x0000_s167946"/>
                </a:ext>
                <a:ext uri="{FF2B5EF4-FFF2-40B4-BE49-F238E27FC236}">
                  <a16:creationId xmlns:a16="http://schemas.microsoft.com/office/drawing/2014/main" id="{00000000-0008-0000-1400-00000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7947" name="Option Button 11" hidden="1">
              <a:extLst>
                <a:ext uri="{63B3BB69-23CF-44E3-9099-C40C66FF867C}">
                  <a14:compatExt spid="_x0000_s167947"/>
                </a:ext>
                <a:ext uri="{FF2B5EF4-FFF2-40B4-BE49-F238E27FC236}">
                  <a16:creationId xmlns:a16="http://schemas.microsoft.com/office/drawing/2014/main" id="{00000000-0008-0000-1400-00000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7948" name="Option Button 12" hidden="1">
              <a:extLst>
                <a:ext uri="{63B3BB69-23CF-44E3-9099-C40C66FF867C}">
                  <a14:compatExt spid="_x0000_s167948"/>
                </a:ext>
                <a:ext uri="{FF2B5EF4-FFF2-40B4-BE49-F238E27FC236}">
                  <a16:creationId xmlns:a16="http://schemas.microsoft.com/office/drawing/2014/main" id="{00000000-0008-0000-1400-00000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7949" name="Option Button 13" hidden="1">
              <a:extLst>
                <a:ext uri="{63B3BB69-23CF-44E3-9099-C40C66FF867C}">
                  <a14:compatExt spid="_x0000_s167949"/>
                </a:ext>
                <a:ext uri="{FF2B5EF4-FFF2-40B4-BE49-F238E27FC236}">
                  <a16:creationId xmlns:a16="http://schemas.microsoft.com/office/drawing/2014/main" id="{00000000-0008-0000-1400-00000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7950" name="Option Button 14" hidden="1">
              <a:extLst>
                <a:ext uri="{63B3BB69-23CF-44E3-9099-C40C66FF867C}">
                  <a14:compatExt spid="_x0000_s167950"/>
                </a:ext>
                <a:ext uri="{FF2B5EF4-FFF2-40B4-BE49-F238E27FC236}">
                  <a16:creationId xmlns:a16="http://schemas.microsoft.com/office/drawing/2014/main" id="{00000000-0008-0000-1400-00000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7951" name="Option Button 15" hidden="1">
              <a:extLst>
                <a:ext uri="{63B3BB69-23CF-44E3-9099-C40C66FF867C}">
                  <a14:compatExt spid="_x0000_s167951"/>
                </a:ext>
                <a:ext uri="{FF2B5EF4-FFF2-40B4-BE49-F238E27FC236}">
                  <a16:creationId xmlns:a16="http://schemas.microsoft.com/office/drawing/2014/main" id="{00000000-0008-0000-1400-00000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7952" name="Option Button 16" hidden="1">
              <a:extLst>
                <a:ext uri="{63B3BB69-23CF-44E3-9099-C40C66FF867C}">
                  <a14:compatExt spid="_x0000_s167952"/>
                </a:ext>
                <a:ext uri="{FF2B5EF4-FFF2-40B4-BE49-F238E27FC236}">
                  <a16:creationId xmlns:a16="http://schemas.microsoft.com/office/drawing/2014/main" id="{00000000-0008-0000-1400-00001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7953" name="Option Button 17" hidden="1">
              <a:extLst>
                <a:ext uri="{63B3BB69-23CF-44E3-9099-C40C66FF867C}">
                  <a14:compatExt spid="_x0000_s167953"/>
                </a:ext>
                <a:ext uri="{FF2B5EF4-FFF2-40B4-BE49-F238E27FC236}">
                  <a16:creationId xmlns:a16="http://schemas.microsoft.com/office/drawing/2014/main" id="{00000000-0008-0000-1400-00001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7954" name="Option Button 18" hidden="1">
              <a:extLst>
                <a:ext uri="{63B3BB69-23CF-44E3-9099-C40C66FF867C}">
                  <a14:compatExt spid="_x0000_s167954"/>
                </a:ext>
                <a:ext uri="{FF2B5EF4-FFF2-40B4-BE49-F238E27FC236}">
                  <a16:creationId xmlns:a16="http://schemas.microsoft.com/office/drawing/2014/main" id="{00000000-0008-0000-1400-00001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7955" name="Option Button 19" hidden="1">
              <a:extLst>
                <a:ext uri="{63B3BB69-23CF-44E3-9099-C40C66FF867C}">
                  <a14:compatExt spid="_x0000_s167955"/>
                </a:ext>
                <a:ext uri="{FF2B5EF4-FFF2-40B4-BE49-F238E27FC236}">
                  <a16:creationId xmlns:a16="http://schemas.microsoft.com/office/drawing/2014/main" id="{00000000-0008-0000-1400-00001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7956" name="Option Button 20" hidden="1">
              <a:extLst>
                <a:ext uri="{63B3BB69-23CF-44E3-9099-C40C66FF867C}">
                  <a14:compatExt spid="_x0000_s167956"/>
                </a:ext>
                <a:ext uri="{FF2B5EF4-FFF2-40B4-BE49-F238E27FC236}">
                  <a16:creationId xmlns:a16="http://schemas.microsoft.com/office/drawing/2014/main" id="{00000000-0008-0000-1400-00001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7957" name="Option Button 21" hidden="1">
              <a:extLst>
                <a:ext uri="{63B3BB69-23CF-44E3-9099-C40C66FF867C}">
                  <a14:compatExt spid="_x0000_s167957"/>
                </a:ext>
                <a:ext uri="{FF2B5EF4-FFF2-40B4-BE49-F238E27FC236}">
                  <a16:creationId xmlns:a16="http://schemas.microsoft.com/office/drawing/2014/main" id="{00000000-0008-0000-1400-00001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7958" name="Option Button 22" hidden="1">
              <a:extLst>
                <a:ext uri="{63B3BB69-23CF-44E3-9099-C40C66FF867C}">
                  <a14:compatExt spid="_x0000_s167958"/>
                </a:ext>
                <a:ext uri="{FF2B5EF4-FFF2-40B4-BE49-F238E27FC236}">
                  <a16:creationId xmlns:a16="http://schemas.microsoft.com/office/drawing/2014/main" id="{00000000-0008-0000-1400-00001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7959" name="Option Button 23" hidden="1">
              <a:extLst>
                <a:ext uri="{63B3BB69-23CF-44E3-9099-C40C66FF867C}">
                  <a14:compatExt spid="_x0000_s167959"/>
                </a:ext>
                <a:ext uri="{FF2B5EF4-FFF2-40B4-BE49-F238E27FC236}">
                  <a16:creationId xmlns:a16="http://schemas.microsoft.com/office/drawing/2014/main" id="{00000000-0008-0000-1400-00001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7960" name="Option Button 24" hidden="1">
              <a:extLst>
                <a:ext uri="{63B3BB69-23CF-44E3-9099-C40C66FF867C}">
                  <a14:compatExt spid="_x0000_s167960"/>
                </a:ext>
                <a:ext uri="{FF2B5EF4-FFF2-40B4-BE49-F238E27FC236}">
                  <a16:creationId xmlns:a16="http://schemas.microsoft.com/office/drawing/2014/main" id="{00000000-0008-0000-1400-00001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7961" name="Option Button 25" hidden="1">
              <a:extLst>
                <a:ext uri="{63B3BB69-23CF-44E3-9099-C40C66FF867C}">
                  <a14:compatExt spid="_x0000_s167961"/>
                </a:ext>
                <a:ext uri="{FF2B5EF4-FFF2-40B4-BE49-F238E27FC236}">
                  <a16:creationId xmlns:a16="http://schemas.microsoft.com/office/drawing/2014/main" id="{00000000-0008-0000-1400-00001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7962" name="Option Button 26" hidden="1">
              <a:extLst>
                <a:ext uri="{63B3BB69-23CF-44E3-9099-C40C66FF867C}">
                  <a14:compatExt spid="_x0000_s167962"/>
                </a:ext>
                <a:ext uri="{FF2B5EF4-FFF2-40B4-BE49-F238E27FC236}">
                  <a16:creationId xmlns:a16="http://schemas.microsoft.com/office/drawing/2014/main" id="{00000000-0008-0000-1400-00001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7963" name="Option Button 27" hidden="1">
              <a:extLst>
                <a:ext uri="{63B3BB69-23CF-44E3-9099-C40C66FF867C}">
                  <a14:compatExt spid="_x0000_s167963"/>
                </a:ext>
                <a:ext uri="{FF2B5EF4-FFF2-40B4-BE49-F238E27FC236}">
                  <a16:creationId xmlns:a16="http://schemas.microsoft.com/office/drawing/2014/main" id="{00000000-0008-0000-1400-00001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7964" name="Option Button 28" hidden="1">
              <a:extLst>
                <a:ext uri="{63B3BB69-23CF-44E3-9099-C40C66FF867C}">
                  <a14:compatExt spid="_x0000_s167964"/>
                </a:ext>
                <a:ext uri="{FF2B5EF4-FFF2-40B4-BE49-F238E27FC236}">
                  <a16:creationId xmlns:a16="http://schemas.microsoft.com/office/drawing/2014/main" id="{00000000-0008-0000-1400-00001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7965" name="Option Button 29" hidden="1">
              <a:extLst>
                <a:ext uri="{63B3BB69-23CF-44E3-9099-C40C66FF867C}">
                  <a14:compatExt spid="_x0000_s167965"/>
                </a:ext>
                <a:ext uri="{FF2B5EF4-FFF2-40B4-BE49-F238E27FC236}">
                  <a16:creationId xmlns:a16="http://schemas.microsoft.com/office/drawing/2014/main" id="{00000000-0008-0000-1400-00001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7966" name="Option Button 30" hidden="1">
              <a:extLst>
                <a:ext uri="{63B3BB69-23CF-44E3-9099-C40C66FF867C}">
                  <a14:compatExt spid="_x0000_s167966"/>
                </a:ext>
                <a:ext uri="{FF2B5EF4-FFF2-40B4-BE49-F238E27FC236}">
                  <a16:creationId xmlns:a16="http://schemas.microsoft.com/office/drawing/2014/main" id="{00000000-0008-0000-1400-00001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7967" name="Option Button 31" hidden="1">
              <a:extLst>
                <a:ext uri="{63B3BB69-23CF-44E3-9099-C40C66FF867C}">
                  <a14:compatExt spid="_x0000_s167967"/>
                </a:ext>
                <a:ext uri="{FF2B5EF4-FFF2-40B4-BE49-F238E27FC236}">
                  <a16:creationId xmlns:a16="http://schemas.microsoft.com/office/drawing/2014/main" id="{00000000-0008-0000-1400-00001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7968" name="Option Button 32" hidden="1">
              <a:extLst>
                <a:ext uri="{63B3BB69-23CF-44E3-9099-C40C66FF867C}">
                  <a14:compatExt spid="_x0000_s167968"/>
                </a:ext>
                <a:ext uri="{FF2B5EF4-FFF2-40B4-BE49-F238E27FC236}">
                  <a16:creationId xmlns:a16="http://schemas.microsoft.com/office/drawing/2014/main" id="{00000000-0008-0000-1400-00002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7969" name="Option Button 33" hidden="1">
              <a:extLst>
                <a:ext uri="{63B3BB69-23CF-44E3-9099-C40C66FF867C}">
                  <a14:compatExt spid="_x0000_s167969"/>
                </a:ext>
                <a:ext uri="{FF2B5EF4-FFF2-40B4-BE49-F238E27FC236}">
                  <a16:creationId xmlns:a16="http://schemas.microsoft.com/office/drawing/2014/main" id="{00000000-0008-0000-1400-00002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7970" name="Option Button 34" hidden="1">
              <a:extLst>
                <a:ext uri="{63B3BB69-23CF-44E3-9099-C40C66FF867C}">
                  <a14:compatExt spid="_x0000_s167970"/>
                </a:ext>
                <a:ext uri="{FF2B5EF4-FFF2-40B4-BE49-F238E27FC236}">
                  <a16:creationId xmlns:a16="http://schemas.microsoft.com/office/drawing/2014/main" id="{00000000-0008-0000-1400-00002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7971" name="Option Button 35" hidden="1">
              <a:extLst>
                <a:ext uri="{63B3BB69-23CF-44E3-9099-C40C66FF867C}">
                  <a14:compatExt spid="_x0000_s167971"/>
                </a:ext>
                <a:ext uri="{FF2B5EF4-FFF2-40B4-BE49-F238E27FC236}">
                  <a16:creationId xmlns:a16="http://schemas.microsoft.com/office/drawing/2014/main" id="{00000000-0008-0000-1400-00002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7972" name="Option Button 36" hidden="1">
              <a:extLst>
                <a:ext uri="{63B3BB69-23CF-44E3-9099-C40C66FF867C}">
                  <a14:compatExt spid="_x0000_s167972"/>
                </a:ext>
                <a:ext uri="{FF2B5EF4-FFF2-40B4-BE49-F238E27FC236}">
                  <a16:creationId xmlns:a16="http://schemas.microsoft.com/office/drawing/2014/main" id="{00000000-0008-0000-1400-00002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7973" name="Option Button 37" hidden="1">
              <a:extLst>
                <a:ext uri="{63B3BB69-23CF-44E3-9099-C40C66FF867C}">
                  <a14:compatExt spid="_x0000_s167973"/>
                </a:ext>
                <a:ext uri="{FF2B5EF4-FFF2-40B4-BE49-F238E27FC236}">
                  <a16:creationId xmlns:a16="http://schemas.microsoft.com/office/drawing/2014/main" id="{00000000-0008-0000-1400-00002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7974" name="Option Button 38" hidden="1">
              <a:extLst>
                <a:ext uri="{63B3BB69-23CF-44E3-9099-C40C66FF867C}">
                  <a14:compatExt spid="_x0000_s167974"/>
                </a:ext>
                <a:ext uri="{FF2B5EF4-FFF2-40B4-BE49-F238E27FC236}">
                  <a16:creationId xmlns:a16="http://schemas.microsoft.com/office/drawing/2014/main" id="{00000000-0008-0000-1400-00002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7975" name="Option Button 39" hidden="1">
              <a:extLst>
                <a:ext uri="{63B3BB69-23CF-44E3-9099-C40C66FF867C}">
                  <a14:compatExt spid="_x0000_s167975"/>
                </a:ext>
                <a:ext uri="{FF2B5EF4-FFF2-40B4-BE49-F238E27FC236}">
                  <a16:creationId xmlns:a16="http://schemas.microsoft.com/office/drawing/2014/main" id="{00000000-0008-0000-1400-00002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7976" name="Option Button 40" hidden="1">
              <a:extLst>
                <a:ext uri="{63B3BB69-23CF-44E3-9099-C40C66FF867C}">
                  <a14:compatExt spid="_x0000_s167976"/>
                </a:ext>
                <a:ext uri="{FF2B5EF4-FFF2-40B4-BE49-F238E27FC236}">
                  <a16:creationId xmlns:a16="http://schemas.microsoft.com/office/drawing/2014/main" id="{00000000-0008-0000-1400-00002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7977" name="Option Button 41" hidden="1">
              <a:extLst>
                <a:ext uri="{63B3BB69-23CF-44E3-9099-C40C66FF867C}">
                  <a14:compatExt spid="_x0000_s167977"/>
                </a:ext>
                <a:ext uri="{FF2B5EF4-FFF2-40B4-BE49-F238E27FC236}">
                  <a16:creationId xmlns:a16="http://schemas.microsoft.com/office/drawing/2014/main" id="{00000000-0008-0000-1400-00002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7978" name="Group Box 42" hidden="1">
              <a:extLst>
                <a:ext uri="{63B3BB69-23CF-44E3-9099-C40C66FF867C}">
                  <a14:compatExt spid="_x0000_s167978"/>
                </a:ext>
                <a:ext uri="{FF2B5EF4-FFF2-40B4-BE49-F238E27FC236}">
                  <a16:creationId xmlns:a16="http://schemas.microsoft.com/office/drawing/2014/main" id="{00000000-0008-0000-1400-00002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7979" name="Group Box 43" hidden="1">
              <a:extLst>
                <a:ext uri="{63B3BB69-23CF-44E3-9099-C40C66FF867C}">
                  <a14:compatExt spid="_x0000_s167979"/>
                </a:ext>
                <a:ext uri="{FF2B5EF4-FFF2-40B4-BE49-F238E27FC236}">
                  <a16:creationId xmlns:a16="http://schemas.microsoft.com/office/drawing/2014/main" id="{00000000-0008-0000-1400-00002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7980" name="Group Box 44" hidden="1">
              <a:extLst>
                <a:ext uri="{63B3BB69-23CF-44E3-9099-C40C66FF867C}">
                  <a14:compatExt spid="_x0000_s167980"/>
                </a:ext>
                <a:ext uri="{FF2B5EF4-FFF2-40B4-BE49-F238E27FC236}">
                  <a16:creationId xmlns:a16="http://schemas.microsoft.com/office/drawing/2014/main" id="{00000000-0008-0000-1400-00002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7981" name="Group Box 45" hidden="1">
              <a:extLst>
                <a:ext uri="{63B3BB69-23CF-44E3-9099-C40C66FF867C}">
                  <a14:compatExt spid="_x0000_s167981"/>
                </a:ext>
                <a:ext uri="{FF2B5EF4-FFF2-40B4-BE49-F238E27FC236}">
                  <a16:creationId xmlns:a16="http://schemas.microsoft.com/office/drawing/2014/main" id="{00000000-0008-0000-1400-00002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7982" name="Group Box 46" hidden="1">
              <a:extLst>
                <a:ext uri="{63B3BB69-23CF-44E3-9099-C40C66FF867C}">
                  <a14:compatExt spid="_x0000_s167982"/>
                </a:ext>
                <a:ext uri="{FF2B5EF4-FFF2-40B4-BE49-F238E27FC236}">
                  <a16:creationId xmlns:a16="http://schemas.microsoft.com/office/drawing/2014/main" id="{00000000-0008-0000-1400-00002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7983" name="Group Box 47" hidden="1">
              <a:extLst>
                <a:ext uri="{63B3BB69-23CF-44E3-9099-C40C66FF867C}">
                  <a14:compatExt spid="_x0000_s167983"/>
                </a:ext>
                <a:ext uri="{FF2B5EF4-FFF2-40B4-BE49-F238E27FC236}">
                  <a16:creationId xmlns:a16="http://schemas.microsoft.com/office/drawing/2014/main" id="{00000000-0008-0000-1400-00002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7984" name="Group Box 48" hidden="1">
              <a:extLst>
                <a:ext uri="{63B3BB69-23CF-44E3-9099-C40C66FF867C}">
                  <a14:compatExt spid="_x0000_s167984"/>
                </a:ext>
                <a:ext uri="{FF2B5EF4-FFF2-40B4-BE49-F238E27FC236}">
                  <a16:creationId xmlns:a16="http://schemas.microsoft.com/office/drawing/2014/main" id="{00000000-0008-0000-1400-00003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8961" name="Group Box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15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8962" name="Option Button 2" hidden="1">
              <a:extLst>
                <a:ext uri="{63B3BB69-23CF-44E3-9099-C40C66FF867C}">
                  <a14:compatExt spid="_x0000_s168962"/>
                </a:ext>
                <a:ext uri="{FF2B5EF4-FFF2-40B4-BE49-F238E27FC236}">
                  <a16:creationId xmlns:a16="http://schemas.microsoft.com/office/drawing/2014/main" id="{00000000-0008-0000-1500-00000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8963" name="Option Button 3" hidden="1">
              <a:extLst>
                <a:ext uri="{63B3BB69-23CF-44E3-9099-C40C66FF867C}">
                  <a14:compatExt spid="_x0000_s168963"/>
                </a:ext>
                <a:ext uri="{FF2B5EF4-FFF2-40B4-BE49-F238E27FC236}">
                  <a16:creationId xmlns:a16="http://schemas.microsoft.com/office/drawing/2014/main" id="{00000000-0008-0000-1500-00000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8964" name="Option Button 4" hidden="1">
              <a:extLst>
                <a:ext uri="{63B3BB69-23CF-44E3-9099-C40C66FF867C}">
                  <a14:compatExt spid="_x0000_s168964"/>
                </a:ext>
                <a:ext uri="{FF2B5EF4-FFF2-40B4-BE49-F238E27FC236}">
                  <a16:creationId xmlns:a16="http://schemas.microsoft.com/office/drawing/2014/main" id="{00000000-0008-0000-1500-00000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8965" name="Option Button 5" hidden="1">
              <a:extLst>
                <a:ext uri="{63B3BB69-23CF-44E3-9099-C40C66FF867C}">
                  <a14:compatExt spid="_x0000_s168965"/>
                </a:ext>
                <a:ext uri="{FF2B5EF4-FFF2-40B4-BE49-F238E27FC236}">
                  <a16:creationId xmlns:a16="http://schemas.microsoft.com/office/drawing/2014/main" id="{00000000-0008-0000-1500-00000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8966" name="Option Button 6" hidden="1">
              <a:extLst>
                <a:ext uri="{63B3BB69-23CF-44E3-9099-C40C66FF867C}">
                  <a14:compatExt spid="_x0000_s168966"/>
                </a:ext>
                <a:ext uri="{FF2B5EF4-FFF2-40B4-BE49-F238E27FC236}">
                  <a16:creationId xmlns:a16="http://schemas.microsoft.com/office/drawing/2014/main" id="{00000000-0008-0000-1500-00000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8967" name="Option Button 7" hidden="1">
              <a:extLst>
                <a:ext uri="{63B3BB69-23CF-44E3-9099-C40C66FF867C}">
                  <a14:compatExt spid="_x0000_s168967"/>
                </a:ext>
                <a:ext uri="{FF2B5EF4-FFF2-40B4-BE49-F238E27FC236}">
                  <a16:creationId xmlns:a16="http://schemas.microsoft.com/office/drawing/2014/main" id="{00000000-0008-0000-1500-00000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8968" name="Option Button 8" hidden="1">
              <a:extLst>
                <a:ext uri="{63B3BB69-23CF-44E3-9099-C40C66FF867C}">
                  <a14:compatExt spid="_x0000_s168968"/>
                </a:ext>
                <a:ext uri="{FF2B5EF4-FFF2-40B4-BE49-F238E27FC236}">
                  <a16:creationId xmlns:a16="http://schemas.microsoft.com/office/drawing/2014/main" id="{00000000-0008-0000-1500-00000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8969" name="Option Button 9" hidden="1">
              <a:extLst>
                <a:ext uri="{63B3BB69-23CF-44E3-9099-C40C66FF867C}">
                  <a14:compatExt spid="_x0000_s168969"/>
                </a:ext>
                <a:ext uri="{FF2B5EF4-FFF2-40B4-BE49-F238E27FC236}">
                  <a16:creationId xmlns:a16="http://schemas.microsoft.com/office/drawing/2014/main" id="{00000000-0008-0000-1500-00000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8970" name="Option Button 10" hidden="1">
              <a:extLst>
                <a:ext uri="{63B3BB69-23CF-44E3-9099-C40C66FF867C}">
                  <a14:compatExt spid="_x0000_s168970"/>
                </a:ext>
                <a:ext uri="{FF2B5EF4-FFF2-40B4-BE49-F238E27FC236}">
                  <a16:creationId xmlns:a16="http://schemas.microsoft.com/office/drawing/2014/main" id="{00000000-0008-0000-1500-00000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8971" name="Option Button 11" hidden="1">
              <a:extLst>
                <a:ext uri="{63B3BB69-23CF-44E3-9099-C40C66FF867C}">
                  <a14:compatExt spid="_x0000_s168971"/>
                </a:ext>
                <a:ext uri="{FF2B5EF4-FFF2-40B4-BE49-F238E27FC236}">
                  <a16:creationId xmlns:a16="http://schemas.microsoft.com/office/drawing/2014/main" id="{00000000-0008-0000-1500-00000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8972" name="Option Button 12" hidden="1">
              <a:extLst>
                <a:ext uri="{63B3BB69-23CF-44E3-9099-C40C66FF867C}">
                  <a14:compatExt spid="_x0000_s168972"/>
                </a:ext>
                <a:ext uri="{FF2B5EF4-FFF2-40B4-BE49-F238E27FC236}">
                  <a16:creationId xmlns:a16="http://schemas.microsoft.com/office/drawing/2014/main" id="{00000000-0008-0000-1500-00000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8973" name="Option Button 13" hidden="1">
              <a:extLst>
                <a:ext uri="{63B3BB69-23CF-44E3-9099-C40C66FF867C}">
                  <a14:compatExt spid="_x0000_s168973"/>
                </a:ext>
                <a:ext uri="{FF2B5EF4-FFF2-40B4-BE49-F238E27FC236}">
                  <a16:creationId xmlns:a16="http://schemas.microsoft.com/office/drawing/2014/main" id="{00000000-0008-0000-1500-00000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8974" name="Option Button 14" hidden="1">
              <a:extLst>
                <a:ext uri="{63B3BB69-23CF-44E3-9099-C40C66FF867C}">
                  <a14:compatExt spid="_x0000_s168974"/>
                </a:ext>
                <a:ext uri="{FF2B5EF4-FFF2-40B4-BE49-F238E27FC236}">
                  <a16:creationId xmlns:a16="http://schemas.microsoft.com/office/drawing/2014/main" id="{00000000-0008-0000-1500-00000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8975" name="Option Button 15" hidden="1">
              <a:extLst>
                <a:ext uri="{63B3BB69-23CF-44E3-9099-C40C66FF867C}">
                  <a14:compatExt spid="_x0000_s168975"/>
                </a:ext>
                <a:ext uri="{FF2B5EF4-FFF2-40B4-BE49-F238E27FC236}">
                  <a16:creationId xmlns:a16="http://schemas.microsoft.com/office/drawing/2014/main" id="{00000000-0008-0000-1500-00000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68976" name="Option Button 16" hidden="1">
              <a:extLst>
                <a:ext uri="{63B3BB69-23CF-44E3-9099-C40C66FF867C}">
                  <a14:compatExt spid="_x0000_s168976"/>
                </a:ext>
                <a:ext uri="{FF2B5EF4-FFF2-40B4-BE49-F238E27FC236}">
                  <a16:creationId xmlns:a16="http://schemas.microsoft.com/office/drawing/2014/main" id="{00000000-0008-0000-1500-00001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68977" name="Option Button 17" hidden="1">
              <a:extLst>
                <a:ext uri="{63B3BB69-23CF-44E3-9099-C40C66FF867C}">
                  <a14:compatExt spid="_x0000_s168977"/>
                </a:ext>
                <a:ext uri="{FF2B5EF4-FFF2-40B4-BE49-F238E27FC236}">
                  <a16:creationId xmlns:a16="http://schemas.microsoft.com/office/drawing/2014/main" id="{00000000-0008-0000-1500-00001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68978" name="Option Button 18" hidden="1">
              <a:extLst>
                <a:ext uri="{63B3BB69-23CF-44E3-9099-C40C66FF867C}">
                  <a14:compatExt spid="_x0000_s168978"/>
                </a:ext>
                <a:ext uri="{FF2B5EF4-FFF2-40B4-BE49-F238E27FC236}">
                  <a16:creationId xmlns:a16="http://schemas.microsoft.com/office/drawing/2014/main" id="{00000000-0008-0000-1500-00001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68979" name="Option Button 19" hidden="1">
              <a:extLst>
                <a:ext uri="{63B3BB69-23CF-44E3-9099-C40C66FF867C}">
                  <a14:compatExt spid="_x0000_s168979"/>
                </a:ext>
                <a:ext uri="{FF2B5EF4-FFF2-40B4-BE49-F238E27FC236}">
                  <a16:creationId xmlns:a16="http://schemas.microsoft.com/office/drawing/2014/main" id="{00000000-0008-0000-1500-00001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68980" name="Option Button 20" hidden="1">
              <a:extLst>
                <a:ext uri="{63B3BB69-23CF-44E3-9099-C40C66FF867C}">
                  <a14:compatExt spid="_x0000_s168980"/>
                </a:ext>
                <a:ext uri="{FF2B5EF4-FFF2-40B4-BE49-F238E27FC236}">
                  <a16:creationId xmlns:a16="http://schemas.microsoft.com/office/drawing/2014/main" id="{00000000-0008-0000-1500-00001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68981" name="Option Button 21" hidden="1">
              <a:extLst>
                <a:ext uri="{63B3BB69-23CF-44E3-9099-C40C66FF867C}">
                  <a14:compatExt spid="_x0000_s168981"/>
                </a:ext>
                <a:ext uri="{FF2B5EF4-FFF2-40B4-BE49-F238E27FC236}">
                  <a16:creationId xmlns:a16="http://schemas.microsoft.com/office/drawing/2014/main" id="{00000000-0008-0000-1500-00001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68982" name="Option Button 22" hidden="1">
              <a:extLst>
                <a:ext uri="{63B3BB69-23CF-44E3-9099-C40C66FF867C}">
                  <a14:compatExt spid="_x0000_s168982"/>
                </a:ext>
                <a:ext uri="{FF2B5EF4-FFF2-40B4-BE49-F238E27FC236}">
                  <a16:creationId xmlns:a16="http://schemas.microsoft.com/office/drawing/2014/main" id="{00000000-0008-0000-1500-00001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68983" name="Option Button 23" hidden="1">
              <a:extLst>
                <a:ext uri="{63B3BB69-23CF-44E3-9099-C40C66FF867C}">
                  <a14:compatExt spid="_x0000_s168983"/>
                </a:ext>
                <a:ext uri="{FF2B5EF4-FFF2-40B4-BE49-F238E27FC236}">
                  <a16:creationId xmlns:a16="http://schemas.microsoft.com/office/drawing/2014/main" id="{00000000-0008-0000-1500-00001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68984" name="Option Button 24" hidden="1">
              <a:extLst>
                <a:ext uri="{63B3BB69-23CF-44E3-9099-C40C66FF867C}">
                  <a14:compatExt spid="_x0000_s168984"/>
                </a:ext>
                <a:ext uri="{FF2B5EF4-FFF2-40B4-BE49-F238E27FC236}">
                  <a16:creationId xmlns:a16="http://schemas.microsoft.com/office/drawing/2014/main" id="{00000000-0008-0000-1500-00001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68985" name="Option Button 25" hidden="1">
              <a:extLst>
                <a:ext uri="{63B3BB69-23CF-44E3-9099-C40C66FF867C}">
                  <a14:compatExt spid="_x0000_s168985"/>
                </a:ext>
                <a:ext uri="{FF2B5EF4-FFF2-40B4-BE49-F238E27FC236}">
                  <a16:creationId xmlns:a16="http://schemas.microsoft.com/office/drawing/2014/main" id="{00000000-0008-0000-1500-00001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68986" name="Option Button 26" hidden="1">
              <a:extLst>
                <a:ext uri="{63B3BB69-23CF-44E3-9099-C40C66FF867C}">
                  <a14:compatExt spid="_x0000_s168986"/>
                </a:ext>
                <a:ext uri="{FF2B5EF4-FFF2-40B4-BE49-F238E27FC236}">
                  <a16:creationId xmlns:a16="http://schemas.microsoft.com/office/drawing/2014/main" id="{00000000-0008-0000-1500-00001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68987" name="Option Button 27" hidden="1">
              <a:extLst>
                <a:ext uri="{63B3BB69-23CF-44E3-9099-C40C66FF867C}">
                  <a14:compatExt spid="_x0000_s168987"/>
                </a:ext>
                <a:ext uri="{FF2B5EF4-FFF2-40B4-BE49-F238E27FC236}">
                  <a16:creationId xmlns:a16="http://schemas.microsoft.com/office/drawing/2014/main" id="{00000000-0008-0000-1500-00001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68988" name="Option Button 28" hidden="1">
              <a:extLst>
                <a:ext uri="{63B3BB69-23CF-44E3-9099-C40C66FF867C}">
                  <a14:compatExt spid="_x0000_s168988"/>
                </a:ext>
                <a:ext uri="{FF2B5EF4-FFF2-40B4-BE49-F238E27FC236}">
                  <a16:creationId xmlns:a16="http://schemas.microsoft.com/office/drawing/2014/main" id="{00000000-0008-0000-1500-00001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68989" name="Option Button 29" hidden="1">
              <a:extLst>
                <a:ext uri="{63B3BB69-23CF-44E3-9099-C40C66FF867C}">
                  <a14:compatExt spid="_x0000_s168989"/>
                </a:ext>
                <a:ext uri="{FF2B5EF4-FFF2-40B4-BE49-F238E27FC236}">
                  <a16:creationId xmlns:a16="http://schemas.microsoft.com/office/drawing/2014/main" id="{00000000-0008-0000-1500-00001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68990" name="Option Button 30" hidden="1">
              <a:extLst>
                <a:ext uri="{63B3BB69-23CF-44E3-9099-C40C66FF867C}">
                  <a14:compatExt spid="_x0000_s168990"/>
                </a:ext>
                <a:ext uri="{FF2B5EF4-FFF2-40B4-BE49-F238E27FC236}">
                  <a16:creationId xmlns:a16="http://schemas.microsoft.com/office/drawing/2014/main" id="{00000000-0008-0000-1500-00001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68991" name="Option Button 31" hidden="1">
              <a:extLst>
                <a:ext uri="{63B3BB69-23CF-44E3-9099-C40C66FF867C}">
                  <a14:compatExt spid="_x0000_s168991"/>
                </a:ext>
                <a:ext uri="{FF2B5EF4-FFF2-40B4-BE49-F238E27FC236}">
                  <a16:creationId xmlns:a16="http://schemas.microsoft.com/office/drawing/2014/main" id="{00000000-0008-0000-1500-00001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68992" name="Option Button 32" hidden="1">
              <a:extLst>
                <a:ext uri="{63B3BB69-23CF-44E3-9099-C40C66FF867C}">
                  <a14:compatExt spid="_x0000_s168992"/>
                </a:ext>
                <a:ext uri="{FF2B5EF4-FFF2-40B4-BE49-F238E27FC236}">
                  <a16:creationId xmlns:a16="http://schemas.microsoft.com/office/drawing/2014/main" id="{00000000-0008-0000-1500-00002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68993" name="Option Button 33" hidden="1">
              <a:extLst>
                <a:ext uri="{63B3BB69-23CF-44E3-9099-C40C66FF867C}">
                  <a14:compatExt spid="_x0000_s168993"/>
                </a:ext>
                <a:ext uri="{FF2B5EF4-FFF2-40B4-BE49-F238E27FC236}">
                  <a16:creationId xmlns:a16="http://schemas.microsoft.com/office/drawing/2014/main" id="{00000000-0008-0000-1500-00002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68994" name="Option Button 34" hidden="1">
              <a:extLst>
                <a:ext uri="{63B3BB69-23CF-44E3-9099-C40C66FF867C}">
                  <a14:compatExt spid="_x0000_s168994"/>
                </a:ext>
                <a:ext uri="{FF2B5EF4-FFF2-40B4-BE49-F238E27FC236}">
                  <a16:creationId xmlns:a16="http://schemas.microsoft.com/office/drawing/2014/main" id="{00000000-0008-0000-1500-000022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68995" name="Option Button 35" hidden="1">
              <a:extLst>
                <a:ext uri="{63B3BB69-23CF-44E3-9099-C40C66FF867C}">
                  <a14:compatExt spid="_x0000_s168995"/>
                </a:ext>
                <a:ext uri="{FF2B5EF4-FFF2-40B4-BE49-F238E27FC236}">
                  <a16:creationId xmlns:a16="http://schemas.microsoft.com/office/drawing/2014/main" id="{00000000-0008-0000-1500-000023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68996" name="Option Button 36" hidden="1">
              <a:extLst>
                <a:ext uri="{63B3BB69-23CF-44E3-9099-C40C66FF867C}">
                  <a14:compatExt spid="_x0000_s168996"/>
                </a:ext>
                <a:ext uri="{FF2B5EF4-FFF2-40B4-BE49-F238E27FC236}">
                  <a16:creationId xmlns:a16="http://schemas.microsoft.com/office/drawing/2014/main" id="{00000000-0008-0000-1500-000024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68997" name="Option Button 37" hidden="1">
              <a:extLst>
                <a:ext uri="{63B3BB69-23CF-44E3-9099-C40C66FF867C}">
                  <a14:compatExt spid="_x0000_s168997"/>
                </a:ext>
                <a:ext uri="{FF2B5EF4-FFF2-40B4-BE49-F238E27FC236}">
                  <a16:creationId xmlns:a16="http://schemas.microsoft.com/office/drawing/2014/main" id="{00000000-0008-0000-1500-000025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68998" name="Option Button 38" hidden="1">
              <a:extLst>
                <a:ext uri="{63B3BB69-23CF-44E3-9099-C40C66FF867C}">
                  <a14:compatExt spid="_x0000_s168998"/>
                </a:ext>
                <a:ext uri="{FF2B5EF4-FFF2-40B4-BE49-F238E27FC236}">
                  <a16:creationId xmlns:a16="http://schemas.microsoft.com/office/drawing/2014/main" id="{00000000-0008-0000-1500-000026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68999" name="Option Button 39" hidden="1">
              <a:extLst>
                <a:ext uri="{63B3BB69-23CF-44E3-9099-C40C66FF867C}">
                  <a14:compatExt spid="_x0000_s168999"/>
                </a:ext>
                <a:ext uri="{FF2B5EF4-FFF2-40B4-BE49-F238E27FC236}">
                  <a16:creationId xmlns:a16="http://schemas.microsoft.com/office/drawing/2014/main" id="{00000000-0008-0000-1500-000027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69000" name="Option Button 40" hidden="1">
              <a:extLst>
                <a:ext uri="{63B3BB69-23CF-44E3-9099-C40C66FF867C}">
                  <a14:compatExt spid="_x0000_s169000"/>
                </a:ext>
                <a:ext uri="{FF2B5EF4-FFF2-40B4-BE49-F238E27FC236}">
                  <a16:creationId xmlns:a16="http://schemas.microsoft.com/office/drawing/2014/main" id="{00000000-0008-0000-1500-000028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69001" name="Option Button 41" hidden="1">
              <a:extLst>
                <a:ext uri="{63B3BB69-23CF-44E3-9099-C40C66FF867C}">
                  <a14:compatExt spid="_x0000_s169001"/>
                </a:ext>
                <a:ext uri="{FF2B5EF4-FFF2-40B4-BE49-F238E27FC236}">
                  <a16:creationId xmlns:a16="http://schemas.microsoft.com/office/drawing/2014/main" id="{00000000-0008-0000-1500-000029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69002" name="Group Box 42" hidden="1">
              <a:extLst>
                <a:ext uri="{63B3BB69-23CF-44E3-9099-C40C66FF867C}">
                  <a14:compatExt spid="_x0000_s169002"/>
                </a:ext>
                <a:ext uri="{FF2B5EF4-FFF2-40B4-BE49-F238E27FC236}">
                  <a16:creationId xmlns:a16="http://schemas.microsoft.com/office/drawing/2014/main" id="{00000000-0008-0000-1500-00002A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69003" name="Group Box 43" hidden="1">
              <a:extLst>
                <a:ext uri="{63B3BB69-23CF-44E3-9099-C40C66FF867C}">
                  <a14:compatExt spid="_x0000_s169003"/>
                </a:ext>
                <a:ext uri="{FF2B5EF4-FFF2-40B4-BE49-F238E27FC236}">
                  <a16:creationId xmlns:a16="http://schemas.microsoft.com/office/drawing/2014/main" id="{00000000-0008-0000-1500-00002B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69004" name="Group Box 44" hidden="1">
              <a:extLst>
                <a:ext uri="{63B3BB69-23CF-44E3-9099-C40C66FF867C}">
                  <a14:compatExt spid="_x0000_s169004"/>
                </a:ext>
                <a:ext uri="{FF2B5EF4-FFF2-40B4-BE49-F238E27FC236}">
                  <a16:creationId xmlns:a16="http://schemas.microsoft.com/office/drawing/2014/main" id="{00000000-0008-0000-1500-00002C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69005" name="Group Box 45" hidden="1">
              <a:extLst>
                <a:ext uri="{63B3BB69-23CF-44E3-9099-C40C66FF867C}">
                  <a14:compatExt spid="_x0000_s169005"/>
                </a:ext>
                <a:ext uri="{FF2B5EF4-FFF2-40B4-BE49-F238E27FC236}">
                  <a16:creationId xmlns:a16="http://schemas.microsoft.com/office/drawing/2014/main" id="{00000000-0008-0000-1500-00002D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69006" name="Group Box 46" hidden="1">
              <a:extLst>
                <a:ext uri="{63B3BB69-23CF-44E3-9099-C40C66FF867C}">
                  <a14:compatExt spid="_x0000_s169006"/>
                </a:ext>
                <a:ext uri="{FF2B5EF4-FFF2-40B4-BE49-F238E27FC236}">
                  <a16:creationId xmlns:a16="http://schemas.microsoft.com/office/drawing/2014/main" id="{00000000-0008-0000-1500-00002E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69007" name="Group Box 47" hidden="1">
              <a:extLst>
                <a:ext uri="{63B3BB69-23CF-44E3-9099-C40C66FF867C}">
                  <a14:compatExt spid="_x0000_s169007"/>
                </a:ext>
                <a:ext uri="{FF2B5EF4-FFF2-40B4-BE49-F238E27FC236}">
                  <a16:creationId xmlns:a16="http://schemas.microsoft.com/office/drawing/2014/main" id="{00000000-0008-0000-1500-00002F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69008" name="Group Box 48" hidden="1">
              <a:extLst>
                <a:ext uri="{63B3BB69-23CF-44E3-9099-C40C66FF867C}">
                  <a14:compatExt spid="_x0000_s169008"/>
                </a:ext>
                <a:ext uri="{FF2B5EF4-FFF2-40B4-BE49-F238E27FC236}">
                  <a16:creationId xmlns:a16="http://schemas.microsoft.com/office/drawing/2014/main" id="{00000000-0008-0000-1500-000030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69985" name="Group Box 1" hidden="1">
              <a:extLst>
                <a:ext uri="{63B3BB69-23CF-44E3-9099-C40C66FF867C}">
                  <a14:compatExt spid="_x0000_s169985"/>
                </a:ext>
                <a:ext uri="{FF2B5EF4-FFF2-40B4-BE49-F238E27FC236}">
                  <a16:creationId xmlns:a16="http://schemas.microsoft.com/office/drawing/2014/main" id="{00000000-0008-0000-1600-00000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69986" name="Option Button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16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69987" name="Option Button 3" hidden="1">
              <a:extLst>
                <a:ext uri="{63B3BB69-23CF-44E3-9099-C40C66FF867C}">
                  <a14:compatExt spid="_x0000_s169987"/>
                </a:ext>
                <a:ext uri="{FF2B5EF4-FFF2-40B4-BE49-F238E27FC236}">
                  <a16:creationId xmlns:a16="http://schemas.microsoft.com/office/drawing/2014/main" id="{00000000-0008-0000-1600-00000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69988" name="Option Button 4" hidden="1">
              <a:extLst>
                <a:ext uri="{63B3BB69-23CF-44E3-9099-C40C66FF867C}">
                  <a14:compatExt spid="_x0000_s169988"/>
                </a:ext>
                <a:ext uri="{FF2B5EF4-FFF2-40B4-BE49-F238E27FC236}">
                  <a16:creationId xmlns:a16="http://schemas.microsoft.com/office/drawing/2014/main" id="{00000000-0008-0000-1600-00000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69989" name="Option Button 5" hidden="1">
              <a:extLst>
                <a:ext uri="{63B3BB69-23CF-44E3-9099-C40C66FF867C}">
                  <a14:compatExt spid="_x0000_s169989"/>
                </a:ext>
                <a:ext uri="{FF2B5EF4-FFF2-40B4-BE49-F238E27FC236}">
                  <a16:creationId xmlns:a16="http://schemas.microsoft.com/office/drawing/2014/main" id="{00000000-0008-0000-1600-00000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69990" name="Option Button 6" hidden="1">
              <a:extLst>
                <a:ext uri="{63B3BB69-23CF-44E3-9099-C40C66FF867C}">
                  <a14:compatExt spid="_x0000_s169990"/>
                </a:ext>
                <a:ext uri="{FF2B5EF4-FFF2-40B4-BE49-F238E27FC236}">
                  <a16:creationId xmlns:a16="http://schemas.microsoft.com/office/drawing/2014/main" id="{00000000-0008-0000-1600-00000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69991" name="Option Button 7" hidden="1">
              <a:extLst>
                <a:ext uri="{63B3BB69-23CF-44E3-9099-C40C66FF867C}">
                  <a14:compatExt spid="_x0000_s169991"/>
                </a:ext>
                <a:ext uri="{FF2B5EF4-FFF2-40B4-BE49-F238E27FC236}">
                  <a16:creationId xmlns:a16="http://schemas.microsoft.com/office/drawing/2014/main" id="{00000000-0008-0000-1600-00000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69992" name="Option Button 8" hidden="1">
              <a:extLst>
                <a:ext uri="{63B3BB69-23CF-44E3-9099-C40C66FF867C}">
                  <a14:compatExt spid="_x0000_s169992"/>
                </a:ext>
                <a:ext uri="{FF2B5EF4-FFF2-40B4-BE49-F238E27FC236}">
                  <a16:creationId xmlns:a16="http://schemas.microsoft.com/office/drawing/2014/main" id="{00000000-0008-0000-1600-00000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69993" name="Option Button 9" hidden="1">
              <a:extLst>
                <a:ext uri="{63B3BB69-23CF-44E3-9099-C40C66FF867C}">
                  <a14:compatExt spid="_x0000_s169993"/>
                </a:ext>
                <a:ext uri="{FF2B5EF4-FFF2-40B4-BE49-F238E27FC236}">
                  <a16:creationId xmlns:a16="http://schemas.microsoft.com/office/drawing/2014/main" id="{00000000-0008-0000-1600-00000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69994" name="Option Button 10" hidden="1">
              <a:extLst>
                <a:ext uri="{63B3BB69-23CF-44E3-9099-C40C66FF867C}">
                  <a14:compatExt spid="_x0000_s169994"/>
                </a:ext>
                <a:ext uri="{FF2B5EF4-FFF2-40B4-BE49-F238E27FC236}">
                  <a16:creationId xmlns:a16="http://schemas.microsoft.com/office/drawing/2014/main" id="{00000000-0008-0000-1600-00000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69995" name="Option Button 11" hidden="1">
              <a:extLst>
                <a:ext uri="{63B3BB69-23CF-44E3-9099-C40C66FF867C}">
                  <a14:compatExt spid="_x0000_s169995"/>
                </a:ext>
                <a:ext uri="{FF2B5EF4-FFF2-40B4-BE49-F238E27FC236}">
                  <a16:creationId xmlns:a16="http://schemas.microsoft.com/office/drawing/2014/main" id="{00000000-0008-0000-1600-00000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69996" name="Option Button 12" hidden="1">
              <a:extLst>
                <a:ext uri="{63B3BB69-23CF-44E3-9099-C40C66FF867C}">
                  <a14:compatExt spid="_x0000_s169996"/>
                </a:ext>
                <a:ext uri="{FF2B5EF4-FFF2-40B4-BE49-F238E27FC236}">
                  <a16:creationId xmlns:a16="http://schemas.microsoft.com/office/drawing/2014/main" id="{00000000-0008-0000-1600-00000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69997" name="Option Button 13" hidden="1">
              <a:extLst>
                <a:ext uri="{63B3BB69-23CF-44E3-9099-C40C66FF867C}">
                  <a14:compatExt spid="_x0000_s169997"/>
                </a:ext>
                <a:ext uri="{FF2B5EF4-FFF2-40B4-BE49-F238E27FC236}">
                  <a16:creationId xmlns:a16="http://schemas.microsoft.com/office/drawing/2014/main" id="{00000000-0008-0000-1600-00000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69998" name="Option Button 14" hidden="1">
              <a:extLst>
                <a:ext uri="{63B3BB69-23CF-44E3-9099-C40C66FF867C}">
                  <a14:compatExt spid="_x0000_s169998"/>
                </a:ext>
                <a:ext uri="{FF2B5EF4-FFF2-40B4-BE49-F238E27FC236}">
                  <a16:creationId xmlns:a16="http://schemas.microsoft.com/office/drawing/2014/main" id="{00000000-0008-0000-1600-00000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69999" name="Option Button 15" hidden="1">
              <a:extLst>
                <a:ext uri="{63B3BB69-23CF-44E3-9099-C40C66FF867C}">
                  <a14:compatExt spid="_x0000_s169999"/>
                </a:ext>
                <a:ext uri="{FF2B5EF4-FFF2-40B4-BE49-F238E27FC236}">
                  <a16:creationId xmlns:a16="http://schemas.microsoft.com/office/drawing/2014/main" id="{00000000-0008-0000-1600-00000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0000" name="Option Button 16" hidden="1">
              <a:extLst>
                <a:ext uri="{63B3BB69-23CF-44E3-9099-C40C66FF867C}">
                  <a14:compatExt spid="_x0000_s170000"/>
                </a:ext>
                <a:ext uri="{FF2B5EF4-FFF2-40B4-BE49-F238E27FC236}">
                  <a16:creationId xmlns:a16="http://schemas.microsoft.com/office/drawing/2014/main" id="{00000000-0008-0000-1600-00001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0001" name="Option Button 17" hidden="1">
              <a:extLst>
                <a:ext uri="{63B3BB69-23CF-44E3-9099-C40C66FF867C}">
                  <a14:compatExt spid="_x0000_s170001"/>
                </a:ext>
                <a:ext uri="{FF2B5EF4-FFF2-40B4-BE49-F238E27FC236}">
                  <a16:creationId xmlns:a16="http://schemas.microsoft.com/office/drawing/2014/main" id="{00000000-0008-0000-1600-00001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0002" name="Option Button 18" hidden="1">
              <a:extLst>
                <a:ext uri="{63B3BB69-23CF-44E3-9099-C40C66FF867C}">
                  <a14:compatExt spid="_x0000_s170002"/>
                </a:ext>
                <a:ext uri="{FF2B5EF4-FFF2-40B4-BE49-F238E27FC236}">
                  <a16:creationId xmlns:a16="http://schemas.microsoft.com/office/drawing/2014/main" id="{00000000-0008-0000-1600-00001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0003" name="Option Button 19" hidden="1">
              <a:extLst>
                <a:ext uri="{63B3BB69-23CF-44E3-9099-C40C66FF867C}">
                  <a14:compatExt spid="_x0000_s170003"/>
                </a:ext>
                <a:ext uri="{FF2B5EF4-FFF2-40B4-BE49-F238E27FC236}">
                  <a16:creationId xmlns:a16="http://schemas.microsoft.com/office/drawing/2014/main" id="{00000000-0008-0000-1600-00001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0004" name="Option Button 20" hidden="1">
              <a:extLst>
                <a:ext uri="{63B3BB69-23CF-44E3-9099-C40C66FF867C}">
                  <a14:compatExt spid="_x0000_s170004"/>
                </a:ext>
                <a:ext uri="{FF2B5EF4-FFF2-40B4-BE49-F238E27FC236}">
                  <a16:creationId xmlns:a16="http://schemas.microsoft.com/office/drawing/2014/main" id="{00000000-0008-0000-1600-00001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0005" name="Option Button 21" hidden="1">
              <a:extLst>
                <a:ext uri="{63B3BB69-23CF-44E3-9099-C40C66FF867C}">
                  <a14:compatExt spid="_x0000_s170005"/>
                </a:ext>
                <a:ext uri="{FF2B5EF4-FFF2-40B4-BE49-F238E27FC236}">
                  <a16:creationId xmlns:a16="http://schemas.microsoft.com/office/drawing/2014/main" id="{00000000-0008-0000-1600-00001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0006" name="Option Button 22" hidden="1">
              <a:extLst>
                <a:ext uri="{63B3BB69-23CF-44E3-9099-C40C66FF867C}">
                  <a14:compatExt spid="_x0000_s170006"/>
                </a:ext>
                <a:ext uri="{FF2B5EF4-FFF2-40B4-BE49-F238E27FC236}">
                  <a16:creationId xmlns:a16="http://schemas.microsoft.com/office/drawing/2014/main" id="{00000000-0008-0000-1600-00001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0007" name="Option Button 23" hidden="1">
              <a:extLst>
                <a:ext uri="{63B3BB69-23CF-44E3-9099-C40C66FF867C}">
                  <a14:compatExt spid="_x0000_s170007"/>
                </a:ext>
                <a:ext uri="{FF2B5EF4-FFF2-40B4-BE49-F238E27FC236}">
                  <a16:creationId xmlns:a16="http://schemas.microsoft.com/office/drawing/2014/main" id="{00000000-0008-0000-1600-00001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0008" name="Option Button 24" hidden="1">
              <a:extLst>
                <a:ext uri="{63B3BB69-23CF-44E3-9099-C40C66FF867C}">
                  <a14:compatExt spid="_x0000_s170008"/>
                </a:ext>
                <a:ext uri="{FF2B5EF4-FFF2-40B4-BE49-F238E27FC236}">
                  <a16:creationId xmlns:a16="http://schemas.microsoft.com/office/drawing/2014/main" id="{00000000-0008-0000-1600-00001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0009" name="Option Button 25" hidden="1">
              <a:extLst>
                <a:ext uri="{63B3BB69-23CF-44E3-9099-C40C66FF867C}">
                  <a14:compatExt spid="_x0000_s170009"/>
                </a:ext>
                <a:ext uri="{FF2B5EF4-FFF2-40B4-BE49-F238E27FC236}">
                  <a16:creationId xmlns:a16="http://schemas.microsoft.com/office/drawing/2014/main" id="{00000000-0008-0000-1600-00001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0010" name="Option Button 26" hidden="1">
              <a:extLst>
                <a:ext uri="{63B3BB69-23CF-44E3-9099-C40C66FF867C}">
                  <a14:compatExt spid="_x0000_s170010"/>
                </a:ext>
                <a:ext uri="{FF2B5EF4-FFF2-40B4-BE49-F238E27FC236}">
                  <a16:creationId xmlns:a16="http://schemas.microsoft.com/office/drawing/2014/main" id="{00000000-0008-0000-1600-00001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0011" name="Option Button 27" hidden="1">
              <a:extLst>
                <a:ext uri="{63B3BB69-23CF-44E3-9099-C40C66FF867C}">
                  <a14:compatExt spid="_x0000_s170011"/>
                </a:ext>
                <a:ext uri="{FF2B5EF4-FFF2-40B4-BE49-F238E27FC236}">
                  <a16:creationId xmlns:a16="http://schemas.microsoft.com/office/drawing/2014/main" id="{00000000-0008-0000-1600-00001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0012" name="Option Button 28" hidden="1">
              <a:extLst>
                <a:ext uri="{63B3BB69-23CF-44E3-9099-C40C66FF867C}">
                  <a14:compatExt spid="_x0000_s170012"/>
                </a:ext>
                <a:ext uri="{FF2B5EF4-FFF2-40B4-BE49-F238E27FC236}">
                  <a16:creationId xmlns:a16="http://schemas.microsoft.com/office/drawing/2014/main" id="{00000000-0008-0000-1600-00001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0013" name="Option Button 29" hidden="1">
              <a:extLst>
                <a:ext uri="{63B3BB69-23CF-44E3-9099-C40C66FF867C}">
                  <a14:compatExt spid="_x0000_s170013"/>
                </a:ext>
                <a:ext uri="{FF2B5EF4-FFF2-40B4-BE49-F238E27FC236}">
                  <a16:creationId xmlns:a16="http://schemas.microsoft.com/office/drawing/2014/main" id="{00000000-0008-0000-1600-00001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0014" name="Option Button 30" hidden="1">
              <a:extLst>
                <a:ext uri="{63B3BB69-23CF-44E3-9099-C40C66FF867C}">
                  <a14:compatExt spid="_x0000_s170014"/>
                </a:ext>
                <a:ext uri="{FF2B5EF4-FFF2-40B4-BE49-F238E27FC236}">
                  <a16:creationId xmlns:a16="http://schemas.microsoft.com/office/drawing/2014/main" id="{00000000-0008-0000-1600-00001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0015" name="Option Button 31" hidden="1">
              <a:extLst>
                <a:ext uri="{63B3BB69-23CF-44E3-9099-C40C66FF867C}">
                  <a14:compatExt spid="_x0000_s170015"/>
                </a:ext>
                <a:ext uri="{FF2B5EF4-FFF2-40B4-BE49-F238E27FC236}">
                  <a16:creationId xmlns:a16="http://schemas.microsoft.com/office/drawing/2014/main" id="{00000000-0008-0000-1600-00001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0016" name="Option Button 32" hidden="1">
              <a:extLst>
                <a:ext uri="{63B3BB69-23CF-44E3-9099-C40C66FF867C}">
                  <a14:compatExt spid="_x0000_s170016"/>
                </a:ext>
                <a:ext uri="{FF2B5EF4-FFF2-40B4-BE49-F238E27FC236}">
                  <a16:creationId xmlns:a16="http://schemas.microsoft.com/office/drawing/2014/main" id="{00000000-0008-0000-1600-00002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0017" name="Option Button 33" hidden="1">
              <a:extLst>
                <a:ext uri="{63B3BB69-23CF-44E3-9099-C40C66FF867C}">
                  <a14:compatExt spid="_x0000_s170017"/>
                </a:ext>
                <a:ext uri="{FF2B5EF4-FFF2-40B4-BE49-F238E27FC236}">
                  <a16:creationId xmlns:a16="http://schemas.microsoft.com/office/drawing/2014/main" id="{00000000-0008-0000-1600-00002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0018" name="Option Button 34" hidden="1">
              <a:extLst>
                <a:ext uri="{63B3BB69-23CF-44E3-9099-C40C66FF867C}">
                  <a14:compatExt spid="_x0000_s170018"/>
                </a:ext>
                <a:ext uri="{FF2B5EF4-FFF2-40B4-BE49-F238E27FC236}">
                  <a16:creationId xmlns:a16="http://schemas.microsoft.com/office/drawing/2014/main" id="{00000000-0008-0000-1600-00002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0019" name="Option Button 35" hidden="1">
              <a:extLst>
                <a:ext uri="{63B3BB69-23CF-44E3-9099-C40C66FF867C}">
                  <a14:compatExt spid="_x0000_s170019"/>
                </a:ext>
                <a:ext uri="{FF2B5EF4-FFF2-40B4-BE49-F238E27FC236}">
                  <a16:creationId xmlns:a16="http://schemas.microsoft.com/office/drawing/2014/main" id="{00000000-0008-0000-1600-00002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0020" name="Option Button 36" hidden="1">
              <a:extLst>
                <a:ext uri="{63B3BB69-23CF-44E3-9099-C40C66FF867C}">
                  <a14:compatExt spid="_x0000_s170020"/>
                </a:ext>
                <a:ext uri="{FF2B5EF4-FFF2-40B4-BE49-F238E27FC236}">
                  <a16:creationId xmlns:a16="http://schemas.microsoft.com/office/drawing/2014/main" id="{00000000-0008-0000-1600-00002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0021" name="Option Button 37" hidden="1">
              <a:extLst>
                <a:ext uri="{63B3BB69-23CF-44E3-9099-C40C66FF867C}">
                  <a14:compatExt spid="_x0000_s170021"/>
                </a:ext>
                <a:ext uri="{FF2B5EF4-FFF2-40B4-BE49-F238E27FC236}">
                  <a16:creationId xmlns:a16="http://schemas.microsoft.com/office/drawing/2014/main" id="{00000000-0008-0000-1600-000025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0022" name="Option Button 38" hidden="1">
              <a:extLst>
                <a:ext uri="{63B3BB69-23CF-44E3-9099-C40C66FF867C}">
                  <a14:compatExt spid="_x0000_s170022"/>
                </a:ext>
                <a:ext uri="{FF2B5EF4-FFF2-40B4-BE49-F238E27FC236}">
                  <a16:creationId xmlns:a16="http://schemas.microsoft.com/office/drawing/2014/main" id="{00000000-0008-0000-1600-000026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0023" name="Option Button 39" hidden="1">
              <a:extLst>
                <a:ext uri="{63B3BB69-23CF-44E3-9099-C40C66FF867C}">
                  <a14:compatExt spid="_x0000_s170023"/>
                </a:ext>
                <a:ext uri="{FF2B5EF4-FFF2-40B4-BE49-F238E27FC236}">
                  <a16:creationId xmlns:a16="http://schemas.microsoft.com/office/drawing/2014/main" id="{00000000-0008-0000-1600-000027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0024" name="Option Button 40" hidden="1">
              <a:extLst>
                <a:ext uri="{63B3BB69-23CF-44E3-9099-C40C66FF867C}">
                  <a14:compatExt spid="_x0000_s170024"/>
                </a:ext>
                <a:ext uri="{FF2B5EF4-FFF2-40B4-BE49-F238E27FC236}">
                  <a16:creationId xmlns:a16="http://schemas.microsoft.com/office/drawing/2014/main" id="{00000000-0008-0000-1600-000028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0025" name="Option Button 41" hidden="1">
              <a:extLst>
                <a:ext uri="{63B3BB69-23CF-44E3-9099-C40C66FF867C}">
                  <a14:compatExt spid="_x0000_s170025"/>
                </a:ext>
                <a:ext uri="{FF2B5EF4-FFF2-40B4-BE49-F238E27FC236}">
                  <a16:creationId xmlns:a16="http://schemas.microsoft.com/office/drawing/2014/main" id="{00000000-0008-0000-1600-000029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0026" name="Group Box 42" hidden="1">
              <a:extLst>
                <a:ext uri="{63B3BB69-23CF-44E3-9099-C40C66FF867C}">
                  <a14:compatExt spid="_x0000_s170026"/>
                </a:ext>
                <a:ext uri="{FF2B5EF4-FFF2-40B4-BE49-F238E27FC236}">
                  <a16:creationId xmlns:a16="http://schemas.microsoft.com/office/drawing/2014/main" id="{00000000-0008-0000-1600-00002A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0027" name="Group Box 43" hidden="1">
              <a:extLst>
                <a:ext uri="{63B3BB69-23CF-44E3-9099-C40C66FF867C}">
                  <a14:compatExt spid="_x0000_s170027"/>
                </a:ext>
                <a:ext uri="{FF2B5EF4-FFF2-40B4-BE49-F238E27FC236}">
                  <a16:creationId xmlns:a16="http://schemas.microsoft.com/office/drawing/2014/main" id="{00000000-0008-0000-1600-00002B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0028" name="Group Box 44" hidden="1">
              <a:extLst>
                <a:ext uri="{63B3BB69-23CF-44E3-9099-C40C66FF867C}">
                  <a14:compatExt spid="_x0000_s170028"/>
                </a:ext>
                <a:ext uri="{FF2B5EF4-FFF2-40B4-BE49-F238E27FC236}">
                  <a16:creationId xmlns:a16="http://schemas.microsoft.com/office/drawing/2014/main" id="{00000000-0008-0000-1600-00002C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0029" name="Group Box 45" hidden="1">
              <a:extLst>
                <a:ext uri="{63B3BB69-23CF-44E3-9099-C40C66FF867C}">
                  <a14:compatExt spid="_x0000_s170029"/>
                </a:ext>
                <a:ext uri="{FF2B5EF4-FFF2-40B4-BE49-F238E27FC236}">
                  <a16:creationId xmlns:a16="http://schemas.microsoft.com/office/drawing/2014/main" id="{00000000-0008-0000-1600-00002D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0030" name="Group Box 46" hidden="1">
              <a:extLst>
                <a:ext uri="{63B3BB69-23CF-44E3-9099-C40C66FF867C}">
                  <a14:compatExt spid="_x0000_s170030"/>
                </a:ext>
                <a:ext uri="{FF2B5EF4-FFF2-40B4-BE49-F238E27FC236}">
                  <a16:creationId xmlns:a16="http://schemas.microsoft.com/office/drawing/2014/main" id="{00000000-0008-0000-1600-00002E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0031" name="Group Box 47" hidden="1">
              <a:extLst>
                <a:ext uri="{63B3BB69-23CF-44E3-9099-C40C66FF867C}">
                  <a14:compatExt spid="_x0000_s170031"/>
                </a:ext>
                <a:ext uri="{FF2B5EF4-FFF2-40B4-BE49-F238E27FC236}">
                  <a16:creationId xmlns:a16="http://schemas.microsoft.com/office/drawing/2014/main" id="{00000000-0008-0000-1600-00002F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0032" name="Group Box 48" hidden="1">
              <a:extLst>
                <a:ext uri="{63B3BB69-23CF-44E3-9099-C40C66FF867C}">
                  <a14:compatExt spid="_x0000_s170032"/>
                </a:ext>
                <a:ext uri="{FF2B5EF4-FFF2-40B4-BE49-F238E27FC236}">
                  <a16:creationId xmlns:a16="http://schemas.microsoft.com/office/drawing/2014/main" id="{00000000-0008-0000-1600-000030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1009" name="Group Box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17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1010" name="Option Button 2" hidden="1">
              <a:extLst>
                <a:ext uri="{63B3BB69-23CF-44E3-9099-C40C66FF867C}">
                  <a14:compatExt spid="_x0000_s171010"/>
                </a:ext>
                <a:ext uri="{FF2B5EF4-FFF2-40B4-BE49-F238E27FC236}">
                  <a16:creationId xmlns:a16="http://schemas.microsoft.com/office/drawing/2014/main" id="{00000000-0008-0000-1700-00000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1011" name="Option Button 3" hidden="1">
              <a:extLst>
                <a:ext uri="{63B3BB69-23CF-44E3-9099-C40C66FF867C}">
                  <a14:compatExt spid="_x0000_s171011"/>
                </a:ext>
                <a:ext uri="{FF2B5EF4-FFF2-40B4-BE49-F238E27FC236}">
                  <a16:creationId xmlns:a16="http://schemas.microsoft.com/office/drawing/2014/main" id="{00000000-0008-0000-1700-00000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1012" name="Option Button 4" hidden="1">
              <a:extLst>
                <a:ext uri="{63B3BB69-23CF-44E3-9099-C40C66FF867C}">
                  <a14:compatExt spid="_x0000_s171012"/>
                </a:ext>
                <a:ext uri="{FF2B5EF4-FFF2-40B4-BE49-F238E27FC236}">
                  <a16:creationId xmlns:a16="http://schemas.microsoft.com/office/drawing/2014/main" id="{00000000-0008-0000-1700-00000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1013" name="Option Button 5" hidden="1">
              <a:extLst>
                <a:ext uri="{63B3BB69-23CF-44E3-9099-C40C66FF867C}">
                  <a14:compatExt spid="_x0000_s171013"/>
                </a:ext>
                <a:ext uri="{FF2B5EF4-FFF2-40B4-BE49-F238E27FC236}">
                  <a16:creationId xmlns:a16="http://schemas.microsoft.com/office/drawing/2014/main" id="{00000000-0008-0000-1700-00000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1014" name="Option Button 6" hidden="1">
              <a:extLst>
                <a:ext uri="{63B3BB69-23CF-44E3-9099-C40C66FF867C}">
                  <a14:compatExt spid="_x0000_s171014"/>
                </a:ext>
                <a:ext uri="{FF2B5EF4-FFF2-40B4-BE49-F238E27FC236}">
                  <a16:creationId xmlns:a16="http://schemas.microsoft.com/office/drawing/2014/main" id="{00000000-0008-0000-1700-00000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1015" name="Option Button 7" hidden="1">
              <a:extLst>
                <a:ext uri="{63B3BB69-23CF-44E3-9099-C40C66FF867C}">
                  <a14:compatExt spid="_x0000_s171015"/>
                </a:ext>
                <a:ext uri="{FF2B5EF4-FFF2-40B4-BE49-F238E27FC236}">
                  <a16:creationId xmlns:a16="http://schemas.microsoft.com/office/drawing/2014/main" id="{00000000-0008-0000-1700-00000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1016" name="Option Button 8" hidden="1">
              <a:extLst>
                <a:ext uri="{63B3BB69-23CF-44E3-9099-C40C66FF867C}">
                  <a14:compatExt spid="_x0000_s171016"/>
                </a:ext>
                <a:ext uri="{FF2B5EF4-FFF2-40B4-BE49-F238E27FC236}">
                  <a16:creationId xmlns:a16="http://schemas.microsoft.com/office/drawing/2014/main" id="{00000000-0008-0000-1700-00000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1017" name="Option Button 9" hidden="1">
              <a:extLst>
                <a:ext uri="{63B3BB69-23CF-44E3-9099-C40C66FF867C}">
                  <a14:compatExt spid="_x0000_s171017"/>
                </a:ext>
                <a:ext uri="{FF2B5EF4-FFF2-40B4-BE49-F238E27FC236}">
                  <a16:creationId xmlns:a16="http://schemas.microsoft.com/office/drawing/2014/main" id="{00000000-0008-0000-1700-00000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1018" name="Option Button 10" hidden="1">
              <a:extLst>
                <a:ext uri="{63B3BB69-23CF-44E3-9099-C40C66FF867C}">
                  <a14:compatExt spid="_x0000_s171018"/>
                </a:ext>
                <a:ext uri="{FF2B5EF4-FFF2-40B4-BE49-F238E27FC236}">
                  <a16:creationId xmlns:a16="http://schemas.microsoft.com/office/drawing/2014/main" id="{00000000-0008-0000-1700-00000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1019" name="Option Button 11" hidden="1">
              <a:extLst>
                <a:ext uri="{63B3BB69-23CF-44E3-9099-C40C66FF867C}">
                  <a14:compatExt spid="_x0000_s171019"/>
                </a:ext>
                <a:ext uri="{FF2B5EF4-FFF2-40B4-BE49-F238E27FC236}">
                  <a16:creationId xmlns:a16="http://schemas.microsoft.com/office/drawing/2014/main" id="{00000000-0008-0000-1700-00000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1020" name="Option Button 12" hidden="1">
              <a:extLst>
                <a:ext uri="{63B3BB69-23CF-44E3-9099-C40C66FF867C}">
                  <a14:compatExt spid="_x0000_s171020"/>
                </a:ext>
                <a:ext uri="{FF2B5EF4-FFF2-40B4-BE49-F238E27FC236}">
                  <a16:creationId xmlns:a16="http://schemas.microsoft.com/office/drawing/2014/main" id="{00000000-0008-0000-1700-00000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1021" name="Option Button 13" hidden="1">
              <a:extLst>
                <a:ext uri="{63B3BB69-23CF-44E3-9099-C40C66FF867C}">
                  <a14:compatExt spid="_x0000_s171021"/>
                </a:ext>
                <a:ext uri="{FF2B5EF4-FFF2-40B4-BE49-F238E27FC236}">
                  <a16:creationId xmlns:a16="http://schemas.microsoft.com/office/drawing/2014/main" id="{00000000-0008-0000-1700-00000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1022" name="Option Button 14" hidden="1">
              <a:extLst>
                <a:ext uri="{63B3BB69-23CF-44E3-9099-C40C66FF867C}">
                  <a14:compatExt spid="_x0000_s171022"/>
                </a:ext>
                <a:ext uri="{FF2B5EF4-FFF2-40B4-BE49-F238E27FC236}">
                  <a16:creationId xmlns:a16="http://schemas.microsoft.com/office/drawing/2014/main" id="{00000000-0008-0000-1700-00000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1023" name="Option Button 15" hidden="1">
              <a:extLst>
                <a:ext uri="{63B3BB69-23CF-44E3-9099-C40C66FF867C}">
                  <a14:compatExt spid="_x0000_s171023"/>
                </a:ext>
                <a:ext uri="{FF2B5EF4-FFF2-40B4-BE49-F238E27FC236}">
                  <a16:creationId xmlns:a16="http://schemas.microsoft.com/office/drawing/2014/main" id="{00000000-0008-0000-1700-00000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1024" name="Option Button 16" hidden="1">
              <a:extLst>
                <a:ext uri="{63B3BB69-23CF-44E3-9099-C40C66FF867C}">
                  <a14:compatExt spid="_x0000_s171024"/>
                </a:ext>
                <a:ext uri="{FF2B5EF4-FFF2-40B4-BE49-F238E27FC236}">
                  <a16:creationId xmlns:a16="http://schemas.microsoft.com/office/drawing/2014/main" id="{00000000-0008-0000-1700-00001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1025" name="Option Button 17" hidden="1">
              <a:extLst>
                <a:ext uri="{63B3BB69-23CF-44E3-9099-C40C66FF867C}">
                  <a14:compatExt spid="_x0000_s171025"/>
                </a:ext>
                <a:ext uri="{FF2B5EF4-FFF2-40B4-BE49-F238E27FC236}">
                  <a16:creationId xmlns:a16="http://schemas.microsoft.com/office/drawing/2014/main" id="{00000000-0008-0000-1700-00001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1026" name="Option Button 18" hidden="1">
              <a:extLst>
                <a:ext uri="{63B3BB69-23CF-44E3-9099-C40C66FF867C}">
                  <a14:compatExt spid="_x0000_s171026"/>
                </a:ext>
                <a:ext uri="{FF2B5EF4-FFF2-40B4-BE49-F238E27FC236}">
                  <a16:creationId xmlns:a16="http://schemas.microsoft.com/office/drawing/2014/main" id="{00000000-0008-0000-1700-00001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1027" name="Option Button 19" hidden="1">
              <a:extLst>
                <a:ext uri="{63B3BB69-23CF-44E3-9099-C40C66FF867C}">
                  <a14:compatExt spid="_x0000_s171027"/>
                </a:ext>
                <a:ext uri="{FF2B5EF4-FFF2-40B4-BE49-F238E27FC236}">
                  <a16:creationId xmlns:a16="http://schemas.microsoft.com/office/drawing/2014/main" id="{00000000-0008-0000-1700-00001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1028" name="Option Button 20" hidden="1">
              <a:extLst>
                <a:ext uri="{63B3BB69-23CF-44E3-9099-C40C66FF867C}">
                  <a14:compatExt spid="_x0000_s171028"/>
                </a:ext>
                <a:ext uri="{FF2B5EF4-FFF2-40B4-BE49-F238E27FC236}">
                  <a16:creationId xmlns:a16="http://schemas.microsoft.com/office/drawing/2014/main" id="{00000000-0008-0000-1700-00001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1029" name="Option Button 21" hidden="1">
              <a:extLst>
                <a:ext uri="{63B3BB69-23CF-44E3-9099-C40C66FF867C}">
                  <a14:compatExt spid="_x0000_s171029"/>
                </a:ext>
                <a:ext uri="{FF2B5EF4-FFF2-40B4-BE49-F238E27FC236}">
                  <a16:creationId xmlns:a16="http://schemas.microsoft.com/office/drawing/2014/main" id="{00000000-0008-0000-1700-00001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1030" name="Option Button 22" hidden="1">
              <a:extLst>
                <a:ext uri="{63B3BB69-23CF-44E3-9099-C40C66FF867C}">
                  <a14:compatExt spid="_x0000_s171030"/>
                </a:ext>
                <a:ext uri="{FF2B5EF4-FFF2-40B4-BE49-F238E27FC236}">
                  <a16:creationId xmlns:a16="http://schemas.microsoft.com/office/drawing/2014/main" id="{00000000-0008-0000-1700-00001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1031" name="Option Button 23" hidden="1">
              <a:extLst>
                <a:ext uri="{63B3BB69-23CF-44E3-9099-C40C66FF867C}">
                  <a14:compatExt spid="_x0000_s171031"/>
                </a:ext>
                <a:ext uri="{FF2B5EF4-FFF2-40B4-BE49-F238E27FC236}">
                  <a16:creationId xmlns:a16="http://schemas.microsoft.com/office/drawing/2014/main" id="{00000000-0008-0000-1700-00001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1032" name="Option Button 24" hidden="1">
              <a:extLst>
                <a:ext uri="{63B3BB69-23CF-44E3-9099-C40C66FF867C}">
                  <a14:compatExt spid="_x0000_s171032"/>
                </a:ext>
                <a:ext uri="{FF2B5EF4-FFF2-40B4-BE49-F238E27FC236}">
                  <a16:creationId xmlns:a16="http://schemas.microsoft.com/office/drawing/2014/main" id="{00000000-0008-0000-1700-00001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1033" name="Option Button 25" hidden="1">
              <a:extLst>
                <a:ext uri="{63B3BB69-23CF-44E3-9099-C40C66FF867C}">
                  <a14:compatExt spid="_x0000_s171033"/>
                </a:ext>
                <a:ext uri="{FF2B5EF4-FFF2-40B4-BE49-F238E27FC236}">
                  <a16:creationId xmlns:a16="http://schemas.microsoft.com/office/drawing/2014/main" id="{00000000-0008-0000-1700-00001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1034" name="Option Button 26" hidden="1">
              <a:extLst>
                <a:ext uri="{63B3BB69-23CF-44E3-9099-C40C66FF867C}">
                  <a14:compatExt spid="_x0000_s171034"/>
                </a:ext>
                <a:ext uri="{FF2B5EF4-FFF2-40B4-BE49-F238E27FC236}">
                  <a16:creationId xmlns:a16="http://schemas.microsoft.com/office/drawing/2014/main" id="{00000000-0008-0000-1700-00001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1035" name="Option Button 27" hidden="1">
              <a:extLst>
                <a:ext uri="{63B3BB69-23CF-44E3-9099-C40C66FF867C}">
                  <a14:compatExt spid="_x0000_s171035"/>
                </a:ext>
                <a:ext uri="{FF2B5EF4-FFF2-40B4-BE49-F238E27FC236}">
                  <a16:creationId xmlns:a16="http://schemas.microsoft.com/office/drawing/2014/main" id="{00000000-0008-0000-1700-00001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1036" name="Option Button 28" hidden="1">
              <a:extLst>
                <a:ext uri="{63B3BB69-23CF-44E3-9099-C40C66FF867C}">
                  <a14:compatExt spid="_x0000_s171036"/>
                </a:ext>
                <a:ext uri="{FF2B5EF4-FFF2-40B4-BE49-F238E27FC236}">
                  <a16:creationId xmlns:a16="http://schemas.microsoft.com/office/drawing/2014/main" id="{00000000-0008-0000-1700-00001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1037" name="Option Button 29" hidden="1">
              <a:extLst>
                <a:ext uri="{63B3BB69-23CF-44E3-9099-C40C66FF867C}">
                  <a14:compatExt spid="_x0000_s171037"/>
                </a:ext>
                <a:ext uri="{FF2B5EF4-FFF2-40B4-BE49-F238E27FC236}">
                  <a16:creationId xmlns:a16="http://schemas.microsoft.com/office/drawing/2014/main" id="{00000000-0008-0000-1700-00001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1038" name="Option Button 30" hidden="1">
              <a:extLst>
                <a:ext uri="{63B3BB69-23CF-44E3-9099-C40C66FF867C}">
                  <a14:compatExt spid="_x0000_s171038"/>
                </a:ext>
                <a:ext uri="{FF2B5EF4-FFF2-40B4-BE49-F238E27FC236}">
                  <a16:creationId xmlns:a16="http://schemas.microsoft.com/office/drawing/2014/main" id="{00000000-0008-0000-1700-00001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1039" name="Option Button 31" hidden="1">
              <a:extLst>
                <a:ext uri="{63B3BB69-23CF-44E3-9099-C40C66FF867C}">
                  <a14:compatExt spid="_x0000_s171039"/>
                </a:ext>
                <a:ext uri="{FF2B5EF4-FFF2-40B4-BE49-F238E27FC236}">
                  <a16:creationId xmlns:a16="http://schemas.microsoft.com/office/drawing/2014/main" id="{00000000-0008-0000-1700-00001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1040" name="Option Button 32" hidden="1">
              <a:extLst>
                <a:ext uri="{63B3BB69-23CF-44E3-9099-C40C66FF867C}">
                  <a14:compatExt spid="_x0000_s171040"/>
                </a:ext>
                <a:ext uri="{FF2B5EF4-FFF2-40B4-BE49-F238E27FC236}">
                  <a16:creationId xmlns:a16="http://schemas.microsoft.com/office/drawing/2014/main" id="{00000000-0008-0000-1700-00002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1041" name="Option Button 33" hidden="1">
              <a:extLst>
                <a:ext uri="{63B3BB69-23CF-44E3-9099-C40C66FF867C}">
                  <a14:compatExt spid="_x0000_s171041"/>
                </a:ext>
                <a:ext uri="{FF2B5EF4-FFF2-40B4-BE49-F238E27FC236}">
                  <a16:creationId xmlns:a16="http://schemas.microsoft.com/office/drawing/2014/main" id="{00000000-0008-0000-1700-00002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1042" name="Option Button 34" hidden="1">
              <a:extLst>
                <a:ext uri="{63B3BB69-23CF-44E3-9099-C40C66FF867C}">
                  <a14:compatExt spid="_x0000_s171042"/>
                </a:ext>
                <a:ext uri="{FF2B5EF4-FFF2-40B4-BE49-F238E27FC236}">
                  <a16:creationId xmlns:a16="http://schemas.microsoft.com/office/drawing/2014/main" id="{00000000-0008-0000-1700-00002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1043" name="Option Button 35" hidden="1">
              <a:extLst>
                <a:ext uri="{63B3BB69-23CF-44E3-9099-C40C66FF867C}">
                  <a14:compatExt spid="_x0000_s171043"/>
                </a:ext>
                <a:ext uri="{FF2B5EF4-FFF2-40B4-BE49-F238E27FC236}">
                  <a16:creationId xmlns:a16="http://schemas.microsoft.com/office/drawing/2014/main" id="{00000000-0008-0000-1700-000023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1044" name="Option Button 36" hidden="1">
              <a:extLst>
                <a:ext uri="{63B3BB69-23CF-44E3-9099-C40C66FF867C}">
                  <a14:compatExt spid="_x0000_s171044"/>
                </a:ext>
                <a:ext uri="{FF2B5EF4-FFF2-40B4-BE49-F238E27FC236}">
                  <a16:creationId xmlns:a16="http://schemas.microsoft.com/office/drawing/2014/main" id="{00000000-0008-0000-1700-000024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1045" name="Option Button 37" hidden="1">
              <a:extLst>
                <a:ext uri="{63B3BB69-23CF-44E3-9099-C40C66FF867C}">
                  <a14:compatExt spid="_x0000_s171045"/>
                </a:ext>
                <a:ext uri="{FF2B5EF4-FFF2-40B4-BE49-F238E27FC236}">
                  <a16:creationId xmlns:a16="http://schemas.microsoft.com/office/drawing/2014/main" id="{00000000-0008-0000-1700-000025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1046" name="Option Button 38" hidden="1">
              <a:extLst>
                <a:ext uri="{63B3BB69-23CF-44E3-9099-C40C66FF867C}">
                  <a14:compatExt spid="_x0000_s171046"/>
                </a:ext>
                <a:ext uri="{FF2B5EF4-FFF2-40B4-BE49-F238E27FC236}">
                  <a16:creationId xmlns:a16="http://schemas.microsoft.com/office/drawing/2014/main" id="{00000000-0008-0000-1700-000026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1047" name="Option Button 39" hidden="1">
              <a:extLst>
                <a:ext uri="{63B3BB69-23CF-44E3-9099-C40C66FF867C}">
                  <a14:compatExt spid="_x0000_s171047"/>
                </a:ext>
                <a:ext uri="{FF2B5EF4-FFF2-40B4-BE49-F238E27FC236}">
                  <a16:creationId xmlns:a16="http://schemas.microsoft.com/office/drawing/2014/main" id="{00000000-0008-0000-1700-000027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1048" name="Option Button 40" hidden="1">
              <a:extLst>
                <a:ext uri="{63B3BB69-23CF-44E3-9099-C40C66FF867C}">
                  <a14:compatExt spid="_x0000_s171048"/>
                </a:ext>
                <a:ext uri="{FF2B5EF4-FFF2-40B4-BE49-F238E27FC236}">
                  <a16:creationId xmlns:a16="http://schemas.microsoft.com/office/drawing/2014/main" id="{00000000-0008-0000-1700-000028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1049" name="Option Button 41" hidden="1">
              <a:extLst>
                <a:ext uri="{63B3BB69-23CF-44E3-9099-C40C66FF867C}">
                  <a14:compatExt spid="_x0000_s171049"/>
                </a:ext>
                <a:ext uri="{FF2B5EF4-FFF2-40B4-BE49-F238E27FC236}">
                  <a16:creationId xmlns:a16="http://schemas.microsoft.com/office/drawing/2014/main" id="{00000000-0008-0000-1700-000029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1050" name="Group Box 42" hidden="1">
              <a:extLst>
                <a:ext uri="{63B3BB69-23CF-44E3-9099-C40C66FF867C}">
                  <a14:compatExt spid="_x0000_s171050"/>
                </a:ext>
                <a:ext uri="{FF2B5EF4-FFF2-40B4-BE49-F238E27FC236}">
                  <a16:creationId xmlns:a16="http://schemas.microsoft.com/office/drawing/2014/main" id="{00000000-0008-0000-1700-00002A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1051" name="Group Box 43" hidden="1">
              <a:extLst>
                <a:ext uri="{63B3BB69-23CF-44E3-9099-C40C66FF867C}">
                  <a14:compatExt spid="_x0000_s171051"/>
                </a:ext>
                <a:ext uri="{FF2B5EF4-FFF2-40B4-BE49-F238E27FC236}">
                  <a16:creationId xmlns:a16="http://schemas.microsoft.com/office/drawing/2014/main" id="{00000000-0008-0000-1700-00002B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1052" name="Group Box 44" hidden="1">
              <a:extLst>
                <a:ext uri="{63B3BB69-23CF-44E3-9099-C40C66FF867C}">
                  <a14:compatExt spid="_x0000_s171052"/>
                </a:ext>
                <a:ext uri="{FF2B5EF4-FFF2-40B4-BE49-F238E27FC236}">
                  <a16:creationId xmlns:a16="http://schemas.microsoft.com/office/drawing/2014/main" id="{00000000-0008-0000-1700-00002C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1053" name="Group Box 45" hidden="1">
              <a:extLst>
                <a:ext uri="{63B3BB69-23CF-44E3-9099-C40C66FF867C}">
                  <a14:compatExt spid="_x0000_s171053"/>
                </a:ext>
                <a:ext uri="{FF2B5EF4-FFF2-40B4-BE49-F238E27FC236}">
                  <a16:creationId xmlns:a16="http://schemas.microsoft.com/office/drawing/2014/main" id="{00000000-0008-0000-1700-00002D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1054" name="Group Box 46" hidden="1">
              <a:extLst>
                <a:ext uri="{63B3BB69-23CF-44E3-9099-C40C66FF867C}">
                  <a14:compatExt spid="_x0000_s171054"/>
                </a:ext>
                <a:ext uri="{FF2B5EF4-FFF2-40B4-BE49-F238E27FC236}">
                  <a16:creationId xmlns:a16="http://schemas.microsoft.com/office/drawing/2014/main" id="{00000000-0008-0000-1700-00002E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1055" name="Group Box 47" hidden="1">
              <a:extLst>
                <a:ext uri="{63B3BB69-23CF-44E3-9099-C40C66FF867C}">
                  <a14:compatExt spid="_x0000_s171055"/>
                </a:ext>
                <a:ext uri="{FF2B5EF4-FFF2-40B4-BE49-F238E27FC236}">
                  <a16:creationId xmlns:a16="http://schemas.microsoft.com/office/drawing/2014/main" id="{00000000-0008-0000-1700-00002F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1056" name="Group Box 48" hidden="1">
              <a:extLst>
                <a:ext uri="{63B3BB69-23CF-44E3-9099-C40C66FF867C}">
                  <a14:compatExt spid="_x0000_s171056"/>
                </a:ext>
                <a:ext uri="{FF2B5EF4-FFF2-40B4-BE49-F238E27FC236}">
                  <a16:creationId xmlns:a16="http://schemas.microsoft.com/office/drawing/2014/main" id="{00000000-0008-0000-1700-000030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2033" name="Group Box 1" hidden="1">
              <a:extLst>
                <a:ext uri="{63B3BB69-23CF-44E3-9099-C40C66FF867C}">
                  <a14:compatExt spid="_x0000_s172033"/>
                </a:ext>
                <a:ext uri="{FF2B5EF4-FFF2-40B4-BE49-F238E27FC236}">
                  <a16:creationId xmlns:a16="http://schemas.microsoft.com/office/drawing/2014/main" id="{00000000-0008-0000-1800-00000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2034" name="Option Button 2" hidden="1">
              <a:extLst>
                <a:ext uri="{63B3BB69-23CF-44E3-9099-C40C66FF867C}">
                  <a14:compatExt spid="_x0000_s172034"/>
                </a:ext>
                <a:ext uri="{FF2B5EF4-FFF2-40B4-BE49-F238E27FC236}">
                  <a16:creationId xmlns:a16="http://schemas.microsoft.com/office/drawing/2014/main" id="{00000000-0008-0000-1800-00000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2035" name="Option Button 3" hidden="1">
              <a:extLst>
                <a:ext uri="{63B3BB69-23CF-44E3-9099-C40C66FF867C}">
                  <a14:compatExt spid="_x0000_s172035"/>
                </a:ext>
                <a:ext uri="{FF2B5EF4-FFF2-40B4-BE49-F238E27FC236}">
                  <a16:creationId xmlns:a16="http://schemas.microsoft.com/office/drawing/2014/main" id="{00000000-0008-0000-1800-00000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2036" name="Option Button 4" hidden="1">
              <a:extLst>
                <a:ext uri="{63B3BB69-23CF-44E3-9099-C40C66FF867C}">
                  <a14:compatExt spid="_x0000_s172036"/>
                </a:ext>
                <a:ext uri="{FF2B5EF4-FFF2-40B4-BE49-F238E27FC236}">
                  <a16:creationId xmlns:a16="http://schemas.microsoft.com/office/drawing/2014/main" id="{00000000-0008-0000-1800-00000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2037" name="Option Button 5" hidden="1">
              <a:extLst>
                <a:ext uri="{63B3BB69-23CF-44E3-9099-C40C66FF867C}">
                  <a14:compatExt spid="_x0000_s172037"/>
                </a:ext>
                <a:ext uri="{FF2B5EF4-FFF2-40B4-BE49-F238E27FC236}">
                  <a16:creationId xmlns:a16="http://schemas.microsoft.com/office/drawing/2014/main" id="{00000000-0008-0000-1800-00000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2038" name="Option Button 6" hidden="1">
              <a:extLst>
                <a:ext uri="{63B3BB69-23CF-44E3-9099-C40C66FF867C}">
                  <a14:compatExt spid="_x0000_s172038"/>
                </a:ext>
                <a:ext uri="{FF2B5EF4-FFF2-40B4-BE49-F238E27FC236}">
                  <a16:creationId xmlns:a16="http://schemas.microsoft.com/office/drawing/2014/main" id="{00000000-0008-0000-1800-00000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2039" name="Option Button 7" hidden="1">
              <a:extLst>
                <a:ext uri="{63B3BB69-23CF-44E3-9099-C40C66FF867C}">
                  <a14:compatExt spid="_x0000_s172039"/>
                </a:ext>
                <a:ext uri="{FF2B5EF4-FFF2-40B4-BE49-F238E27FC236}">
                  <a16:creationId xmlns:a16="http://schemas.microsoft.com/office/drawing/2014/main" id="{00000000-0008-0000-1800-00000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2040" name="Option Button 8" hidden="1">
              <a:extLst>
                <a:ext uri="{63B3BB69-23CF-44E3-9099-C40C66FF867C}">
                  <a14:compatExt spid="_x0000_s172040"/>
                </a:ext>
                <a:ext uri="{FF2B5EF4-FFF2-40B4-BE49-F238E27FC236}">
                  <a16:creationId xmlns:a16="http://schemas.microsoft.com/office/drawing/2014/main" id="{00000000-0008-0000-1800-00000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2041" name="Option Button 9" hidden="1">
              <a:extLst>
                <a:ext uri="{63B3BB69-23CF-44E3-9099-C40C66FF867C}">
                  <a14:compatExt spid="_x0000_s172041"/>
                </a:ext>
                <a:ext uri="{FF2B5EF4-FFF2-40B4-BE49-F238E27FC236}">
                  <a16:creationId xmlns:a16="http://schemas.microsoft.com/office/drawing/2014/main" id="{00000000-0008-0000-1800-00000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2042" name="Option Button 10" hidden="1">
              <a:extLst>
                <a:ext uri="{63B3BB69-23CF-44E3-9099-C40C66FF867C}">
                  <a14:compatExt spid="_x0000_s172042"/>
                </a:ext>
                <a:ext uri="{FF2B5EF4-FFF2-40B4-BE49-F238E27FC236}">
                  <a16:creationId xmlns:a16="http://schemas.microsoft.com/office/drawing/2014/main" id="{00000000-0008-0000-1800-00000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2043" name="Option Button 11" hidden="1">
              <a:extLst>
                <a:ext uri="{63B3BB69-23CF-44E3-9099-C40C66FF867C}">
                  <a14:compatExt spid="_x0000_s172043"/>
                </a:ext>
                <a:ext uri="{FF2B5EF4-FFF2-40B4-BE49-F238E27FC236}">
                  <a16:creationId xmlns:a16="http://schemas.microsoft.com/office/drawing/2014/main" id="{00000000-0008-0000-1800-00000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2044" name="Option Button 12" hidden="1">
              <a:extLst>
                <a:ext uri="{63B3BB69-23CF-44E3-9099-C40C66FF867C}">
                  <a14:compatExt spid="_x0000_s172044"/>
                </a:ext>
                <a:ext uri="{FF2B5EF4-FFF2-40B4-BE49-F238E27FC236}">
                  <a16:creationId xmlns:a16="http://schemas.microsoft.com/office/drawing/2014/main" id="{00000000-0008-0000-1800-00000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2045" name="Option Button 13" hidden="1">
              <a:extLst>
                <a:ext uri="{63B3BB69-23CF-44E3-9099-C40C66FF867C}">
                  <a14:compatExt spid="_x0000_s172045"/>
                </a:ext>
                <a:ext uri="{FF2B5EF4-FFF2-40B4-BE49-F238E27FC236}">
                  <a16:creationId xmlns:a16="http://schemas.microsoft.com/office/drawing/2014/main" id="{00000000-0008-0000-1800-00000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2046" name="Option Button 14" hidden="1">
              <a:extLst>
                <a:ext uri="{63B3BB69-23CF-44E3-9099-C40C66FF867C}">
                  <a14:compatExt spid="_x0000_s172046"/>
                </a:ext>
                <a:ext uri="{FF2B5EF4-FFF2-40B4-BE49-F238E27FC236}">
                  <a16:creationId xmlns:a16="http://schemas.microsoft.com/office/drawing/2014/main" id="{00000000-0008-0000-1800-00000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2047" name="Option Button 15" hidden="1">
              <a:extLst>
                <a:ext uri="{63B3BB69-23CF-44E3-9099-C40C66FF867C}">
                  <a14:compatExt spid="_x0000_s172047"/>
                </a:ext>
                <a:ext uri="{FF2B5EF4-FFF2-40B4-BE49-F238E27FC236}">
                  <a16:creationId xmlns:a16="http://schemas.microsoft.com/office/drawing/2014/main" id="{00000000-0008-0000-1800-00000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2048" name="Option Button 16" hidden="1">
              <a:extLst>
                <a:ext uri="{63B3BB69-23CF-44E3-9099-C40C66FF867C}">
                  <a14:compatExt spid="_x0000_s172048"/>
                </a:ext>
                <a:ext uri="{FF2B5EF4-FFF2-40B4-BE49-F238E27FC236}">
                  <a16:creationId xmlns:a16="http://schemas.microsoft.com/office/drawing/2014/main" id="{00000000-0008-0000-1800-00001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2049" name="Option Button 17" hidden="1">
              <a:extLst>
                <a:ext uri="{63B3BB69-23CF-44E3-9099-C40C66FF867C}">
                  <a14:compatExt spid="_x0000_s172049"/>
                </a:ext>
                <a:ext uri="{FF2B5EF4-FFF2-40B4-BE49-F238E27FC236}">
                  <a16:creationId xmlns:a16="http://schemas.microsoft.com/office/drawing/2014/main" id="{00000000-0008-0000-1800-00001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2050" name="Option Button 18" hidden="1">
              <a:extLst>
                <a:ext uri="{63B3BB69-23CF-44E3-9099-C40C66FF867C}">
                  <a14:compatExt spid="_x0000_s172050"/>
                </a:ext>
                <a:ext uri="{FF2B5EF4-FFF2-40B4-BE49-F238E27FC236}">
                  <a16:creationId xmlns:a16="http://schemas.microsoft.com/office/drawing/2014/main" id="{00000000-0008-0000-1800-00001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2051" name="Option Button 19" hidden="1">
              <a:extLst>
                <a:ext uri="{63B3BB69-23CF-44E3-9099-C40C66FF867C}">
                  <a14:compatExt spid="_x0000_s172051"/>
                </a:ext>
                <a:ext uri="{FF2B5EF4-FFF2-40B4-BE49-F238E27FC236}">
                  <a16:creationId xmlns:a16="http://schemas.microsoft.com/office/drawing/2014/main" id="{00000000-0008-0000-1800-00001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2052" name="Option Button 20" hidden="1">
              <a:extLst>
                <a:ext uri="{63B3BB69-23CF-44E3-9099-C40C66FF867C}">
                  <a14:compatExt spid="_x0000_s172052"/>
                </a:ext>
                <a:ext uri="{FF2B5EF4-FFF2-40B4-BE49-F238E27FC236}">
                  <a16:creationId xmlns:a16="http://schemas.microsoft.com/office/drawing/2014/main" id="{00000000-0008-0000-1800-00001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2053" name="Option Button 21" hidden="1">
              <a:extLst>
                <a:ext uri="{63B3BB69-23CF-44E3-9099-C40C66FF867C}">
                  <a14:compatExt spid="_x0000_s172053"/>
                </a:ext>
                <a:ext uri="{FF2B5EF4-FFF2-40B4-BE49-F238E27FC236}">
                  <a16:creationId xmlns:a16="http://schemas.microsoft.com/office/drawing/2014/main" id="{00000000-0008-0000-1800-00001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2054" name="Option Button 22" hidden="1">
              <a:extLst>
                <a:ext uri="{63B3BB69-23CF-44E3-9099-C40C66FF867C}">
                  <a14:compatExt spid="_x0000_s172054"/>
                </a:ext>
                <a:ext uri="{FF2B5EF4-FFF2-40B4-BE49-F238E27FC236}">
                  <a16:creationId xmlns:a16="http://schemas.microsoft.com/office/drawing/2014/main" id="{00000000-0008-0000-1800-00001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2055" name="Option Button 23" hidden="1">
              <a:extLst>
                <a:ext uri="{63B3BB69-23CF-44E3-9099-C40C66FF867C}">
                  <a14:compatExt spid="_x0000_s172055"/>
                </a:ext>
                <a:ext uri="{FF2B5EF4-FFF2-40B4-BE49-F238E27FC236}">
                  <a16:creationId xmlns:a16="http://schemas.microsoft.com/office/drawing/2014/main" id="{00000000-0008-0000-1800-00001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2056" name="Option Button 24" hidden="1">
              <a:extLst>
                <a:ext uri="{63B3BB69-23CF-44E3-9099-C40C66FF867C}">
                  <a14:compatExt spid="_x0000_s172056"/>
                </a:ext>
                <a:ext uri="{FF2B5EF4-FFF2-40B4-BE49-F238E27FC236}">
                  <a16:creationId xmlns:a16="http://schemas.microsoft.com/office/drawing/2014/main" id="{00000000-0008-0000-1800-00001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2057" name="Option Button 25" hidden="1">
              <a:extLst>
                <a:ext uri="{63B3BB69-23CF-44E3-9099-C40C66FF867C}">
                  <a14:compatExt spid="_x0000_s172057"/>
                </a:ext>
                <a:ext uri="{FF2B5EF4-FFF2-40B4-BE49-F238E27FC236}">
                  <a16:creationId xmlns:a16="http://schemas.microsoft.com/office/drawing/2014/main" id="{00000000-0008-0000-1800-00001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2058" name="Option Button 26" hidden="1">
              <a:extLst>
                <a:ext uri="{63B3BB69-23CF-44E3-9099-C40C66FF867C}">
                  <a14:compatExt spid="_x0000_s172058"/>
                </a:ext>
                <a:ext uri="{FF2B5EF4-FFF2-40B4-BE49-F238E27FC236}">
                  <a16:creationId xmlns:a16="http://schemas.microsoft.com/office/drawing/2014/main" id="{00000000-0008-0000-1800-00001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2059" name="Option Button 27" hidden="1">
              <a:extLst>
                <a:ext uri="{63B3BB69-23CF-44E3-9099-C40C66FF867C}">
                  <a14:compatExt spid="_x0000_s172059"/>
                </a:ext>
                <a:ext uri="{FF2B5EF4-FFF2-40B4-BE49-F238E27FC236}">
                  <a16:creationId xmlns:a16="http://schemas.microsoft.com/office/drawing/2014/main" id="{00000000-0008-0000-1800-00001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2060" name="Option Button 28" hidden="1">
              <a:extLst>
                <a:ext uri="{63B3BB69-23CF-44E3-9099-C40C66FF867C}">
                  <a14:compatExt spid="_x0000_s172060"/>
                </a:ext>
                <a:ext uri="{FF2B5EF4-FFF2-40B4-BE49-F238E27FC236}">
                  <a16:creationId xmlns:a16="http://schemas.microsoft.com/office/drawing/2014/main" id="{00000000-0008-0000-1800-00001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2061" name="Option Button 29" hidden="1">
              <a:extLst>
                <a:ext uri="{63B3BB69-23CF-44E3-9099-C40C66FF867C}">
                  <a14:compatExt spid="_x0000_s172061"/>
                </a:ext>
                <a:ext uri="{FF2B5EF4-FFF2-40B4-BE49-F238E27FC236}">
                  <a16:creationId xmlns:a16="http://schemas.microsoft.com/office/drawing/2014/main" id="{00000000-0008-0000-1800-00001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2062" name="Option Button 30" hidden="1">
              <a:extLst>
                <a:ext uri="{63B3BB69-23CF-44E3-9099-C40C66FF867C}">
                  <a14:compatExt spid="_x0000_s172062"/>
                </a:ext>
                <a:ext uri="{FF2B5EF4-FFF2-40B4-BE49-F238E27FC236}">
                  <a16:creationId xmlns:a16="http://schemas.microsoft.com/office/drawing/2014/main" id="{00000000-0008-0000-1800-00001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2063" name="Option Button 31" hidden="1">
              <a:extLst>
                <a:ext uri="{63B3BB69-23CF-44E3-9099-C40C66FF867C}">
                  <a14:compatExt spid="_x0000_s172063"/>
                </a:ext>
                <a:ext uri="{FF2B5EF4-FFF2-40B4-BE49-F238E27FC236}">
                  <a16:creationId xmlns:a16="http://schemas.microsoft.com/office/drawing/2014/main" id="{00000000-0008-0000-1800-00001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2064" name="Option Button 32" hidden="1">
              <a:extLst>
                <a:ext uri="{63B3BB69-23CF-44E3-9099-C40C66FF867C}">
                  <a14:compatExt spid="_x0000_s172064"/>
                </a:ext>
                <a:ext uri="{FF2B5EF4-FFF2-40B4-BE49-F238E27FC236}">
                  <a16:creationId xmlns:a16="http://schemas.microsoft.com/office/drawing/2014/main" id="{00000000-0008-0000-1800-00002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2065" name="Option Button 33" hidden="1">
              <a:extLst>
                <a:ext uri="{63B3BB69-23CF-44E3-9099-C40C66FF867C}">
                  <a14:compatExt spid="_x0000_s172065"/>
                </a:ext>
                <a:ext uri="{FF2B5EF4-FFF2-40B4-BE49-F238E27FC236}">
                  <a16:creationId xmlns:a16="http://schemas.microsoft.com/office/drawing/2014/main" id="{00000000-0008-0000-1800-000021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2066" name="Option Button 34" hidden="1">
              <a:extLst>
                <a:ext uri="{63B3BB69-23CF-44E3-9099-C40C66FF867C}">
                  <a14:compatExt spid="_x0000_s172066"/>
                </a:ext>
                <a:ext uri="{FF2B5EF4-FFF2-40B4-BE49-F238E27FC236}">
                  <a16:creationId xmlns:a16="http://schemas.microsoft.com/office/drawing/2014/main" id="{00000000-0008-0000-1800-000022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2067" name="Option Button 35" hidden="1">
              <a:extLst>
                <a:ext uri="{63B3BB69-23CF-44E3-9099-C40C66FF867C}">
                  <a14:compatExt spid="_x0000_s172067"/>
                </a:ext>
                <a:ext uri="{FF2B5EF4-FFF2-40B4-BE49-F238E27FC236}">
                  <a16:creationId xmlns:a16="http://schemas.microsoft.com/office/drawing/2014/main" id="{00000000-0008-0000-1800-000023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2068" name="Option Button 36" hidden="1">
              <a:extLst>
                <a:ext uri="{63B3BB69-23CF-44E3-9099-C40C66FF867C}">
                  <a14:compatExt spid="_x0000_s172068"/>
                </a:ext>
                <a:ext uri="{FF2B5EF4-FFF2-40B4-BE49-F238E27FC236}">
                  <a16:creationId xmlns:a16="http://schemas.microsoft.com/office/drawing/2014/main" id="{00000000-0008-0000-1800-000024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2069" name="Option Button 37" hidden="1">
              <a:extLst>
                <a:ext uri="{63B3BB69-23CF-44E3-9099-C40C66FF867C}">
                  <a14:compatExt spid="_x0000_s172069"/>
                </a:ext>
                <a:ext uri="{FF2B5EF4-FFF2-40B4-BE49-F238E27FC236}">
                  <a16:creationId xmlns:a16="http://schemas.microsoft.com/office/drawing/2014/main" id="{00000000-0008-0000-1800-000025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2070" name="Option Button 38" hidden="1">
              <a:extLst>
                <a:ext uri="{63B3BB69-23CF-44E3-9099-C40C66FF867C}">
                  <a14:compatExt spid="_x0000_s172070"/>
                </a:ext>
                <a:ext uri="{FF2B5EF4-FFF2-40B4-BE49-F238E27FC236}">
                  <a16:creationId xmlns:a16="http://schemas.microsoft.com/office/drawing/2014/main" id="{00000000-0008-0000-1800-000026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2071" name="Option Button 39" hidden="1">
              <a:extLst>
                <a:ext uri="{63B3BB69-23CF-44E3-9099-C40C66FF867C}">
                  <a14:compatExt spid="_x0000_s172071"/>
                </a:ext>
                <a:ext uri="{FF2B5EF4-FFF2-40B4-BE49-F238E27FC236}">
                  <a16:creationId xmlns:a16="http://schemas.microsoft.com/office/drawing/2014/main" id="{00000000-0008-0000-1800-000027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2072" name="Option Button 40" hidden="1">
              <a:extLst>
                <a:ext uri="{63B3BB69-23CF-44E3-9099-C40C66FF867C}">
                  <a14:compatExt spid="_x0000_s172072"/>
                </a:ext>
                <a:ext uri="{FF2B5EF4-FFF2-40B4-BE49-F238E27FC236}">
                  <a16:creationId xmlns:a16="http://schemas.microsoft.com/office/drawing/2014/main" id="{00000000-0008-0000-1800-000028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2073" name="Option Button 41" hidden="1">
              <a:extLst>
                <a:ext uri="{63B3BB69-23CF-44E3-9099-C40C66FF867C}">
                  <a14:compatExt spid="_x0000_s172073"/>
                </a:ext>
                <a:ext uri="{FF2B5EF4-FFF2-40B4-BE49-F238E27FC236}">
                  <a16:creationId xmlns:a16="http://schemas.microsoft.com/office/drawing/2014/main" id="{00000000-0008-0000-1800-000029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2074" name="Group Box 42" hidden="1">
              <a:extLst>
                <a:ext uri="{63B3BB69-23CF-44E3-9099-C40C66FF867C}">
                  <a14:compatExt spid="_x0000_s172074"/>
                </a:ext>
                <a:ext uri="{FF2B5EF4-FFF2-40B4-BE49-F238E27FC236}">
                  <a16:creationId xmlns:a16="http://schemas.microsoft.com/office/drawing/2014/main" id="{00000000-0008-0000-1800-00002A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2075" name="Group Box 43" hidden="1">
              <a:extLst>
                <a:ext uri="{63B3BB69-23CF-44E3-9099-C40C66FF867C}">
                  <a14:compatExt spid="_x0000_s172075"/>
                </a:ext>
                <a:ext uri="{FF2B5EF4-FFF2-40B4-BE49-F238E27FC236}">
                  <a16:creationId xmlns:a16="http://schemas.microsoft.com/office/drawing/2014/main" id="{00000000-0008-0000-1800-00002B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2076" name="Group Box 44" hidden="1">
              <a:extLst>
                <a:ext uri="{63B3BB69-23CF-44E3-9099-C40C66FF867C}">
                  <a14:compatExt spid="_x0000_s172076"/>
                </a:ext>
                <a:ext uri="{FF2B5EF4-FFF2-40B4-BE49-F238E27FC236}">
                  <a16:creationId xmlns:a16="http://schemas.microsoft.com/office/drawing/2014/main" id="{00000000-0008-0000-1800-00002C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2077" name="Group Box 45" hidden="1">
              <a:extLst>
                <a:ext uri="{63B3BB69-23CF-44E3-9099-C40C66FF867C}">
                  <a14:compatExt spid="_x0000_s172077"/>
                </a:ext>
                <a:ext uri="{FF2B5EF4-FFF2-40B4-BE49-F238E27FC236}">
                  <a16:creationId xmlns:a16="http://schemas.microsoft.com/office/drawing/2014/main" id="{00000000-0008-0000-1800-00002D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2078" name="Group Box 46" hidden="1">
              <a:extLst>
                <a:ext uri="{63B3BB69-23CF-44E3-9099-C40C66FF867C}">
                  <a14:compatExt spid="_x0000_s172078"/>
                </a:ext>
                <a:ext uri="{FF2B5EF4-FFF2-40B4-BE49-F238E27FC236}">
                  <a16:creationId xmlns:a16="http://schemas.microsoft.com/office/drawing/2014/main" id="{00000000-0008-0000-1800-00002E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2079" name="Group Box 47" hidden="1">
              <a:extLst>
                <a:ext uri="{63B3BB69-23CF-44E3-9099-C40C66FF867C}">
                  <a14:compatExt spid="_x0000_s172079"/>
                </a:ext>
                <a:ext uri="{FF2B5EF4-FFF2-40B4-BE49-F238E27FC236}">
                  <a16:creationId xmlns:a16="http://schemas.microsoft.com/office/drawing/2014/main" id="{00000000-0008-0000-1800-00002F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2080" name="Group Box 48" hidden="1">
              <a:extLst>
                <a:ext uri="{63B3BB69-23CF-44E3-9099-C40C66FF867C}">
                  <a14:compatExt spid="_x0000_s172080"/>
                </a:ext>
                <a:ext uri="{FF2B5EF4-FFF2-40B4-BE49-F238E27FC236}">
                  <a16:creationId xmlns:a16="http://schemas.microsoft.com/office/drawing/2014/main" id="{00000000-0008-0000-1800-000030A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3057" name="Group Box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19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3058" name="Option Button 2" hidden="1">
              <a:extLst>
                <a:ext uri="{63B3BB69-23CF-44E3-9099-C40C66FF867C}">
                  <a14:compatExt spid="_x0000_s173058"/>
                </a:ext>
                <a:ext uri="{FF2B5EF4-FFF2-40B4-BE49-F238E27FC236}">
                  <a16:creationId xmlns:a16="http://schemas.microsoft.com/office/drawing/2014/main" id="{00000000-0008-0000-1900-00000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3059" name="Option Button 3" hidden="1">
              <a:extLst>
                <a:ext uri="{63B3BB69-23CF-44E3-9099-C40C66FF867C}">
                  <a14:compatExt spid="_x0000_s173059"/>
                </a:ext>
                <a:ext uri="{FF2B5EF4-FFF2-40B4-BE49-F238E27FC236}">
                  <a16:creationId xmlns:a16="http://schemas.microsoft.com/office/drawing/2014/main" id="{00000000-0008-0000-1900-00000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3060" name="Option Button 4" hidden="1">
              <a:extLst>
                <a:ext uri="{63B3BB69-23CF-44E3-9099-C40C66FF867C}">
                  <a14:compatExt spid="_x0000_s173060"/>
                </a:ext>
                <a:ext uri="{FF2B5EF4-FFF2-40B4-BE49-F238E27FC236}">
                  <a16:creationId xmlns:a16="http://schemas.microsoft.com/office/drawing/2014/main" id="{00000000-0008-0000-1900-00000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3061" name="Option Button 5" hidden="1">
              <a:extLst>
                <a:ext uri="{63B3BB69-23CF-44E3-9099-C40C66FF867C}">
                  <a14:compatExt spid="_x0000_s173061"/>
                </a:ext>
                <a:ext uri="{FF2B5EF4-FFF2-40B4-BE49-F238E27FC236}">
                  <a16:creationId xmlns:a16="http://schemas.microsoft.com/office/drawing/2014/main" id="{00000000-0008-0000-1900-00000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3062" name="Option Button 6" hidden="1">
              <a:extLst>
                <a:ext uri="{63B3BB69-23CF-44E3-9099-C40C66FF867C}">
                  <a14:compatExt spid="_x0000_s173062"/>
                </a:ext>
                <a:ext uri="{FF2B5EF4-FFF2-40B4-BE49-F238E27FC236}">
                  <a16:creationId xmlns:a16="http://schemas.microsoft.com/office/drawing/2014/main" id="{00000000-0008-0000-1900-00000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3063" name="Option Button 7" hidden="1">
              <a:extLst>
                <a:ext uri="{63B3BB69-23CF-44E3-9099-C40C66FF867C}">
                  <a14:compatExt spid="_x0000_s173063"/>
                </a:ext>
                <a:ext uri="{FF2B5EF4-FFF2-40B4-BE49-F238E27FC236}">
                  <a16:creationId xmlns:a16="http://schemas.microsoft.com/office/drawing/2014/main" id="{00000000-0008-0000-1900-00000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3064" name="Option Button 8" hidden="1">
              <a:extLst>
                <a:ext uri="{63B3BB69-23CF-44E3-9099-C40C66FF867C}">
                  <a14:compatExt spid="_x0000_s173064"/>
                </a:ext>
                <a:ext uri="{FF2B5EF4-FFF2-40B4-BE49-F238E27FC236}">
                  <a16:creationId xmlns:a16="http://schemas.microsoft.com/office/drawing/2014/main" id="{00000000-0008-0000-1900-00000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3065" name="Option Button 9" hidden="1">
              <a:extLst>
                <a:ext uri="{63B3BB69-23CF-44E3-9099-C40C66FF867C}">
                  <a14:compatExt spid="_x0000_s173065"/>
                </a:ext>
                <a:ext uri="{FF2B5EF4-FFF2-40B4-BE49-F238E27FC236}">
                  <a16:creationId xmlns:a16="http://schemas.microsoft.com/office/drawing/2014/main" id="{00000000-0008-0000-1900-00000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3066" name="Option Button 10" hidden="1">
              <a:extLst>
                <a:ext uri="{63B3BB69-23CF-44E3-9099-C40C66FF867C}">
                  <a14:compatExt spid="_x0000_s173066"/>
                </a:ext>
                <a:ext uri="{FF2B5EF4-FFF2-40B4-BE49-F238E27FC236}">
                  <a16:creationId xmlns:a16="http://schemas.microsoft.com/office/drawing/2014/main" id="{00000000-0008-0000-1900-00000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3067" name="Option Button 11" hidden="1">
              <a:extLst>
                <a:ext uri="{63B3BB69-23CF-44E3-9099-C40C66FF867C}">
                  <a14:compatExt spid="_x0000_s173067"/>
                </a:ext>
                <a:ext uri="{FF2B5EF4-FFF2-40B4-BE49-F238E27FC236}">
                  <a16:creationId xmlns:a16="http://schemas.microsoft.com/office/drawing/2014/main" id="{00000000-0008-0000-1900-00000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3068" name="Option Button 12" hidden="1">
              <a:extLst>
                <a:ext uri="{63B3BB69-23CF-44E3-9099-C40C66FF867C}">
                  <a14:compatExt spid="_x0000_s173068"/>
                </a:ext>
                <a:ext uri="{FF2B5EF4-FFF2-40B4-BE49-F238E27FC236}">
                  <a16:creationId xmlns:a16="http://schemas.microsoft.com/office/drawing/2014/main" id="{00000000-0008-0000-1900-00000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3069" name="Option Button 13" hidden="1">
              <a:extLst>
                <a:ext uri="{63B3BB69-23CF-44E3-9099-C40C66FF867C}">
                  <a14:compatExt spid="_x0000_s173069"/>
                </a:ext>
                <a:ext uri="{FF2B5EF4-FFF2-40B4-BE49-F238E27FC236}">
                  <a16:creationId xmlns:a16="http://schemas.microsoft.com/office/drawing/2014/main" id="{00000000-0008-0000-1900-00000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3070" name="Option Button 14" hidden="1">
              <a:extLst>
                <a:ext uri="{63B3BB69-23CF-44E3-9099-C40C66FF867C}">
                  <a14:compatExt spid="_x0000_s173070"/>
                </a:ext>
                <a:ext uri="{FF2B5EF4-FFF2-40B4-BE49-F238E27FC236}">
                  <a16:creationId xmlns:a16="http://schemas.microsoft.com/office/drawing/2014/main" id="{00000000-0008-0000-1900-00000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3071" name="Option Button 15" hidden="1">
              <a:extLst>
                <a:ext uri="{63B3BB69-23CF-44E3-9099-C40C66FF867C}">
                  <a14:compatExt spid="_x0000_s173071"/>
                </a:ext>
                <a:ext uri="{FF2B5EF4-FFF2-40B4-BE49-F238E27FC236}">
                  <a16:creationId xmlns:a16="http://schemas.microsoft.com/office/drawing/2014/main" id="{00000000-0008-0000-1900-00000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3072" name="Option Button 16" hidden="1">
              <a:extLst>
                <a:ext uri="{63B3BB69-23CF-44E3-9099-C40C66FF867C}">
                  <a14:compatExt spid="_x0000_s173072"/>
                </a:ext>
                <a:ext uri="{FF2B5EF4-FFF2-40B4-BE49-F238E27FC236}">
                  <a16:creationId xmlns:a16="http://schemas.microsoft.com/office/drawing/2014/main" id="{00000000-0008-0000-1900-00001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3073" name="Option Button 17" hidden="1">
              <a:extLst>
                <a:ext uri="{63B3BB69-23CF-44E3-9099-C40C66FF867C}">
                  <a14:compatExt spid="_x0000_s173073"/>
                </a:ext>
                <a:ext uri="{FF2B5EF4-FFF2-40B4-BE49-F238E27FC236}">
                  <a16:creationId xmlns:a16="http://schemas.microsoft.com/office/drawing/2014/main" id="{00000000-0008-0000-1900-00001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3074" name="Option Button 18" hidden="1">
              <a:extLst>
                <a:ext uri="{63B3BB69-23CF-44E3-9099-C40C66FF867C}">
                  <a14:compatExt spid="_x0000_s173074"/>
                </a:ext>
                <a:ext uri="{FF2B5EF4-FFF2-40B4-BE49-F238E27FC236}">
                  <a16:creationId xmlns:a16="http://schemas.microsoft.com/office/drawing/2014/main" id="{00000000-0008-0000-1900-00001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3075" name="Option Button 19" hidden="1">
              <a:extLst>
                <a:ext uri="{63B3BB69-23CF-44E3-9099-C40C66FF867C}">
                  <a14:compatExt spid="_x0000_s173075"/>
                </a:ext>
                <a:ext uri="{FF2B5EF4-FFF2-40B4-BE49-F238E27FC236}">
                  <a16:creationId xmlns:a16="http://schemas.microsoft.com/office/drawing/2014/main" id="{00000000-0008-0000-1900-00001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3076" name="Option Button 20" hidden="1">
              <a:extLst>
                <a:ext uri="{63B3BB69-23CF-44E3-9099-C40C66FF867C}">
                  <a14:compatExt spid="_x0000_s173076"/>
                </a:ext>
                <a:ext uri="{FF2B5EF4-FFF2-40B4-BE49-F238E27FC236}">
                  <a16:creationId xmlns:a16="http://schemas.microsoft.com/office/drawing/2014/main" id="{00000000-0008-0000-1900-00001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3077" name="Option Button 21" hidden="1">
              <a:extLst>
                <a:ext uri="{63B3BB69-23CF-44E3-9099-C40C66FF867C}">
                  <a14:compatExt spid="_x0000_s173077"/>
                </a:ext>
                <a:ext uri="{FF2B5EF4-FFF2-40B4-BE49-F238E27FC236}">
                  <a16:creationId xmlns:a16="http://schemas.microsoft.com/office/drawing/2014/main" id="{00000000-0008-0000-1900-00001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3078" name="Option Button 22" hidden="1">
              <a:extLst>
                <a:ext uri="{63B3BB69-23CF-44E3-9099-C40C66FF867C}">
                  <a14:compatExt spid="_x0000_s173078"/>
                </a:ext>
                <a:ext uri="{FF2B5EF4-FFF2-40B4-BE49-F238E27FC236}">
                  <a16:creationId xmlns:a16="http://schemas.microsoft.com/office/drawing/2014/main" id="{00000000-0008-0000-1900-00001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3079" name="Option Button 23" hidden="1">
              <a:extLst>
                <a:ext uri="{63B3BB69-23CF-44E3-9099-C40C66FF867C}">
                  <a14:compatExt spid="_x0000_s173079"/>
                </a:ext>
                <a:ext uri="{FF2B5EF4-FFF2-40B4-BE49-F238E27FC236}">
                  <a16:creationId xmlns:a16="http://schemas.microsoft.com/office/drawing/2014/main" id="{00000000-0008-0000-1900-00001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3080" name="Option Button 24" hidden="1">
              <a:extLst>
                <a:ext uri="{63B3BB69-23CF-44E3-9099-C40C66FF867C}">
                  <a14:compatExt spid="_x0000_s173080"/>
                </a:ext>
                <a:ext uri="{FF2B5EF4-FFF2-40B4-BE49-F238E27FC236}">
                  <a16:creationId xmlns:a16="http://schemas.microsoft.com/office/drawing/2014/main" id="{00000000-0008-0000-1900-00001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3081" name="Option Button 25" hidden="1">
              <a:extLst>
                <a:ext uri="{63B3BB69-23CF-44E3-9099-C40C66FF867C}">
                  <a14:compatExt spid="_x0000_s173081"/>
                </a:ext>
                <a:ext uri="{FF2B5EF4-FFF2-40B4-BE49-F238E27FC236}">
                  <a16:creationId xmlns:a16="http://schemas.microsoft.com/office/drawing/2014/main" id="{00000000-0008-0000-1900-00001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3082" name="Option Button 26" hidden="1">
              <a:extLst>
                <a:ext uri="{63B3BB69-23CF-44E3-9099-C40C66FF867C}">
                  <a14:compatExt spid="_x0000_s173082"/>
                </a:ext>
                <a:ext uri="{FF2B5EF4-FFF2-40B4-BE49-F238E27FC236}">
                  <a16:creationId xmlns:a16="http://schemas.microsoft.com/office/drawing/2014/main" id="{00000000-0008-0000-1900-00001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3083" name="Option Button 27" hidden="1">
              <a:extLst>
                <a:ext uri="{63B3BB69-23CF-44E3-9099-C40C66FF867C}">
                  <a14:compatExt spid="_x0000_s173083"/>
                </a:ext>
                <a:ext uri="{FF2B5EF4-FFF2-40B4-BE49-F238E27FC236}">
                  <a16:creationId xmlns:a16="http://schemas.microsoft.com/office/drawing/2014/main" id="{00000000-0008-0000-1900-00001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3084" name="Option Button 28" hidden="1">
              <a:extLst>
                <a:ext uri="{63B3BB69-23CF-44E3-9099-C40C66FF867C}">
                  <a14:compatExt spid="_x0000_s173084"/>
                </a:ext>
                <a:ext uri="{FF2B5EF4-FFF2-40B4-BE49-F238E27FC236}">
                  <a16:creationId xmlns:a16="http://schemas.microsoft.com/office/drawing/2014/main" id="{00000000-0008-0000-1900-00001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3085" name="Option Button 29" hidden="1">
              <a:extLst>
                <a:ext uri="{63B3BB69-23CF-44E3-9099-C40C66FF867C}">
                  <a14:compatExt spid="_x0000_s173085"/>
                </a:ext>
                <a:ext uri="{FF2B5EF4-FFF2-40B4-BE49-F238E27FC236}">
                  <a16:creationId xmlns:a16="http://schemas.microsoft.com/office/drawing/2014/main" id="{00000000-0008-0000-1900-00001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3086" name="Option Button 30" hidden="1">
              <a:extLst>
                <a:ext uri="{63B3BB69-23CF-44E3-9099-C40C66FF867C}">
                  <a14:compatExt spid="_x0000_s173086"/>
                </a:ext>
                <a:ext uri="{FF2B5EF4-FFF2-40B4-BE49-F238E27FC236}">
                  <a16:creationId xmlns:a16="http://schemas.microsoft.com/office/drawing/2014/main" id="{00000000-0008-0000-1900-00001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3087" name="Option Button 31" hidden="1">
              <a:extLst>
                <a:ext uri="{63B3BB69-23CF-44E3-9099-C40C66FF867C}">
                  <a14:compatExt spid="_x0000_s173087"/>
                </a:ext>
                <a:ext uri="{FF2B5EF4-FFF2-40B4-BE49-F238E27FC236}">
                  <a16:creationId xmlns:a16="http://schemas.microsoft.com/office/drawing/2014/main" id="{00000000-0008-0000-1900-00001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3088" name="Option Button 32" hidden="1">
              <a:extLst>
                <a:ext uri="{63B3BB69-23CF-44E3-9099-C40C66FF867C}">
                  <a14:compatExt spid="_x0000_s173088"/>
                </a:ext>
                <a:ext uri="{FF2B5EF4-FFF2-40B4-BE49-F238E27FC236}">
                  <a16:creationId xmlns:a16="http://schemas.microsoft.com/office/drawing/2014/main" id="{00000000-0008-0000-1900-00002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3089" name="Option Button 33" hidden="1">
              <a:extLst>
                <a:ext uri="{63B3BB69-23CF-44E3-9099-C40C66FF867C}">
                  <a14:compatExt spid="_x0000_s173089"/>
                </a:ext>
                <a:ext uri="{FF2B5EF4-FFF2-40B4-BE49-F238E27FC236}">
                  <a16:creationId xmlns:a16="http://schemas.microsoft.com/office/drawing/2014/main" id="{00000000-0008-0000-1900-00002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3090" name="Option Button 34" hidden="1">
              <a:extLst>
                <a:ext uri="{63B3BB69-23CF-44E3-9099-C40C66FF867C}">
                  <a14:compatExt spid="_x0000_s173090"/>
                </a:ext>
                <a:ext uri="{FF2B5EF4-FFF2-40B4-BE49-F238E27FC236}">
                  <a16:creationId xmlns:a16="http://schemas.microsoft.com/office/drawing/2014/main" id="{00000000-0008-0000-1900-00002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3091" name="Option Button 35" hidden="1">
              <a:extLst>
                <a:ext uri="{63B3BB69-23CF-44E3-9099-C40C66FF867C}">
                  <a14:compatExt spid="_x0000_s173091"/>
                </a:ext>
                <a:ext uri="{FF2B5EF4-FFF2-40B4-BE49-F238E27FC236}">
                  <a16:creationId xmlns:a16="http://schemas.microsoft.com/office/drawing/2014/main" id="{00000000-0008-0000-1900-00002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3092" name="Option Button 36" hidden="1">
              <a:extLst>
                <a:ext uri="{63B3BB69-23CF-44E3-9099-C40C66FF867C}">
                  <a14:compatExt spid="_x0000_s173092"/>
                </a:ext>
                <a:ext uri="{FF2B5EF4-FFF2-40B4-BE49-F238E27FC236}">
                  <a16:creationId xmlns:a16="http://schemas.microsoft.com/office/drawing/2014/main" id="{00000000-0008-0000-1900-00002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3093" name="Option Button 37" hidden="1">
              <a:extLst>
                <a:ext uri="{63B3BB69-23CF-44E3-9099-C40C66FF867C}">
                  <a14:compatExt spid="_x0000_s173093"/>
                </a:ext>
                <a:ext uri="{FF2B5EF4-FFF2-40B4-BE49-F238E27FC236}">
                  <a16:creationId xmlns:a16="http://schemas.microsoft.com/office/drawing/2014/main" id="{00000000-0008-0000-1900-00002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3094" name="Option Button 38" hidden="1">
              <a:extLst>
                <a:ext uri="{63B3BB69-23CF-44E3-9099-C40C66FF867C}">
                  <a14:compatExt spid="_x0000_s173094"/>
                </a:ext>
                <a:ext uri="{FF2B5EF4-FFF2-40B4-BE49-F238E27FC236}">
                  <a16:creationId xmlns:a16="http://schemas.microsoft.com/office/drawing/2014/main" id="{00000000-0008-0000-1900-00002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3095" name="Option Button 39" hidden="1">
              <a:extLst>
                <a:ext uri="{63B3BB69-23CF-44E3-9099-C40C66FF867C}">
                  <a14:compatExt spid="_x0000_s173095"/>
                </a:ext>
                <a:ext uri="{FF2B5EF4-FFF2-40B4-BE49-F238E27FC236}">
                  <a16:creationId xmlns:a16="http://schemas.microsoft.com/office/drawing/2014/main" id="{00000000-0008-0000-1900-00002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3096" name="Option Button 40" hidden="1">
              <a:extLst>
                <a:ext uri="{63B3BB69-23CF-44E3-9099-C40C66FF867C}">
                  <a14:compatExt spid="_x0000_s173096"/>
                </a:ext>
                <a:ext uri="{FF2B5EF4-FFF2-40B4-BE49-F238E27FC236}">
                  <a16:creationId xmlns:a16="http://schemas.microsoft.com/office/drawing/2014/main" id="{00000000-0008-0000-1900-00002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3097" name="Option Button 41" hidden="1">
              <a:extLst>
                <a:ext uri="{63B3BB69-23CF-44E3-9099-C40C66FF867C}">
                  <a14:compatExt spid="_x0000_s173097"/>
                </a:ext>
                <a:ext uri="{FF2B5EF4-FFF2-40B4-BE49-F238E27FC236}">
                  <a16:creationId xmlns:a16="http://schemas.microsoft.com/office/drawing/2014/main" id="{00000000-0008-0000-1900-00002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3098" name="Group Box 42" hidden="1">
              <a:extLst>
                <a:ext uri="{63B3BB69-23CF-44E3-9099-C40C66FF867C}">
                  <a14:compatExt spid="_x0000_s173098"/>
                </a:ext>
                <a:ext uri="{FF2B5EF4-FFF2-40B4-BE49-F238E27FC236}">
                  <a16:creationId xmlns:a16="http://schemas.microsoft.com/office/drawing/2014/main" id="{00000000-0008-0000-1900-00002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3099" name="Group Box 43" hidden="1">
              <a:extLst>
                <a:ext uri="{63B3BB69-23CF-44E3-9099-C40C66FF867C}">
                  <a14:compatExt spid="_x0000_s173099"/>
                </a:ext>
                <a:ext uri="{FF2B5EF4-FFF2-40B4-BE49-F238E27FC236}">
                  <a16:creationId xmlns:a16="http://schemas.microsoft.com/office/drawing/2014/main" id="{00000000-0008-0000-1900-00002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3100" name="Group Box 44" hidden="1">
              <a:extLst>
                <a:ext uri="{63B3BB69-23CF-44E3-9099-C40C66FF867C}">
                  <a14:compatExt spid="_x0000_s173100"/>
                </a:ext>
                <a:ext uri="{FF2B5EF4-FFF2-40B4-BE49-F238E27FC236}">
                  <a16:creationId xmlns:a16="http://schemas.microsoft.com/office/drawing/2014/main" id="{00000000-0008-0000-1900-00002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3101" name="Group Box 45" hidden="1">
              <a:extLst>
                <a:ext uri="{63B3BB69-23CF-44E3-9099-C40C66FF867C}">
                  <a14:compatExt spid="_x0000_s173101"/>
                </a:ext>
                <a:ext uri="{FF2B5EF4-FFF2-40B4-BE49-F238E27FC236}">
                  <a16:creationId xmlns:a16="http://schemas.microsoft.com/office/drawing/2014/main" id="{00000000-0008-0000-1900-00002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3102" name="Group Box 46" hidden="1">
              <a:extLst>
                <a:ext uri="{63B3BB69-23CF-44E3-9099-C40C66FF867C}">
                  <a14:compatExt spid="_x0000_s173102"/>
                </a:ext>
                <a:ext uri="{FF2B5EF4-FFF2-40B4-BE49-F238E27FC236}">
                  <a16:creationId xmlns:a16="http://schemas.microsoft.com/office/drawing/2014/main" id="{00000000-0008-0000-1900-00002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3103" name="Group Box 47" hidden="1">
              <a:extLst>
                <a:ext uri="{63B3BB69-23CF-44E3-9099-C40C66FF867C}">
                  <a14:compatExt spid="_x0000_s173103"/>
                </a:ext>
                <a:ext uri="{FF2B5EF4-FFF2-40B4-BE49-F238E27FC236}">
                  <a16:creationId xmlns:a16="http://schemas.microsoft.com/office/drawing/2014/main" id="{00000000-0008-0000-1900-00002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3104" name="Group Box 48" hidden="1">
              <a:extLst>
                <a:ext uri="{63B3BB69-23CF-44E3-9099-C40C66FF867C}">
                  <a14:compatExt spid="_x0000_s173104"/>
                </a:ext>
                <a:ext uri="{FF2B5EF4-FFF2-40B4-BE49-F238E27FC236}">
                  <a16:creationId xmlns:a16="http://schemas.microsoft.com/office/drawing/2014/main" id="{00000000-0008-0000-1900-00003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9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4081" name="Group Box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1A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4082" name="Option Button 2" hidden="1">
              <a:extLst>
                <a:ext uri="{63B3BB69-23CF-44E3-9099-C40C66FF867C}">
                  <a14:compatExt spid="_x0000_s174082"/>
                </a:ext>
                <a:ext uri="{FF2B5EF4-FFF2-40B4-BE49-F238E27FC236}">
                  <a16:creationId xmlns:a16="http://schemas.microsoft.com/office/drawing/2014/main" id="{00000000-0008-0000-1A00-00000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4083" name="Option Button 3" hidden="1">
              <a:extLst>
                <a:ext uri="{63B3BB69-23CF-44E3-9099-C40C66FF867C}">
                  <a14:compatExt spid="_x0000_s174083"/>
                </a:ext>
                <a:ext uri="{FF2B5EF4-FFF2-40B4-BE49-F238E27FC236}">
                  <a16:creationId xmlns:a16="http://schemas.microsoft.com/office/drawing/2014/main" id="{00000000-0008-0000-1A00-00000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4084" name="Option Button 4" hidden="1">
              <a:extLst>
                <a:ext uri="{63B3BB69-23CF-44E3-9099-C40C66FF867C}">
                  <a14:compatExt spid="_x0000_s174084"/>
                </a:ext>
                <a:ext uri="{FF2B5EF4-FFF2-40B4-BE49-F238E27FC236}">
                  <a16:creationId xmlns:a16="http://schemas.microsoft.com/office/drawing/2014/main" id="{00000000-0008-0000-1A00-00000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4085" name="Option Button 5" hidden="1">
              <a:extLst>
                <a:ext uri="{63B3BB69-23CF-44E3-9099-C40C66FF867C}">
                  <a14:compatExt spid="_x0000_s174085"/>
                </a:ext>
                <a:ext uri="{FF2B5EF4-FFF2-40B4-BE49-F238E27FC236}">
                  <a16:creationId xmlns:a16="http://schemas.microsoft.com/office/drawing/2014/main" id="{00000000-0008-0000-1A00-00000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4086" name="Option Button 6" hidden="1">
              <a:extLst>
                <a:ext uri="{63B3BB69-23CF-44E3-9099-C40C66FF867C}">
                  <a14:compatExt spid="_x0000_s174086"/>
                </a:ext>
                <a:ext uri="{FF2B5EF4-FFF2-40B4-BE49-F238E27FC236}">
                  <a16:creationId xmlns:a16="http://schemas.microsoft.com/office/drawing/2014/main" id="{00000000-0008-0000-1A00-00000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4087" name="Option Button 7" hidden="1">
              <a:extLst>
                <a:ext uri="{63B3BB69-23CF-44E3-9099-C40C66FF867C}">
                  <a14:compatExt spid="_x0000_s174087"/>
                </a:ext>
                <a:ext uri="{FF2B5EF4-FFF2-40B4-BE49-F238E27FC236}">
                  <a16:creationId xmlns:a16="http://schemas.microsoft.com/office/drawing/2014/main" id="{00000000-0008-0000-1A00-00000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4088" name="Option Button 8" hidden="1">
              <a:extLst>
                <a:ext uri="{63B3BB69-23CF-44E3-9099-C40C66FF867C}">
                  <a14:compatExt spid="_x0000_s174088"/>
                </a:ext>
                <a:ext uri="{FF2B5EF4-FFF2-40B4-BE49-F238E27FC236}">
                  <a16:creationId xmlns:a16="http://schemas.microsoft.com/office/drawing/2014/main" id="{00000000-0008-0000-1A00-00000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4089" name="Option Button 9" hidden="1">
              <a:extLst>
                <a:ext uri="{63B3BB69-23CF-44E3-9099-C40C66FF867C}">
                  <a14:compatExt spid="_x0000_s174089"/>
                </a:ext>
                <a:ext uri="{FF2B5EF4-FFF2-40B4-BE49-F238E27FC236}">
                  <a16:creationId xmlns:a16="http://schemas.microsoft.com/office/drawing/2014/main" id="{00000000-0008-0000-1A00-00000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4090" name="Option Button 10" hidden="1">
              <a:extLst>
                <a:ext uri="{63B3BB69-23CF-44E3-9099-C40C66FF867C}">
                  <a14:compatExt spid="_x0000_s174090"/>
                </a:ext>
                <a:ext uri="{FF2B5EF4-FFF2-40B4-BE49-F238E27FC236}">
                  <a16:creationId xmlns:a16="http://schemas.microsoft.com/office/drawing/2014/main" id="{00000000-0008-0000-1A00-00000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4091" name="Option Button 11" hidden="1">
              <a:extLst>
                <a:ext uri="{63B3BB69-23CF-44E3-9099-C40C66FF867C}">
                  <a14:compatExt spid="_x0000_s174091"/>
                </a:ext>
                <a:ext uri="{FF2B5EF4-FFF2-40B4-BE49-F238E27FC236}">
                  <a16:creationId xmlns:a16="http://schemas.microsoft.com/office/drawing/2014/main" id="{00000000-0008-0000-1A00-00000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4092" name="Option Button 12" hidden="1">
              <a:extLst>
                <a:ext uri="{63B3BB69-23CF-44E3-9099-C40C66FF867C}">
                  <a14:compatExt spid="_x0000_s174092"/>
                </a:ext>
                <a:ext uri="{FF2B5EF4-FFF2-40B4-BE49-F238E27FC236}">
                  <a16:creationId xmlns:a16="http://schemas.microsoft.com/office/drawing/2014/main" id="{00000000-0008-0000-1A00-00000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4093" name="Option Button 13" hidden="1">
              <a:extLst>
                <a:ext uri="{63B3BB69-23CF-44E3-9099-C40C66FF867C}">
                  <a14:compatExt spid="_x0000_s174093"/>
                </a:ext>
                <a:ext uri="{FF2B5EF4-FFF2-40B4-BE49-F238E27FC236}">
                  <a16:creationId xmlns:a16="http://schemas.microsoft.com/office/drawing/2014/main" id="{00000000-0008-0000-1A00-00000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4094" name="Option Button 14" hidden="1">
              <a:extLst>
                <a:ext uri="{63B3BB69-23CF-44E3-9099-C40C66FF867C}">
                  <a14:compatExt spid="_x0000_s174094"/>
                </a:ext>
                <a:ext uri="{FF2B5EF4-FFF2-40B4-BE49-F238E27FC236}">
                  <a16:creationId xmlns:a16="http://schemas.microsoft.com/office/drawing/2014/main" id="{00000000-0008-0000-1A00-00000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4095" name="Option Button 15" hidden="1">
              <a:extLst>
                <a:ext uri="{63B3BB69-23CF-44E3-9099-C40C66FF867C}">
                  <a14:compatExt spid="_x0000_s174095"/>
                </a:ext>
                <a:ext uri="{FF2B5EF4-FFF2-40B4-BE49-F238E27FC236}">
                  <a16:creationId xmlns:a16="http://schemas.microsoft.com/office/drawing/2014/main" id="{00000000-0008-0000-1A00-00000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4096" name="Option Button 16" hidden="1">
              <a:extLst>
                <a:ext uri="{63B3BB69-23CF-44E3-9099-C40C66FF867C}">
                  <a14:compatExt spid="_x0000_s174096"/>
                </a:ext>
                <a:ext uri="{FF2B5EF4-FFF2-40B4-BE49-F238E27FC236}">
                  <a16:creationId xmlns:a16="http://schemas.microsoft.com/office/drawing/2014/main" id="{00000000-0008-0000-1A00-00001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4097" name="Option Button 17" hidden="1">
              <a:extLst>
                <a:ext uri="{63B3BB69-23CF-44E3-9099-C40C66FF867C}">
                  <a14:compatExt spid="_x0000_s174097"/>
                </a:ext>
                <a:ext uri="{FF2B5EF4-FFF2-40B4-BE49-F238E27FC236}">
                  <a16:creationId xmlns:a16="http://schemas.microsoft.com/office/drawing/2014/main" id="{00000000-0008-0000-1A00-00001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4098" name="Option Button 18" hidden="1">
              <a:extLst>
                <a:ext uri="{63B3BB69-23CF-44E3-9099-C40C66FF867C}">
                  <a14:compatExt spid="_x0000_s174098"/>
                </a:ext>
                <a:ext uri="{FF2B5EF4-FFF2-40B4-BE49-F238E27FC236}">
                  <a16:creationId xmlns:a16="http://schemas.microsoft.com/office/drawing/2014/main" id="{00000000-0008-0000-1A00-00001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4099" name="Option Button 19" hidden="1">
              <a:extLst>
                <a:ext uri="{63B3BB69-23CF-44E3-9099-C40C66FF867C}">
                  <a14:compatExt spid="_x0000_s174099"/>
                </a:ext>
                <a:ext uri="{FF2B5EF4-FFF2-40B4-BE49-F238E27FC236}">
                  <a16:creationId xmlns:a16="http://schemas.microsoft.com/office/drawing/2014/main" id="{00000000-0008-0000-1A00-00001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4100" name="Option Button 20" hidden="1">
              <a:extLst>
                <a:ext uri="{63B3BB69-23CF-44E3-9099-C40C66FF867C}">
                  <a14:compatExt spid="_x0000_s174100"/>
                </a:ext>
                <a:ext uri="{FF2B5EF4-FFF2-40B4-BE49-F238E27FC236}">
                  <a16:creationId xmlns:a16="http://schemas.microsoft.com/office/drawing/2014/main" id="{00000000-0008-0000-1A00-00001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4101" name="Option Button 21" hidden="1">
              <a:extLst>
                <a:ext uri="{63B3BB69-23CF-44E3-9099-C40C66FF867C}">
                  <a14:compatExt spid="_x0000_s174101"/>
                </a:ext>
                <a:ext uri="{FF2B5EF4-FFF2-40B4-BE49-F238E27FC236}">
                  <a16:creationId xmlns:a16="http://schemas.microsoft.com/office/drawing/2014/main" id="{00000000-0008-0000-1A00-00001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4102" name="Option Button 22" hidden="1">
              <a:extLst>
                <a:ext uri="{63B3BB69-23CF-44E3-9099-C40C66FF867C}">
                  <a14:compatExt spid="_x0000_s174102"/>
                </a:ext>
                <a:ext uri="{FF2B5EF4-FFF2-40B4-BE49-F238E27FC236}">
                  <a16:creationId xmlns:a16="http://schemas.microsoft.com/office/drawing/2014/main" id="{00000000-0008-0000-1A00-00001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4103" name="Option Button 23" hidden="1">
              <a:extLst>
                <a:ext uri="{63B3BB69-23CF-44E3-9099-C40C66FF867C}">
                  <a14:compatExt spid="_x0000_s174103"/>
                </a:ext>
                <a:ext uri="{FF2B5EF4-FFF2-40B4-BE49-F238E27FC236}">
                  <a16:creationId xmlns:a16="http://schemas.microsoft.com/office/drawing/2014/main" id="{00000000-0008-0000-1A00-00001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4104" name="Option Button 24" hidden="1">
              <a:extLst>
                <a:ext uri="{63B3BB69-23CF-44E3-9099-C40C66FF867C}">
                  <a14:compatExt spid="_x0000_s174104"/>
                </a:ext>
                <a:ext uri="{FF2B5EF4-FFF2-40B4-BE49-F238E27FC236}">
                  <a16:creationId xmlns:a16="http://schemas.microsoft.com/office/drawing/2014/main" id="{00000000-0008-0000-1A00-00001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4105" name="Option Button 25" hidden="1">
              <a:extLst>
                <a:ext uri="{63B3BB69-23CF-44E3-9099-C40C66FF867C}">
                  <a14:compatExt spid="_x0000_s174105"/>
                </a:ext>
                <a:ext uri="{FF2B5EF4-FFF2-40B4-BE49-F238E27FC236}">
                  <a16:creationId xmlns:a16="http://schemas.microsoft.com/office/drawing/2014/main" id="{00000000-0008-0000-1A00-00001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4106" name="Option Button 26" hidden="1">
              <a:extLst>
                <a:ext uri="{63B3BB69-23CF-44E3-9099-C40C66FF867C}">
                  <a14:compatExt spid="_x0000_s174106"/>
                </a:ext>
                <a:ext uri="{FF2B5EF4-FFF2-40B4-BE49-F238E27FC236}">
                  <a16:creationId xmlns:a16="http://schemas.microsoft.com/office/drawing/2014/main" id="{00000000-0008-0000-1A00-00001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4107" name="Option Button 27" hidden="1">
              <a:extLst>
                <a:ext uri="{63B3BB69-23CF-44E3-9099-C40C66FF867C}">
                  <a14:compatExt spid="_x0000_s174107"/>
                </a:ext>
                <a:ext uri="{FF2B5EF4-FFF2-40B4-BE49-F238E27FC236}">
                  <a16:creationId xmlns:a16="http://schemas.microsoft.com/office/drawing/2014/main" id="{00000000-0008-0000-1A00-00001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4108" name="Option Button 28" hidden="1">
              <a:extLst>
                <a:ext uri="{63B3BB69-23CF-44E3-9099-C40C66FF867C}">
                  <a14:compatExt spid="_x0000_s174108"/>
                </a:ext>
                <a:ext uri="{FF2B5EF4-FFF2-40B4-BE49-F238E27FC236}">
                  <a16:creationId xmlns:a16="http://schemas.microsoft.com/office/drawing/2014/main" id="{00000000-0008-0000-1A00-00001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4109" name="Option Button 29" hidden="1">
              <a:extLst>
                <a:ext uri="{63B3BB69-23CF-44E3-9099-C40C66FF867C}">
                  <a14:compatExt spid="_x0000_s174109"/>
                </a:ext>
                <a:ext uri="{FF2B5EF4-FFF2-40B4-BE49-F238E27FC236}">
                  <a16:creationId xmlns:a16="http://schemas.microsoft.com/office/drawing/2014/main" id="{00000000-0008-0000-1A00-00001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4110" name="Option Button 30" hidden="1">
              <a:extLst>
                <a:ext uri="{63B3BB69-23CF-44E3-9099-C40C66FF867C}">
                  <a14:compatExt spid="_x0000_s174110"/>
                </a:ext>
                <a:ext uri="{FF2B5EF4-FFF2-40B4-BE49-F238E27FC236}">
                  <a16:creationId xmlns:a16="http://schemas.microsoft.com/office/drawing/2014/main" id="{00000000-0008-0000-1A00-00001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4111" name="Option Button 31" hidden="1">
              <a:extLst>
                <a:ext uri="{63B3BB69-23CF-44E3-9099-C40C66FF867C}">
                  <a14:compatExt spid="_x0000_s174111"/>
                </a:ext>
                <a:ext uri="{FF2B5EF4-FFF2-40B4-BE49-F238E27FC236}">
                  <a16:creationId xmlns:a16="http://schemas.microsoft.com/office/drawing/2014/main" id="{00000000-0008-0000-1A00-00001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4112" name="Option Button 32" hidden="1">
              <a:extLst>
                <a:ext uri="{63B3BB69-23CF-44E3-9099-C40C66FF867C}">
                  <a14:compatExt spid="_x0000_s174112"/>
                </a:ext>
                <a:ext uri="{FF2B5EF4-FFF2-40B4-BE49-F238E27FC236}">
                  <a16:creationId xmlns:a16="http://schemas.microsoft.com/office/drawing/2014/main" id="{00000000-0008-0000-1A00-00002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4113" name="Option Button 33" hidden="1">
              <a:extLst>
                <a:ext uri="{63B3BB69-23CF-44E3-9099-C40C66FF867C}">
                  <a14:compatExt spid="_x0000_s174113"/>
                </a:ext>
                <a:ext uri="{FF2B5EF4-FFF2-40B4-BE49-F238E27FC236}">
                  <a16:creationId xmlns:a16="http://schemas.microsoft.com/office/drawing/2014/main" id="{00000000-0008-0000-1A00-00002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4114" name="Option Button 34" hidden="1">
              <a:extLst>
                <a:ext uri="{63B3BB69-23CF-44E3-9099-C40C66FF867C}">
                  <a14:compatExt spid="_x0000_s174114"/>
                </a:ext>
                <a:ext uri="{FF2B5EF4-FFF2-40B4-BE49-F238E27FC236}">
                  <a16:creationId xmlns:a16="http://schemas.microsoft.com/office/drawing/2014/main" id="{00000000-0008-0000-1A00-000022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4115" name="Option Button 35" hidden="1">
              <a:extLst>
                <a:ext uri="{63B3BB69-23CF-44E3-9099-C40C66FF867C}">
                  <a14:compatExt spid="_x0000_s174115"/>
                </a:ext>
                <a:ext uri="{FF2B5EF4-FFF2-40B4-BE49-F238E27FC236}">
                  <a16:creationId xmlns:a16="http://schemas.microsoft.com/office/drawing/2014/main" id="{00000000-0008-0000-1A00-000023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4116" name="Option Button 36" hidden="1">
              <a:extLst>
                <a:ext uri="{63B3BB69-23CF-44E3-9099-C40C66FF867C}">
                  <a14:compatExt spid="_x0000_s174116"/>
                </a:ext>
                <a:ext uri="{FF2B5EF4-FFF2-40B4-BE49-F238E27FC236}">
                  <a16:creationId xmlns:a16="http://schemas.microsoft.com/office/drawing/2014/main" id="{00000000-0008-0000-1A00-000024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4117" name="Option Button 37" hidden="1">
              <a:extLst>
                <a:ext uri="{63B3BB69-23CF-44E3-9099-C40C66FF867C}">
                  <a14:compatExt spid="_x0000_s174117"/>
                </a:ext>
                <a:ext uri="{FF2B5EF4-FFF2-40B4-BE49-F238E27FC236}">
                  <a16:creationId xmlns:a16="http://schemas.microsoft.com/office/drawing/2014/main" id="{00000000-0008-0000-1A00-000025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4118" name="Option Button 38" hidden="1">
              <a:extLst>
                <a:ext uri="{63B3BB69-23CF-44E3-9099-C40C66FF867C}">
                  <a14:compatExt spid="_x0000_s174118"/>
                </a:ext>
                <a:ext uri="{FF2B5EF4-FFF2-40B4-BE49-F238E27FC236}">
                  <a16:creationId xmlns:a16="http://schemas.microsoft.com/office/drawing/2014/main" id="{00000000-0008-0000-1A00-000026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4119" name="Option Button 39" hidden="1">
              <a:extLst>
                <a:ext uri="{63B3BB69-23CF-44E3-9099-C40C66FF867C}">
                  <a14:compatExt spid="_x0000_s174119"/>
                </a:ext>
                <a:ext uri="{FF2B5EF4-FFF2-40B4-BE49-F238E27FC236}">
                  <a16:creationId xmlns:a16="http://schemas.microsoft.com/office/drawing/2014/main" id="{00000000-0008-0000-1A00-00002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4120" name="Option Button 40" hidden="1">
              <a:extLst>
                <a:ext uri="{63B3BB69-23CF-44E3-9099-C40C66FF867C}">
                  <a14:compatExt spid="_x0000_s174120"/>
                </a:ext>
                <a:ext uri="{FF2B5EF4-FFF2-40B4-BE49-F238E27FC236}">
                  <a16:creationId xmlns:a16="http://schemas.microsoft.com/office/drawing/2014/main" id="{00000000-0008-0000-1A00-00002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4121" name="Option Button 41" hidden="1">
              <a:extLst>
                <a:ext uri="{63B3BB69-23CF-44E3-9099-C40C66FF867C}">
                  <a14:compatExt spid="_x0000_s174121"/>
                </a:ext>
                <a:ext uri="{FF2B5EF4-FFF2-40B4-BE49-F238E27FC236}">
                  <a16:creationId xmlns:a16="http://schemas.microsoft.com/office/drawing/2014/main" id="{00000000-0008-0000-1A00-000029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4122" name="Group Box 42" hidden="1">
              <a:extLst>
                <a:ext uri="{63B3BB69-23CF-44E3-9099-C40C66FF867C}">
                  <a14:compatExt spid="_x0000_s174122"/>
                </a:ext>
                <a:ext uri="{FF2B5EF4-FFF2-40B4-BE49-F238E27FC236}">
                  <a16:creationId xmlns:a16="http://schemas.microsoft.com/office/drawing/2014/main" id="{00000000-0008-0000-1A00-00002A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4123" name="Group Box 43" hidden="1">
              <a:extLst>
                <a:ext uri="{63B3BB69-23CF-44E3-9099-C40C66FF867C}">
                  <a14:compatExt spid="_x0000_s174123"/>
                </a:ext>
                <a:ext uri="{FF2B5EF4-FFF2-40B4-BE49-F238E27FC236}">
                  <a16:creationId xmlns:a16="http://schemas.microsoft.com/office/drawing/2014/main" id="{00000000-0008-0000-1A00-00002B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4124" name="Group Box 44" hidden="1">
              <a:extLst>
                <a:ext uri="{63B3BB69-23CF-44E3-9099-C40C66FF867C}">
                  <a14:compatExt spid="_x0000_s174124"/>
                </a:ext>
                <a:ext uri="{FF2B5EF4-FFF2-40B4-BE49-F238E27FC236}">
                  <a16:creationId xmlns:a16="http://schemas.microsoft.com/office/drawing/2014/main" id="{00000000-0008-0000-1A00-00002C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4125" name="Group Box 45" hidden="1">
              <a:extLst>
                <a:ext uri="{63B3BB69-23CF-44E3-9099-C40C66FF867C}">
                  <a14:compatExt spid="_x0000_s174125"/>
                </a:ext>
                <a:ext uri="{FF2B5EF4-FFF2-40B4-BE49-F238E27FC236}">
                  <a16:creationId xmlns:a16="http://schemas.microsoft.com/office/drawing/2014/main" id="{00000000-0008-0000-1A00-00002D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4126" name="Group Box 46" hidden="1">
              <a:extLst>
                <a:ext uri="{63B3BB69-23CF-44E3-9099-C40C66FF867C}">
                  <a14:compatExt spid="_x0000_s174126"/>
                </a:ext>
                <a:ext uri="{FF2B5EF4-FFF2-40B4-BE49-F238E27FC236}">
                  <a16:creationId xmlns:a16="http://schemas.microsoft.com/office/drawing/2014/main" id="{00000000-0008-0000-1A00-00002E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4127" name="Group Box 47" hidden="1">
              <a:extLst>
                <a:ext uri="{63B3BB69-23CF-44E3-9099-C40C66FF867C}">
                  <a14:compatExt spid="_x0000_s174127"/>
                </a:ext>
                <a:ext uri="{FF2B5EF4-FFF2-40B4-BE49-F238E27FC236}">
                  <a16:creationId xmlns:a16="http://schemas.microsoft.com/office/drawing/2014/main" id="{00000000-0008-0000-1A00-00002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4128" name="Group Box 48" hidden="1">
              <a:extLst>
                <a:ext uri="{63B3BB69-23CF-44E3-9099-C40C66FF867C}">
                  <a14:compatExt spid="_x0000_s174128"/>
                </a:ext>
                <a:ext uri="{FF2B5EF4-FFF2-40B4-BE49-F238E27FC236}">
                  <a16:creationId xmlns:a16="http://schemas.microsoft.com/office/drawing/2014/main" id="{00000000-0008-0000-1A00-00003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5105" name="Group Box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1B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5106" name="Option Button 2" hidden="1">
              <a:extLst>
                <a:ext uri="{63B3BB69-23CF-44E3-9099-C40C66FF867C}">
                  <a14:compatExt spid="_x0000_s175106"/>
                </a:ext>
                <a:ext uri="{FF2B5EF4-FFF2-40B4-BE49-F238E27FC236}">
                  <a16:creationId xmlns:a16="http://schemas.microsoft.com/office/drawing/2014/main" id="{00000000-0008-0000-1B00-00000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5107" name="Option Button 3" hidden="1">
              <a:extLst>
                <a:ext uri="{63B3BB69-23CF-44E3-9099-C40C66FF867C}">
                  <a14:compatExt spid="_x0000_s175107"/>
                </a:ext>
                <a:ext uri="{FF2B5EF4-FFF2-40B4-BE49-F238E27FC236}">
                  <a16:creationId xmlns:a16="http://schemas.microsoft.com/office/drawing/2014/main" id="{00000000-0008-0000-1B00-00000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5108" name="Option Button 4" hidden="1">
              <a:extLst>
                <a:ext uri="{63B3BB69-23CF-44E3-9099-C40C66FF867C}">
                  <a14:compatExt spid="_x0000_s175108"/>
                </a:ext>
                <a:ext uri="{FF2B5EF4-FFF2-40B4-BE49-F238E27FC236}">
                  <a16:creationId xmlns:a16="http://schemas.microsoft.com/office/drawing/2014/main" id="{00000000-0008-0000-1B00-00000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5109" name="Option Button 5" hidden="1">
              <a:extLst>
                <a:ext uri="{63B3BB69-23CF-44E3-9099-C40C66FF867C}">
                  <a14:compatExt spid="_x0000_s175109"/>
                </a:ext>
                <a:ext uri="{FF2B5EF4-FFF2-40B4-BE49-F238E27FC236}">
                  <a16:creationId xmlns:a16="http://schemas.microsoft.com/office/drawing/2014/main" id="{00000000-0008-0000-1B00-00000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5110" name="Option Button 6" hidden="1">
              <a:extLst>
                <a:ext uri="{63B3BB69-23CF-44E3-9099-C40C66FF867C}">
                  <a14:compatExt spid="_x0000_s175110"/>
                </a:ext>
                <a:ext uri="{FF2B5EF4-FFF2-40B4-BE49-F238E27FC236}">
                  <a16:creationId xmlns:a16="http://schemas.microsoft.com/office/drawing/2014/main" id="{00000000-0008-0000-1B00-00000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5111" name="Option Button 7" hidden="1">
              <a:extLst>
                <a:ext uri="{63B3BB69-23CF-44E3-9099-C40C66FF867C}">
                  <a14:compatExt spid="_x0000_s175111"/>
                </a:ext>
                <a:ext uri="{FF2B5EF4-FFF2-40B4-BE49-F238E27FC236}">
                  <a16:creationId xmlns:a16="http://schemas.microsoft.com/office/drawing/2014/main" id="{00000000-0008-0000-1B00-00000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5112" name="Option Button 8" hidden="1">
              <a:extLst>
                <a:ext uri="{63B3BB69-23CF-44E3-9099-C40C66FF867C}">
                  <a14:compatExt spid="_x0000_s175112"/>
                </a:ext>
                <a:ext uri="{FF2B5EF4-FFF2-40B4-BE49-F238E27FC236}">
                  <a16:creationId xmlns:a16="http://schemas.microsoft.com/office/drawing/2014/main" id="{00000000-0008-0000-1B00-00000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5113" name="Option Button 9" hidden="1">
              <a:extLst>
                <a:ext uri="{63B3BB69-23CF-44E3-9099-C40C66FF867C}">
                  <a14:compatExt spid="_x0000_s175113"/>
                </a:ext>
                <a:ext uri="{FF2B5EF4-FFF2-40B4-BE49-F238E27FC236}">
                  <a16:creationId xmlns:a16="http://schemas.microsoft.com/office/drawing/2014/main" id="{00000000-0008-0000-1B00-00000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5114" name="Option Button 10" hidden="1">
              <a:extLst>
                <a:ext uri="{63B3BB69-23CF-44E3-9099-C40C66FF867C}">
                  <a14:compatExt spid="_x0000_s175114"/>
                </a:ext>
                <a:ext uri="{FF2B5EF4-FFF2-40B4-BE49-F238E27FC236}">
                  <a16:creationId xmlns:a16="http://schemas.microsoft.com/office/drawing/2014/main" id="{00000000-0008-0000-1B00-00000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5115" name="Option Button 11" hidden="1">
              <a:extLst>
                <a:ext uri="{63B3BB69-23CF-44E3-9099-C40C66FF867C}">
                  <a14:compatExt spid="_x0000_s175115"/>
                </a:ext>
                <a:ext uri="{FF2B5EF4-FFF2-40B4-BE49-F238E27FC236}">
                  <a16:creationId xmlns:a16="http://schemas.microsoft.com/office/drawing/2014/main" id="{00000000-0008-0000-1B00-00000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5116" name="Option Button 12" hidden="1">
              <a:extLst>
                <a:ext uri="{63B3BB69-23CF-44E3-9099-C40C66FF867C}">
                  <a14:compatExt spid="_x0000_s175116"/>
                </a:ext>
                <a:ext uri="{FF2B5EF4-FFF2-40B4-BE49-F238E27FC236}">
                  <a16:creationId xmlns:a16="http://schemas.microsoft.com/office/drawing/2014/main" id="{00000000-0008-0000-1B00-00000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5117" name="Option Button 13" hidden="1">
              <a:extLst>
                <a:ext uri="{63B3BB69-23CF-44E3-9099-C40C66FF867C}">
                  <a14:compatExt spid="_x0000_s175117"/>
                </a:ext>
                <a:ext uri="{FF2B5EF4-FFF2-40B4-BE49-F238E27FC236}">
                  <a16:creationId xmlns:a16="http://schemas.microsoft.com/office/drawing/2014/main" id="{00000000-0008-0000-1B00-00000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5118" name="Option Button 14" hidden="1">
              <a:extLst>
                <a:ext uri="{63B3BB69-23CF-44E3-9099-C40C66FF867C}">
                  <a14:compatExt spid="_x0000_s175118"/>
                </a:ext>
                <a:ext uri="{FF2B5EF4-FFF2-40B4-BE49-F238E27FC236}">
                  <a16:creationId xmlns:a16="http://schemas.microsoft.com/office/drawing/2014/main" id="{00000000-0008-0000-1B00-00000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5119" name="Option Button 15" hidden="1">
              <a:extLst>
                <a:ext uri="{63B3BB69-23CF-44E3-9099-C40C66FF867C}">
                  <a14:compatExt spid="_x0000_s175119"/>
                </a:ext>
                <a:ext uri="{FF2B5EF4-FFF2-40B4-BE49-F238E27FC236}">
                  <a16:creationId xmlns:a16="http://schemas.microsoft.com/office/drawing/2014/main" id="{00000000-0008-0000-1B00-00000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5120" name="Option Button 16" hidden="1">
              <a:extLst>
                <a:ext uri="{63B3BB69-23CF-44E3-9099-C40C66FF867C}">
                  <a14:compatExt spid="_x0000_s175120"/>
                </a:ext>
                <a:ext uri="{FF2B5EF4-FFF2-40B4-BE49-F238E27FC236}">
                  <a16:creationId xmlns:a16="http://schemas.microsoft.com/office/drawing/2014/main" id="{00000000-0008-0000-1B00-00001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5121" name="Option Button 17" hidden="1">
              <a:extLst>
                <a:ext uri="{63B3BB69-23CF-44E3-9099-C40C66FF867C}">
                  <a14:compatExt spid="_x0000_s175121"/>
                </a:ext>
                <a:ext uri="{FF2B5EF4-FFF2-40B4-BE49-F238E27FC236}">
                  <a16:creationId xmlns:a16="http://schemas.microsoft.com/office/drawing/2014/main" id="{00000000-0008-0000-1B00-00001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5122" name="Option Button 18" hidden="1">
              <a:extLst>
                <a:ext uri="{63B3BB69-23CF-44E3-9099-C40C66FF867C}">
                  <a14:compatExt spid="_x0000_s175122"/>
                </a:ext>
                <a:ext uri="{FF2B5EF4-FFF2-40B4-BE49-F238E27FC236}">
                  <a16:creationId xmlns:a16="http://schemas.microsoft.com/office/drawing/2014/main" id="{00000000-0008-0000-1B00-00001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5123" name="Option Button 19" hidden="1">
              <a:extLst>
                <a:ext uri="{63B3BB69-23CF-44E3-9099-C40C66FF867C}">
                  <a14:compatExt spid="_x0000_s175123"/>
                </a:ext>
                <a:ext uri="{FF2B5EF4-FFF2-40B4-BE49-F238E27FC236}">
                  <a16:creationId xmlns:a16="http://schemas.microsoft.com/office/drawing/2014/main" id="{00000000-0008-0000-1B00-00001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5124" name="Option Button 20" hidden="1">
              <a:extLst>
                <a:ext uri="{63B3BB69-23CF-44E3-9099-C40C66FF867C}">
                  <a14:compatExt spid="_x0000_s175124"/>
                </a:ext>
                <a:ext uri="{FF2B5EF4-FFF2-40B4-BE49-F238E27FC236}">
                  <a16:creationId xmlns:a16="http://schemas.microsoft.com/office/drawing/2014/main" id="{00000000-0008-0000-1B00-00001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5125" name="Option Button 21" hidden="1">
              <a:extLst>
                <a:ext uri="{63B3BB69-23CF-44E3-9099-C40C66FF867C}">
                  <a14:compatExt spid="_x0000_s175125"/>
                </a:ext>
                <a:ext uri="{FF2B5EF4-FFF2-40B4-BE49-F238E27FC236}">
                  <a16:creationId xmlns:a16="http://schemas.microsoft.com/office/drawing/2014/main" id="{00000000-0008-0000-1B00-00001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5126" name="Option Button 22" hidden="1">
              <a:extLst>
                <a:ext uri="{63B3BB69-23CF-44E3-9099-C40C66FF867C}">
                  <a14:compatExt spid="_x0000_s175126"/>
                </a:ext>
                <a:ext uri="{FF2B5EF4-FFF2-40B4-BE49-F238E27FC236}">
                  <a16:creationId xmlns:a16="http://schemas.microsoft.com/office/drawing/2014/main" id="{00000000-0008-0000-1B00-00001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5127" name="Option Button 23" hidden="1">
              <a:extLst>
                <a:ext uri="{63B3BB69-23CF-44E3-9099-C40C66FF867C}">
                  <a14:compatExt spid="_x0000_s175127"/>
                </a:ext>
                <a:ext uri="{FF2B5EF4-FFF2-40B4-BE49-F238E27FC236}">
                  <a16:creationId xmlns:a16="http://schemas.microsoft.com/office/drawing/2014/main" id="{00000000-0008-0000-1B00-00001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5128" name="Option Button 24" hidden="1">
              <a:extLst>
                <a:ext uri="{63B3BB69-23CF-44E3-9099-C40C66FF867C}">
                  <a14:compatExt spid="_x0000_s175128"/>
                </a:ext>
                <a:ext uri="{FF2B5EF4-FFF2-40B4-BE49-F238E27FC236}">
                  <a16:creationId xmlns:a16="http://schemas.microsoft.com/office/drawing/2014/main" id="{00000000-0008-0000-1B00-00001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5129" name="Option Button 25" hidden="1">
              <a:extLst>
                <a:ext uri="{63B3BB69-23CF-44E3-9099-C40C66FF867C}">
                  <a14:compatExt spid="_x0000_s175129"/>
                </a:ext>
                <a:ext uri="{FF2B5EF4-FFF2-40B4-BE49-F238E27FC236}">
                  <a16:creationId xmlns:a16="http://schemas.microsoft.com/office/drawing/2014/main" id="{00000000-0008-0000-1B00-00001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5130" name="Option Button 26" hidden="1">
              <a:extLst>
                <a:ext uri="{63B3BB69-23CF-44E3-9099-C40C66FF867C}">
                  <a14:compatExt spid="_x0000_s175130"/>
                </a:ext>
                <a:ext uri="{FF2B5EF4-FFF2-40B4-BE49-F238E27FC236}">
                  <a16:creationId xmlns:a16="http://schemas.microsoft.com/office/drawing/2014/main" id="{00000000-0008-0000-1B00-00001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5131" name="Option Button 27" hidden="1">
              <a:extLst>
                <a:ext uri="{63B3BB69-23CF-44E3-9099-C40C66FF867C}">
                  <a14:compatExt spid="_x0000_s175131"/>
                </a:ext>
                <a:ext uri="{FF2B5EF4-FFF2-40B4-BE49-F238E27FC236}">
                  <a16:creationId xmlns:a16="http://schemas.microsoft.com/office/drawing/2014/main" id="{00000000-0008-0000-1B00-00001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5132" name="Option Button 28" hidden="1">
              <a:extLst>
                <a:ext uri="{63B3BB69-23CF-44E3-9099-C40C66FF867C}">
                  <a14:compatExt spid="_x0000_s175132"/>
                </a:ext>
                <a:ext uri="{FF2B5EF4-FFF2-40B4-BE49-F238E27FC236}">
                  <a16:creationId xmlns:a16="http://schemas.microsoft.com/office/drawing/2014/main" id="{00000000-0008-0000-1B00-00001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5133" name="Option Button 29" hidden="1">
              <a:extLst>
                <a:ext uri="{63B3BB69-23CF-44E3-9099-C40C66FF867C}">
                  <a14:compatExt spid="_x0000_s175133"/>
                </a:ext>
                <a:ext uri="{FF2B5EF4-FFF2-40B4-BE49-F238E27FC236}">
                  <a16:creationId xmlns:a16="http://schemas.microsoft.com/office/drawing/2014/main" id="{00000000-0008-0000-1B00-00001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5134" name="Option Button 30" hidden="1">
              <a:extLst>
                <a:ext uri="{63B3BB69-23CF-44E3-9099-C40C66FF867C}">
                  <a14:compatExt spid="_x0000_s175134"/>
                </a:ext>
                <a:ext uri="{FF2B5EF4-FFF2-40B4-BE49-F238E27FC236}">
                  <a16:creationId xmlns:a16="http://schemas.microsoft.com/office/drawing/2014/main" id="{00000000-0008-0000-1B00-00001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5135" name="Option Button 31" hidden="1">
              <a:extLst>
                <a:ext uri="{63B3BB69-23CF-44E3-9099-C40C66FF867C}">
                  <a14:compatExt spid="_x0000_s175135"/>
                </a:ext>
                <a:ext uri="{FF2B5EF4-FFF2-40B4-BE49-F238E27FC236}">
                  <a16:creationId xmlns:a16="http://schemas.microsoft.com/office/drawing/2014/main" id="{00000000-0008-0000-1B00-00001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5136" name="Option Button 32" hidden="1">
              <a:extLst>
                <a:ext uri="{63B3BB69-23CF-44E3-9099-C40C66FF867C}">
                  <a14:compatExt spid="_x0000_s175136"/>
                </a:ext>
                <a:ext uri="{FF2B5EF4-FFF2-40B4-BE49-F238E27FC236}">
                  <a16:creationId xmlns:a16="http://schemas.microsoft.com/office/drawing/2014/main" id="{00000000-0008-0000-1B00-00002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5137" name="Option Button 33" hidden="1">
              <a:extLst>
                <a:ext uri="{63B3BB69-23CF-44E3-9099-C40C66FF867C}">
                  <a14:compatExt spid="_x0000_s175137"/>
                </a:ext>
                <a:ext uri="{FF2B5EF4-FFF2-40B4-BE49-F238E27FC236}">
                  <a16:creationId xmlns:a16="http://schemas.microsoft.com/office/drawing/2014/main" id="{00000000-0008-0000-1B00-00002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5138" name="Option Button 34" hidden="1">
              <a:extLst>
                <a:ext uri="{63B3BB69-23CF-44E3-9099-C40C66FF867C}">
                  <a14:compatExt spid="_x0000_s175138"/>
                </a:ext>
                <a:ext uri="{FF2B5EF4-FFF2-40B4-BE49-F238E27FC236}">
                  <a16:creationId xmlns:a16="http://schemas.microsoft.com/office/drawing/2014/main" id="{00000000-0008-0000-1B00-000022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5139" name="Option Button 35" hidden="1">
              <a:extLst>
                <a:ext uri="{63B3BB69-23CF-44E3-9099-C40C66FF867C}">
                  <a14:compatExt spid="_x0000_s175139"/>
                </a:ext>
                <a:ext uri="{FF2B5EF4-FFF2-40B4-BE49-F238E27FC236}">
                  <a16:creationId xmlns:a16="http://schemas.microsoft.com/office/drawing/2014/main" id="{00000000-0008-0000-1B00-000023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5140" name="Option Button 36" hidden="1">
              <a:extLst>
                <a:ext uri="{63B3BB69-23CF-44E3-9099-C40C66FF867C}">
                  <a14:compatExt spid="_x0000_s175140"/>
                </a:ext>
                <a:ext uri="{FF2B5EF4-FFF2-40B4-BE49-F238E27FC236}">
                  <a16:creationId xmlns:a16="http://schemas.microsoft.com/office/drawing/2014/main" id="{00000000-0008-0000-1B00-000024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5141" name="Option Button 37" hidden="1">
              <a:extLst>
                <a:ext uri="{63B3BB69-23CF-44E3-9099-C40C66FF867C}">
                  <a14:compatExt spid="_x0000_s175141"/>
                </a:ext>
                <a:ext uri="{FF2B5EF4-FFF2-40B4-BE49-F238E27FC236}">
                  <a16:creationId xmlns:a16="http://schemas.microsoft.com/office/drawing/2014/main" id="{00000000-0008-0000-1B00-000025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5142" name="Option Button 38" hidden="1">
              <a:extLst>
                <a:ext uri="{63B3BB69-23CF-44E3-9099-C40C66FF867C}">
                  <a14:compatExt spid="_x0000_s175142"/>
                </a:ext>
                <a:ext uri="{FF2B5EF4-FFF2-40B4-BE49-F238E27FC236}">
                  <a16:creationId xmlns:a16="http://schemas.microsoft.com/office/drawing/2014/main" id="{00000000-0008-0000-1B00-000026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5143" name="Option Button 39" hidden="1">
              <a:extLst>
                <a:ext uri="{63B3BB69-23CF-44E3-9099-C40C66FF867C}">
                  <a14:compatExt spid="_x0000_s175143"/>
                </a:ext>
                <a:ext uri="{FF2B5EF4-FFF2-40B4-BE49-F238E27FC236}">
                  <a16:creationId xmlns:a16="http://schemas.microsoft.com/office/drawing/2014/main" id="{00000000-0008-0000-1B00-000027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5144" name="Option Button 40" hidden="1">
              <a:extLst>
                <a:ext uri="{63B3BB69-23CF-44E3-9099-C40C66FF867C}">
                  <a14:compatExt spid="_x0000_s175144"/>
                </a:ext>
                <a:ext uri="{FF2B5EF4-FFF2-40B4-BE49-F238E27FC236}">
                  <a16:creationId xmlns:a16="http://schemas.microsoft.com/office/drawing/2014/main" id="{00000000-0008-0000-1B00-000028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5145" name="Option Button 41" hidden="1">
              <a:extLst>
                <a:ext uri="{63B3BB69-23CF-44E3-9099-C40C66FF867C}">
                  <a14:compatExt spid="_x0000_s175145"/>
                </a:ext>
                <a:ext uri="{FF2B5EF4-FFF2-40B4-BE49-F238E27FC236}">
                  <a16:creationId xmlns:a16="http://schemas.microsoft.com/office/drawing/2014/main" id="{00000000-0008-0000-1B00-000029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5146" name="Group Box 42" hidden="1">
              <a:extLst>
                <a:ext uri="{63B3BB69-23CF-44E3-9099-C40C66FF867C}">
                  <a14:compatExt spid="_x0000_s175146"/>
                </a:ext>
                <a:ext uri="{FF2B5EF4-FFF2-40B4-BE49-F238E27FC236}">
                  <a16:creationId xmlns:a16="http://schemas.microsoft.com/office/drawing/2014/main" id="{00000000-0008-0000-1B00-00002A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5147" name="Group Box 43" hidden="1">
              <a:extLst>
                <a:ext uri="{63B3BB69-23CF-44E3-9099-C40C66FF867C}">
                  <a14:compatExt spid="_x0000_s175147"/>
                </a:ext>
                <a:ext uri="{FF2B5EF4-FFF2-40B4-BE49-F238E27FC236}">
                  <a16:creationId xmlns:a16="http://schemas.microsoft.com/office/drawing/2014/main" id="{00000000-0008-0000-1B00-00002B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5148" name="Group Box 44" hidden="1">
              <a:extLst>
                <a:ext uri="{63B3BB69-23CF-44E3-9099-C40C66FF867C}">
                  <a14:compatExt spid="_x0000_s175148"/>
                </a:ext>
                <a:ext uri="{FF2B5EF4-FFF2-40B4-BE49-F238E27FC236}">
                  <a16:creationId xmlns:a16="http://schemas.microsoft.com/office/drawing/2014/main" id="{00000000-0008-0000-1B00-00002C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5149" name="Group Box 45" hidden="1">
              <a:extLst>
                <a:ext uri="{63B3BB69-23CF-44E3-9099-C40C66FF867C}">
                  <a14:compatExt spid="_x0000_s175149"/>
                </a:ext>
                <a:ext uri="{FF2B5EF4-FFF2-40B4-BE49-F238E27FC236}">
                  <a16:creationId xmlns:a16="http://schemas.microsoft.com/office/drawing/2014/main" id="{00000000-0008-0000-1B00-00002D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5150" name="Group Box 46" hidden="1">
              <a:extLst>
                <a:ext uri="{63B3BB69-23CF-44E3-9099-C40C66FF867C}">
                  <a14:compatExt spid="_x0000_s175150"/>
                </a:ext>
                <a:ext uri="{FF2B5EF4-FFF2-40B4-BE49-F238E27FC236}">
                  <a16:creationId xmlns:a16="http://schemas.microsoft.com/office/drawing/2014/main" id="{00000000-0008-0000-1B00-00002E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5151" name="Group Box 47" hidden="1">
              <a:extLst>
                <a:ext uri="{63B3BB69-23CF-44E3-9099-C40C66FF867C}">
                  <a14:compatExt spid="_x0000_s175151"/>
                </a:ext>
                <a:ext uri="{FF2B5EF4-FFF2-40B4-BE49-F238E27FC236}">
                  <a16:creationId xmlns:a16="http://schemas.microsoft.com/office/drawing/2014/main" id="{00000000-0008-0000-1B00-00002F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5152" name="Group Box 48" hidden="1">
              <a:extLst>
                <a:ext uri="{63B3BB69-23CF-44E3-9099-C40C66FF867C}">
                  <a14:compatExt spid="_x0000_s175152"/>
                </a:ext>
                <a:ext uri="{FF2B5EF4-FFF2-40B4-BE49-F238E27FC236}">
                  <a16:creationId xmlns:a16="http://schemas.microsoft.com/office/drawing/2014/main" id="{00000000-0008-0000-1B00-000030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B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B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6129" name="Group Box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1C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6130" name="Option Button 2" hidden="1">
              <a:extLst>
                <a:ext uri="{63B3BB69-23CF-44E3-9099-C40C66FF867C}">
                  <a14:compatExt spid="_x0000_s176130"/>
                </a:ext>
                <a:ext uri="{FF2B5EF4-FFF2-40B4-BE49-F238E27FC236}">
                  <a16:creationId xmlns:a16="http://schemas.microsoft.com/office/drawing/2014/main" id="{00000000-0008-0000-1C00-00000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6131" name="Option Button 3" hidden="1">
              <a:extLst>
                <a:ext uri="{63B3BB69-23CF-44E3-9099-C40C66FF867C}">
                  <a14:compatExt spid="_x0000_s176131"/>
                </a:ext>
                <a:ext uri="{FF2B5EF4-FFF2-40B4-BE49-F238E27FC236}">
                  <a16:creationId xmlns:a16="http://schemas.microsoft.com/office/drawing/2014/main" id="{00000000-0008-0000-1C00-00000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6132" name="Option Button 4" hidden="1">
              <a:extLst>
                <a:ext uri="{63B3BB69-23CF-44E3-9099-C40C66FF867C}">
                  <a14:compatExt spid="_x0000_s176132"/>
                </a:ext>
                <a:ext uri="{FF2B5EF4-FFF2-40B4-BE49-F238E27FC236}">
                  <a16:creationId xmlns:a16="http://schemas.microsoft.com/office/drawing/2014/main" id="{00000000-0008-0000-1C00-00000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6133" name="Option Button 5" hidden="1">
              <a:extLst>
                <a:ext uri="{63B3BB69-23CF-44E3-9099-C40C66FF867C}">
                  <a14:compatExt spid="_x0000_s176133"/>
                </a:ext>
                <a:ext uri="{FF2B5EF4-FFF2-40B4-BE49-F238E27FC236}">
                  <a16:creationId xmlns:a16="http://schemas.microsoft.com/office/drawing/2014/main" id="{00000000-0008-0000-1C00-00000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6134" name="Option Button 6" hidden="1">
              <a:extLst>
                <a:ext uri="{63B3BB69-23CF-44E3-9099-C40C66FF867C}">
                  <a14:compatExt spid="_x0000_s176134"/>
                </a:ext>
                <a:ext uri="{FF2B5EF4-FFF2-40B4-BE49-F238E27FC236}">
                  <a16:creationId xmlns:a16="http://schemas.microsoft.com/office/drawing/2014/main" id="{00000000-0008-0000-1C00-00000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6135" name="Option Button 7" hidden="1">
              <a:extLst>
                <a:ext uri="{63B3BB69-23CF-44E3-9099-C40C66FF867C}">
                  <a14:compatExt spid="_x0000_s176135"/>
                </a:ext>
                <a:ext uri="{FF2B5EF4-FFF2-40B4-BE49-F238E27FC236}">
                  <a16:creationId xmlns:a16="http://schemas.microsoft.com/office/drawing/2014/main" id="{00000000-0008-0000-1C00-00000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6136" name="Option Button 8" hidden="1">
              <a:extLst>
                <a:ext uri="{63B3BB69-23CF-44E3-9099-C40C66FF867C}">
                  <a14:compatExt spid="_x0000_s176136"/>
                </a:ext>
                <a:ext uri="{FF2B5EF4-FFF2-40B4-BE49-F238E27FC236}">
                  <a16:creationId xmlns:a16="http://schemas.microsoft.com/office/drawing/2014/main" id="{00000000-0008-0000-1C00-00000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6137" name="Option Button 9" hidden="1">
              <a:extLst>
                <a:ext uri="{63B3BB69-23CF-44E3-9099-C40C66FF867C}">
                  <a14:compatExt spid="_x0000_s176137"/>
                </a:ext>
                <a:ext uri="{FF2B5EF4-FFF2-40B4-BE49-F238E27FC236}">
                  <a16:creationId xmlns:a16="http://schemas.microsoft.com/office/drawing/2014/main" id="{00000000-0008-0000-1C00-00000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6138" name="Option Button 10" hidden="1">
              <a:extLst>
                <a:ext uri="{63B3BB69-23CF-44E3-9099-C40C66FF867C}">
                  <a14:compatExt spid="_x0000_s176138"/>
                </a:ext>
                <a:ext uri="{FF2B5EF4-FFF2-40B4-BE49-F238E27FC236}">
                  <a16:creationId xmlns:a16="http://schemas.microsoft.com/office/drawing/2014/main" id="{00000000-0008-0000-1C00-00000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6139" name="Option Button 11" hidden="1">
              <a:extLst>
                <a:ext uri="{63B3BB69-23CF-44E3-9099-C40C66FF867C}">
                  <a14:compatExt spid="_x0000_s176139"/>
                </a:ext>
                <a:ext uri="{FF2B5EF4-FFF2-40B4-BE49-F238E27FC236}">
                  <a16:creationId xmlns:a16="http://schemas.microsoft.com/office/drawing/2014/main" id="{00000000-0008-0000-1C00-00000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6140" name="Option Button 12" hidden="1">
              <a:extLst>
                <a:ext uri="{63B3BB69-23CF-44E3-9099-C40C66FF867C}">
                  <a14:compatExt spid="_x0000_s176140"/>
                </a:ext>
                <a:ext uri="{FF2B5EF4-FFF2-40B4-BE49-F238E27FC236}">
                  <a16:creationId xmlns:a16="http://schemas.microsoft.com/office/drawing/2014/main" id="{00000000-0008-0000-1C00-00000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6141" name="Option Button 13" hidden="1">
              <a:extLst>
                <a:ext uri="{63B3BB69-23CF-44E3-9099-C40C66FF867C}">
                  <a14:compatExt spid="_x0000_s176141"/>
                </a:ext>
                <a:ext uri="{FF2B5EF4-FFF2-40B4-BE49-F238E27FC236}">
                  <a16:creationId xmlns:a16="http://schemas.microsoft.com/office/drawing/2014/main" id="{00000000-0008-0000-1C00-00000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6142" name="Option Button 14" hidden="1">
              <a:extLst>
                <a:ext uri="{63B3BB69-23CF-44E3-9099-C40C66FF867C}">
                  <a14:compatExt spid="_x0000_s176142"/>
                </a:ext>
                <a:ext uri="{FF2B5EF4-FFF2-40B4-BE49-F238E27FC236}">
                  <a16:creationId xmlns:a16="http://schemas.microsoft.com/office/drawing/2014/main" id="{00000000-0008-0000-1C00-00000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6143" name="Option Button 15" hidden="1">
              <a:extLst>
                <a:ext uri="{63B3BB69-23CF-44E3-9099-C40C66FF867C}">
                  <a14:compatExt spid="_x0000_s176143"/>
                </a:ext>
                <a:ext uri="{FF2B5EF4-FFF2-40B4-BE49-F238E27FC236}">
                  <a16:creationId xmlns:a16="http://schemas.microsoft.com/office/drawing/2014/main" id="{00000000-0008-0000-1C00-00000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6144" name="Option Button 16" hidden="1">
              <a:extLst>
                <a:ext uri="{63B3BB69-23CF-44E3-9099-C40C66FF867C}">
                  <a14:compatExt spid="_x0000_s176144"/>
                </a:ext>
                <a:ext uri="{FF2B5EF4-FFF2-40B4-BE49-F238E27FC236}">
                  <a16:creationId xmlns:a16="http://schemas.microsoft.com/office/drawing/2014/main" id="{00000000-0008-0000-1C00-00001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6145" name="Option Button 17" hidden="1">
              <a:extLst>
                <a:ext uri="{63B3BB69-23CF-44E3-9099-C40C66FF867C}">
                  <a14:compatExt spid="_x0000_s176145"/>
                </a:ext>
                <a:ext uri="{FF2B5EF4-FFF2-40B4-BE49-F238E27FC236}">
                  <a16:creationId xmlns:a16="http://schemas.microsoft.com/office/drawing/2014/main" id="{00000000-0008-0000-1C00-00001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6146" name="Option Button 18" hidden="1">
              <a:extLst>
                <a:ext uri="{63B3BB69-23CF-44E3-9099-C40C66FF867C}">
                  <a14:compatExt spid="_x0000_s176146"/>
                </a:ext>
                <a:ext uri="{FF2B5EF4-FFF2-40B4-BE49-F238E27FC236}">
                  <a16:creationId xmlns:a16="http://schemas.microsoft.com/office/drawing/2014/main" id="{00000000-0008-0000-1C00-00001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6147" name="Option Button 19" hidden="1">
              <a:extLst>
                <a:ext uri="{63B3BB69-23CF-44E3-9099-C40C66FF867C}">
                  <a14:compatExt spid="_x0000_s176147"/>
                </a:ext>
                <a:ext uri="{FF2B5EF4-FFF2-40B4-BE49-F238E27FC236}">
                  <a16:creationId xmlns:a16="http://schemas.microsoft.com/office/drawing/2014/main" id="{00000000-0008-0000-1C00-00001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6148" name="Option Button 20" hidden="1">
              <a:extLst>
                <a:ext uri="{63B3BB69-23CF-44E3-9099-C40C66FF867C}">
                  <a14:compatExt spid="_x0000_s176148"/>
                </a:ext>
                <a:ext uri="{FF2B5EF4-FFF2-40B4-BE49-F238E27FC236}">
                  <a16:creationId xmlns:a16="http://schemas.microsoft.com/office/drawing/2014/main" id="{00000000-0008-0000-1C00-00001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6149" name="Option Button 21" hidden="1">
              <a:extLst>
                <a:ext uri="{63B3BB69-23CF-44E3-9099-C40C66FF867C}">
                  <a14:compatExt spid="_x0000_s176149"/>
                </a:ext>
                <a:ext uri="{FF2B5EF4-FFF2-40B4-BE49-F238E27FC236}">
                  <a16:creationId xmlns:a16="http://schemas.microsoft.com/office/drawing/2014/main" id="{00000000-0008-0000-1C00-00001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6150" name="Option Button 22" hidden="1">
              <a:extLst>
                <a:ext uri="{63B3BB69-23CF-44E3-9099-C40C66FF867C}">
                  <a14:compatExt spid="_x0000_s176150"/>
                </a:ext>
                <a:ext uri="{FF2B5EF4-FFF2-40B4-BE49-F238E27FC236}">
                  <a16:creationId xmlns:a16="http://schemas.microsoft.com/office/drawing/2014/main" id="{00000000-0008-0000-1C00-00001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6151" name="Option Button 23" hidden="1">
              <a:extLst>
                <a:ext uri="{63B3BB69-23CF-44E3-9099-C40C66FF867C}">
                  <a14:compatExt spid="_x0000_s176151"/>
                </a:ext>
                <a:ext uri="{FF2B5EF4-FFF2-40B4-BE49-F238E27FC236}">
                  <a16:creationId xmlns:a16="http://schemas.microsoft.com/office/drawing/2014/main" id="{00000000-0008-0000-1C00-00001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6152" name="Option Button 24" hidden="1">
              <a:extLst>
                <a:ext uri="{63B3BB69-23CF-44E3-9099-C40C66FF867C}">
                  <a14:compatExt spid="_x0000_s176152"/>
                </a:ext>
                <a:ext uri="{FF2B5EF4-FFF2-40B4-BE49-F238E27FC236}">
                  <a16:creationId xmlns:a16="http://schemas.microsoft.com/office/drawing/2014/main" id="{00000000-0008-0000-1C00-00001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6153" name="Option Button 25" hidden="1">
              <a:extLst>
                <a:ext uri="{63B3BB69-23CF-44E3-9099-C40C66FF867C}">
                  <a14:compatExt spid="_x0000_s176153"/>
                </a:ext>
                <a:ext uri="{FF2B5EF4-FFF2-40B4-BE49-F238E27FC236}">
                  <a16:creationId xmlns:a16="http://schemas.microsoft.com/office/drawing/2014/main" id="{00000000-0008-0000-1C00-00001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6154" name="Option Button 26" hidden="1">
              <a:extLst>
                <a:ext uri="{63B3BB69-23CF-44E3-9099-C40C66FF867C}">
                  <a14:compatExt spid="_x0000_s176154"/>
                </a:ext>
                <a:ext uri="{FF2B5EF4-FFF2-40B4-BE49-F238E27FC236}">
                  <a16:creationId xmlns:a16="http://schemas.microsoft.com/office/drawing/2014/main" id="{00000000-0008-0000-1C00-00001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6155" name="Option Button 27" hidden="1">
              <a:extLst>
                <a:ext uri="{63B3BB69-23CF-44E3-9099-C40C66FF867C}">
                  <a14:compatExt spid="_x0000_s176155"/>
                </a:ext>
                <a:ext uri="{FF2B5EF4-FFF2-40B4-BE49-F238E27FC236}">
                  <a16:creationId xmlns:a16="http://schemas.microsoft.com/office/drawing/2014/main" id="{00000000-0008-0000-1C00-00001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6156" name="Option Button 28" hidden="1">
              <a:extLst>
                <a:ext uri="{63B3BB69-23CF-44E3-9099-C40C66FF867C}">
                  <a14:compatExt spid="_x0000_s176156"/>
                </a:ext>
                <a:ext uri="{FF2B5EF4-FFF2-40B4-BE49-F238E27FC236}">
                  <a16:creationId xmlns:a16="http://schemas.microsoft.com/office/drawing/2014/main" id="{00000000-0008-0000-1C00-00001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6157" name="Option Button 29" hidden="1">
              <a:extLst>
                <a:ext uri="{63B3BB69-23CF-44E3-9099-C40C66FF867C}">
                  <a14:compatExt spid="_x0000_s176157"/>
                </a:ext>
                <a:ext uri="{FF2B5EF4-FFF2-40B4-BE49-F238E27FC236}">
                  <a16:creationId xmlns:a16="http://schemas.microsoft.com/office/drawing/2014/main" id="{00000000-0008-0000-1C00-00001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6158" name="Option Button 30" hidden="1">
              <a:extLst>
                <a:ext uri="{63B3BB69-23CF-44E3-9099-C40C66FF867C}">
                  <a14:compatExt spid="_x0000_s176158"/>
                </a:ext>
                <a:ext uri="{FF2B5EF4-FFF2-40B4-BE49-F238E27FC236}">
                  <a16:creationId xmlns:a16="http://schemas.microsoft.com/office/drawing/2014/main" id="{00000000-0008-0000-1C00-00001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6159" name="Option Button 31" hidden="1">
              <a:extLst>
                <a:ext uri="{63B3BB69-23CF-44E3-9099-C40C66FF867C}">
                  <a14:compatExt spid="_x0000_s176159"/>
                </a:ext>
                <a:ext uri="{FF2B5EF4-FFF2-40B4-BE49-F238E27FC236}">
                  <a16:creationId xmlns:a16="http://schemas.microsoft.com/office/drawing/2014/main" id="{00000000-0008-0000-1C00-00001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6160" name="Option Button 32" hidden="1">
              <a:extLst>
                <a:ext uri="{63B3BB69-23CF-44E3-9099-C40C66FF867C}">
                  <a14:compatExt spid="_x0000_s176160"/>
                </a:ext>
                <a:ext uri="{FF2B5EF4-FFF2-40B4-BE49-F238E27FC236}">
                  <a16:creationId xmlns:a16="http://schemas.microsoft.com/office/drawing/2014/main" id="{00000000-0008-0000-1C00-00002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6161" name="Option Button 33" hidden="1">
              <a:extLst>
                <a:ext uri="{63B3BB69-23CF-44E3-9099-C40C66FF867C}">
                  <a14:compatExt spid="_x0000_s176161"/>
                </a:ext>
                <a:ext uri="{FF2B5EF4-FFF2-40B4-BE49-F238E27FC236}">
                  <a16:creationId xmlns:a16="http://schemas.microsoft.com/office/drawing/2014/main" id="{00000000-0008-0000-1C00-00002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6162" name="Option Button 34" hidden="1">
              <a:extLst>
                <a:ext uri="{63B3BB69-23CF-44E3-9099-C40C66FF867C}">
                  <a14:compatExt spid="_x0000_s176162"/>
                </a:ext>
                <a:ext uri="{FF2B5EF4-FFF2-40B4-BE49-F238E27FC236}">
                  <a16:creationId xmlns:a16="http://schemas.microsoft.com/office/drawing/2014/main" id="{00000000-0008-0000-1C00-000022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6163" name="Option Button 35" hidden="1">
              <a:extLst>
                <a:ext uri="{63B3BB69-23CF-44E3-9099-C40C66FF867C}">
                  <a14:compatExt spid="_x0000_s176163"/>
                </a:ext>
                <a:ext uri="{FF2B5EF4-FFF2-40B4-BE49-F238E27FC236}">
                  <a16:creationId xmlns:a16="http://schemas.microsoft.com/office/drawing/2014/main" id="{00000000-0008-0000-1C00-000023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6164" name="Option Button 36" hidden="1">
              <a:extLst>
                <a:ext uri="{63B3BB69-23CF-44E3-9099-C40C66FF867C}">
                  <a14:compatExt spid="_x0000_s176164"/>
                </a:ext>
                <a:ext uri="{FF2B5EF4-FFF2-40B4-BE49-F238E27FC236}">
                  <a16:creationId xmlns:a16="http://schemas.microsoft.com/office/drawing/2014/main" id="{00000000-0008-0000-1C00-000024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6165" name="Option Button 37" hidden="1">
              <a:extLst>
                <a:ext uri="{63B3BB69-23CF-44E3-9099-C40C66FF867C}">
                  <a14:compatExt spid="_x0000_s176165"/>
                </a:ext>
                <a:ext uri="{FF2B5EF4-FFF2-40B4-BE49-F238E27FC236}">
                  <a16:creationId xmlns:a16="http://schemas.microsoft.com/office/drawing/2014/main" id="{00000000-0008-0000-1C00-000025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6166" name="Option Button 38" hidden="1">
              <a:extLst>
                <a:ext uri="{63B3BB69-23CF-44E3-9099-C40C66FF867C}">
                  <a14:compatExt spid="_x0000_s176166"/>
                </a:ext>
                <a:ext uri="{FF2B5EF4-FFF2-40B4-BE49-F238E27FC236}">
                  <a16:creationId xmlns:a16="http://schemas.microsoft.com/office/drawing/2014/main" id="{00000000-0008-0000-1C00-000026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6167" name="Option Button 39" hidden="1">
              <a:extLst>
                <a:ext uri="{63B3BB69-23CF-44E3-9099-C40C66FF867C}">
                  <a14:compatExt spid="_x0000_s176167"/>
                </a:ext>
                <a:ext uri="{FF2B5EF4-FFF2-40B4-BE49-F238E27FC236}">
                  <a16:creationId xmlns:a16="http://schemas.microsoft.com/office/drawing/2014/main" id="{00000000-0008-0000-1C00-000027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6168" name="Option Button 40" hidden="1">
              <a:extLst>
                <a:ext uri="{63B3BB69-23CF-44E3-9099-C40C66FF867C}">
                  <a14:compatExt spid="_x0000_s176168"/>
                </a:ext>
                <a:ext uri="{FF2B5EF4-FFF2-40B4-BE49-F238E27FC236}">
                  <a16:creationId xmlns:a16="http://schemas.microsoft.com/office/drawing/2014/main" id="{00000000-0008-0000-1C00-000028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6169" name="Option Button 41" hidden="1">
              <a:extLst>
                <a:ext uri="{63B3BB69-23CF-44E3-9099-C40C66FF867C}">
                  <a14:compatExt spid="_x0000_s176169"/>
                </a:ext>
                <a:ext uri="{FF2B5EF4-FFF2-40B4-BE49-F238E27FC236}">
                  <a16:creationId xmlns:a16="http://schemas.microsoft.com/office/drawing/2014/main" id="{00000000-0008-0000-1C00-000029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6170" name="Group Box 42" hidden="1">
              <a:extLst>
                <a:ext uri="{63B3BB69-23CF-44E3-9099-C40C66FF867C}">
                  <a14:compatExt spid="_x0000_s176170"/>
                </a:ext>
                <a:ext uri="{FF2B5EF4-FFF2-40B4-BE49-F238E27FC236}">
                  <a16:creationId xmlns:a16="http://schemas.microsoft.com/office/drawing/2014/main" id="{00000000-0008-0000-1C00-00002A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6171" name="Group Box 43" hidden="1">
              <a:extLst>
                <a:ext uri="{63B3BB69-23CF-44E3-9099-C40C66FF867C}">
                  <a14:compatExt spid="_x0000_s176171"/>
                </a:ext>
                <a:ext uri="{FF2B5EF4-FFF2-40B4-BE49-F238E27FC236}">
                  <a16:creationId xmlns:a16="http://schemas.microsoft.com/office/drawing/2014/main" id="{00000000-0008-0000-1C00-00002B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6172" name="Group Box 44" hidden="1">
              <a:extLst>
                <a:ext uri="{63B3BB69-23CF-44E3-9099-C40C66FF867C}">
                  <a14:compatExt spid="_x0000_s176172"/>
                </a:ext>
                <a:ext uri="{FF2B5EF4-FFF2-40B4-BE49-F238E27FC236}">
                  <a16:creationId xmlns:a16="http://schemas.microsoft.com/office/drawing/2014/main" id="{00000000-0008-0000-1C00-00002C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6173" name="Group Box 45" hidden="1">
              <a:extLst>
                <a:ext uri="{63B3BB69-23CF-44E3-9099-C40C66FF867C}">
                  <a14:compatExt spid="_x0000_s176173"/>
                </a:ext>
                <a:ext uri="{FF2B5EF4-FFF2-40B4-BE49-F238E27FC236}">
                  <a16:creationId xmlns:a16="http://schemas.microsoft.com/office/drawing/2014/main" id="{00000000-0008-0000-1C00-00002D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6174" name="Group Box 46" hidden="1">
              <a:extLst>
                <a:ext uri="{63B3BB69-23CF-44E3-9099-C40C66FF867C}">
                  <a14:compatExt spid="_x0000_s176174"/>
                </a:ext>
                <a:ext uri="{FF2B5EF4-FFF2-40B4-BE49-F238E27FC236}">
                  <a16:creationId xmlns:a16="http://schemas.microsoft.com/office/drawing/2014/main" id="{00000000-0008-0000-1C00-00002E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6175" name="Group Box 47" hidden="1">
              <a:extLst>
                <a:ext uri="{63B3BB69-23CF-44E3-9099-C40C66FF867C}">
                  <a14:compatExt spid="_x0000_s176175"/>
                </a:ext>
                <a:ext uri="{FF2B5EF4-FFF2-40B4-BE49-F238E27FC236}">
                  <a16:creationId xmlns:a16="http://schemas.microsoft.com/office/drawing/2014/main" id="{00000000-0008-0000-1C00-00002F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6176" name="Group Box 48" hidden="1">
              <a:extLst>
                <a:ext uri="{63B3BB69-23CF-44E3-9099-C40C66FF867C}">
                  <a14:compatExt spid="_x0000_s176176"/>
                </a:ext>
                <a:ext uri="{FF2B5EF4-FFF2-40B4-BE49-F238E27FC236}">
                  <a16:creationId xmlns:a16="http://schemas.microsoft.com/office/drawing/2014/main" id="{00000000-0008-0000-1C00-000030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7" name="Afgeronde rechtho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7153" name="Group Box 1" hidden="1">
              <a:extLst>
                <a:ext uri="{63B3BB69-23CF-44E3-9099-C40C66FF867C}">
                  <a14:compatExt spid="_x0000_s177153"/>
                </a:ext>
                <a:ext uri="{FF2B5EF4-FFF2-40B4-BE49-F238E27FC236}">
                  <a16:creationId xmlns:a16="http://schemas.microsoft.com/office/drawing/2014/main" id="{00000000-0008-0000-1D00-00000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7154" name="Option Button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1D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7155" name="Option Button 3" hidden="1">
              <a:extLst>
                <a:ext uri="{63B3BB69-23CF-44E3-9099-C40C66FF867C}">
                  <a14:compatExt spid="_x0000_s177155"/>
                </a:ext>
                <a:ext uri="{FF2B5EF4-FFF2-40B4-BE49-F238E27FC236}">
                  <a16:creationId xmlns:a16="http://schemas.microsoft.com/office/drawing/2014/main" id="{00000000-0008-0000-1D00-00000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7156" name="Option Button 4" hidden="1">
              <a:extLst>
                <a:ext uri="{63B3BB69-23CF-44E3-9099-C40C66FF867C}">
                  <a14:compatExt spid="_x0000_s177156"/>
                </a:ext>
                <a:ext uri="{FF2B5EF4-FFF2-40B4-BE49-F238E27FC236}">
                  <a16:creationId xmlns:a16="http://schemas.microsoft.com/office/drawing/2014/main" id="{00000000-0008-0000-1D00-00000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7157" name="Option Button 5" hidden="1">
              <a:extLst>
                <a:ext uri="{63B3BB69-23CF-44E3-9099-C40C66FF867C}">
                  <a14:compatExt spid="_x0000_s177157"/>
                </a:ext>
                <a:ext uri="{FF2B5EF4-FFF2-40B4-BE49-F238E27FC236}">
                  <a16:creationId xmlns:a16="http://schemas.microsoft.com/office/drawing/2014/main" id="{00000000-0008-0000-1D00-00000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7158" name="Option Button 6" hidden="1">
              <a:extLst>
                <a:ext uri="{63B3BB69-23CF-44E3-9099-C40C66FF867C}">
                  <a14:compatExt spid="_x0000_s177158"/>
                </a:ext>
                <a:ext uri="{FF2B5EF4-FFF2-40B4-BE49-F238E27FC236}">
                  <a16:creationId xmlns:a16="http://schemas.microsoft.com/office/drawing/2014/main" id="{00000000-0008-0000-1D00-00000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7159" name="Option Button 7" hidden="1">
              <a:extLst>
                <a:ext uri="{63B3BB69-23CF-44E3-9099-C40C66FF867C}">
                  <a14:compatExt spid="_x0000_s177159"/>
                </a:ext>
                <a:ext uri="{FF2B5EF4-FFF2-40B4-BE49-F238E27FC236}">
                  <a16:creationId xmlns:a16="http://schemas.microsoft.com/office/drawing/2014/main" id="{00000000-0008-0000-1D00-00000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7160" name="Option Button 8" hidden="1">
              <a:extLst>
                <a:ext uri="{63B3BB69-23CF-44E3-9099-C40C66FF867C}">
                  <a14:compatExt spid="_x0000_s177160"/>
                </a:ext>
                <a:ext uri="{FF2B5EF4-FFF2-40B4-BE49-F238E27FC236}">
                  <a16:creationId xmlns:a16="http://schemas.microsoft.com/office/drawing/2014/main" id="{00000000-0008-0000-1D00-00000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7161" name="Option Button 9" hidden="1">
              <a:extLst>
                <a:ext uri="{63B3BB69-23CF-44E3-9099-C40C66FF867C}">
                  <a14:compatExt spid="_x0000_s177161"/>
                </a:ext>
                <a:ext uri="{FF2B5EF4-FFF2-40B4-BE49-F238E27FC236}">
                  <a16:creationId xmlns:a16="http://schemas.microsoft.com/office/drawing/2014/main" id="{00000000-0008-0000-1D00-00000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7162" name="Option Button 10" hidden="1">
              <a:extLst>
                <a:ext uri="{63B3BB69-23CF-44E3-9099-C40C66FF867C}">
                  <a14:compatExt spid="_x0000_s177162"/>
                </a:ext>
                <a:ext uri="{FF2B5EF4-FFF2-40B4-BE49-F238E27FC236}">
                  <a16:creationId xmlns:a16="http://schemas.microsoft.com/office/drawing/2014/main" id="{00000000-0008-0000-1D00-00000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7163" name="Option Button 11" hidden="1">
              <a:extLst>
                <a:ext uri="{63B3BB69-23CF-44E3-9099-C40C66FF867C}">
                  <a14:compatExt spid="_x0000_s177163"/>
                </a:ext>
                <a:ext uri="{FF2B5EF4-FFF2-40B4-BE49-F238E27FC236}">
                  <a16:creationId xmlns:a16="http://schemas.microsoft.com/office/drawing/2014/main" id="{00000000-0008-0000-1D00-00000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7164" name="Option Button 12" hidden="1">
              <a:extLst>
                <a:ext uri="{63B3BB69-23CF-44E3-9099-C40C66FF867C}">
                  <a14:compatExt spid="_x0000_s177164"/>
                </a:ext>
                <a:ext uri="{FF2B5EF4-FFF2-40B4-BE49-F238E27FC236}">
                  <a16:creationId xmlns:a16="http://schemas.microsoft.com/office/drawing/2014/main" id="{00000000-0008-0000-1D00-00000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7165" name="Option Button 13" hidden="1">
              <a:extLst>
                <a:ext uri="{63B3BB69-23CF-44E3-9099-C40C66FF867C}">
                  <a14:compatExt spid="_x0000_s177165"/>
                </a:ext>
                <a:ext uri="{FF2B5EF4-FFF2-40B4-BE49-F238E27FC236}">
                  <a16:creationId xmlns:a16="http://schemas.microsoft.com/office/drawing/2014/main" id="{00000000-0008-0000-1D00-00000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7166" name="Option Button 14" hidden="1">
              <a:extLst>
                <a:ext uri="{63B3BB69-23CF-44E3-9099-C40C66FF867C}">
                  <a14:compatExt spid="_x0000_s177166"/>
                </a:ext>
                <a:ext uri="{FF2B5EF4-FFF2-40B4-BE49-F238E27FC236}">
                  <a16:creationId xmlns:a16="http://schemas.microsoft.com/office/drawing/2014/main" id="{00000000-0008-0000-1D00-00000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7167" name="Option Button 15" hidden="1">
              <a:extLst>
                <a:ext uri="{63B3BB69-23CF-44E3-9099-C40C66FF867C}">
                  <a14:compatExt spid="_x0000_s177167"/>
                </a:ext>
                <a:ext uri="{FF2B5EF4-FFF2-40B4-BE49-F238E27FC236}">
                  <a16:creationId xmlns:a16="http://schemas.microsoft.com/office/drawing/2014/main" id="{00000000-0008-0000-1D00-00000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7168" name="Option Button 16" hidden="1">
              <a:extLst>
                <a:ext uri="{63B3BB69-23CF-44E3-9099-C40C66FF867C}">
                  <a14:compatExt spid="_x0000_s177168"/>
                </a:ext>
                <a:ext uri="{FF2B5EF4-FFF2-40B4-BE49-F238E27FC236}">
                  <a16:creationId xmlns:a16="http://schemas.microsoft.com/office/drawing/2014/main" id="{00000000-0008-0000-1D00-00001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7169" name="Option Button 17" hidden="1">
              <a:extLst>
                <a:ext uri="{63B3BB69-23CF-44E3-9099-C40C66FF867C}">
                  <a14:compatExt spid="_x0000_s177169"/>
                </a:ext>
                <a:ext uri="{FF2B5EF4-FFF2-40B4-BE49-F238E27FC236}">
                  <a16:creationId xmlns:a16="http://schemas.microsoft.com/office/drawing/2014/main" id="{00000000-0008-0000-1D00-00001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7170" name="Option Button 18" hidden="1">
              <a:extLst>
                <a:ext uri="{63B3BB69-23CF-44E3-9099-C40C66FF867C}">
                  <a14:compatExt spid="_x0000_s177170"/>
                </a:ext>
                <a:ext uri="{FF2B5EF4-FFF2-40B4-BE49-F238E27FC236}">
                  <a16:creationId xmlns:a16="http://schemas.microsoft.com/office/drawing/2014/main" id="{00000000-0008-0000-1D00-00001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7171" name="Option Button 19" hidden="1">
              <a:extLst>
                <a:ext uri="{63B3BB69-23CF-44E3-9099-C40C66FF867C}">
                  <a14:compatExt spid="_x0000_s177171"/>
                </a:ext>
                <a:ext uri="{FF2B5EF4-FFF2-40B4-BE49-F238E27FC236}">
                  <a16:creationId xmlns:a16="http://schemas.microsoft.com/office/drawing/2014/main" id="{00000000-0008-0000-1D00-00001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7172" name="Option Button 20" hidden="1">
              <a:extLst>
                <a:ext uri="{63B3BB69-23CF-44E3-9099-C40C66FF867C}">
                  <a14:compatExt spid="_x0000_s177172"/>
                </a:ext>
                <a:ext uri="{FF2B5EF4-FFF2-40B4-BE49-F238E27FC236}">
                  <a16:creationId xmlns:a16="http://schemas.microsoft.com/office/drawing/2014/main" id="{00000000-0008-0000-1D00-00001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7173" name="Option Button 21" hidden="1">
              <a:extLst>
                <a:ext uri="{63B3BB69-23CF-44E3-9099-C40C66FF867C}">
                  <a14:compatExt spid="_x0000_s177173"/>
                </a:ext>
                <a:ext uri="{FF2B5EF4-FFF2-40B4-BE49-F238E27FC236}">
                  <a16:creationId xmlns:a16="http://schemas.microsoft.com/office/drawing/2014/main" id="{00000000-0008-0000-1D00-00001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7174" name="Option Button 22" hidden="1">
              <a:extLst>
                <a:ext uri="{63B3BB69-23CF-44E3-9099-C40C66FF867C}">
                  <a14:compatExt spid="_x0000_s177174"/>
                </a:ext>
                <a:ext uri="{FF2B5EF4-FFF2-40B4-BE49-F238E27FC236}">
                  <a16:creationId xmlns:a16="http://schemas.microsoft.com/office/drawing/2014/main" id="{00000000-0008-0000-1D00-00001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7175" name="Option Button 23" hidden="1">
              <a:extLst>
                <a:ext uri="{63B3BB69-23CF-44E3-9099-C40C66FF867C}">
                  <a14:compatExt spid="_x0000_s177175"/>
                </a:ext>
                <a:ext uri="{FF2B5EF4-FFF2-40B4-BE49-F238E27FC236}">
                  <a16:creationId xmlns:a16="http://schemas.microsoft.com/office/drawing/2014/main" id="{00000000-0008-0000-1D00-00001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7176" name="Option Button 24" hidden="1">
              <a:extLst>
                <a:ext uri="{63B3BB69-23CF-44E3-9099-C40C66FF867C}">
                  <a14:compatExt spid="_x0000_s177176"/>
                </a:ext>
                <a:ext uri="{FF2B5EF4-FFF2-40B4-BE49-F238E27FC236}">
                  <a16:creationId xmlns:a16="http://schemas.microsoft.com/office/drawing/2014/main" id="{00000000-0008-0000-1D00-00001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7177" name="Option Button 25" hidden="1">
              <a:extLst>
                <a:ext uri="{63B3BB69-23CF-44E3-9099-C40C66FF867C}">
                  <a14:compatExt spid="_x0000_s177177"/>
                </a:ext>
                <a:ext uri="{FF2B5EF4-FFF2-40B4-BE49-F238E27FC236}">
                  <a16:creationId xmlns:a16="http://schemas.microsoft.com/office/drawing/2014/main" id="{00000000-0008-0000-1D00-00001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7178" name="Option Button 26" hidden="1">
              <a:extLst>
                <a:ext uri="{63B3BB69-23CF-44E3-9099-C40C66FF867C}">
                  <a14:compatExt spid="_x0000_s177178"/>
                </a:ext>
                <a:ext uri="{FF2B5EF4-FFF2-40B4-BE49-F238E27FC236}">
                  <a16:creationId xmlns:a16="http://schemas.microsoft.com/office/drawing/2014/main" id="{00000000-0008-0000-1D00-00001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7179" name="Option Button 27" hidden="1">
              <a:extLst>
                <a:ext uri="{63B3BB69-23CF-44E3-9099-C40C66FF867C}">
                  <a14:compatExt spid="_x0000_s177179"/>
                </a:ext>
                <a:ext uri="{FF2B5EF4-FFF2-40B4-BE49-F238E27FC236}">
                  <a16:creationId xmlns:a16="http://schemas.microsoft.com/office/drawing/2014/main" id="{00000000-0008-0000-1D00-00001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7180" name="Option Button 28" hidden="1">
              <a:extLst>
                <a:ext uri="{63B3BB69-23CF-44E3-9099-C40C66FF867C}">
                  <a14:compatExt spid="_x0000_s177180"/>
                </a:ext>
                <a:ext uri="{FF2B5EF4-FFF2-40B4-BE49-F238E27FC236}">
                  <a16:creationId xmlns:a16="http://schemas.microsoft.com/office/drawing/2014/main" id="{00000000-0008-0000-1D00-00001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7181" name="Option Button 29" hidden="1">
              <a:extLst>
                <a:ext uri="{63B3BB69-23CF-44E3-9099-C40C66FF867C}">
                  <a14:compatExt spid="_x0000_s177181"/>
                </a:ext>
                <a:ext uri="{FF2B5EF4-FFF2-40B4-BE49-F238E27FC236}">
                  <a16:creationId xmlns:a16="http://schemas.microsoft.com/office/drawing/2014/main" id="{00000000-0008-0000-1D00-00001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7182" name="Option Button 30" hidden="1">
              <a:extLst>
                <a:ext uri="{63B3BB69-23CF-44E3-9099-C40C66FF867C}">
                  <a14:compatExt spid="_x0000_s177182"/>
                </a:ext>
                <a:ext uri="{FF2B5EF4-FFF2-40B4-BE49-F238E27FC236}">
                  <a16:creationId xmlns:a16="http://schemas.microsoft.com/office/drawing/2014/main" id="{00000000-0008-0000-1D00-00001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7183" name="Option Button 31" hidden="1">
              <a:extLst>
                <a:ext uri="{63B3BB69-23CF-44E3-9099-C40C66FF867C}">
                  <a14:compatExt spid="_x0000_s177183"/>
                </a:ext>
                <a:ext uri="{FF2B5EF4-FFF2-40B4-BE49-F238E27FC236}">
                  <a16:creationId xmlns:a16="http://schemas.microsoft.com/office/drawing/2014/main" id="{00000000-0008-0000-1D00-00001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7184" name="Option Button 32" hidden="1">
              <a:extLst>
                <a:ext uri="{63B3BB69-23CF-44E3-9099-C40C66FF867C}">
                  <a14:compatExt spid="_x0000_s177184"/>
                </a:ext>
                <a:ext uri="{FF2B5EF4-FFF2-40B4-BE49-F238E27FC236}">
                  <a16:creationId xmlns:a16="http://schemas.microsoft.com/office/drawing/2014/main" id="{00000000-0008-0000-1D00-00002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7185" name="Option Button 33" hidden="1">
              <a:extLst>
                <a:ext uri="{63B3BB69-23CF-44E3-9099-C40C66FF867C}">
                  <a14:compatExt spid="_x0000_s177185"/>
                </a:ext>
                <a:ext uri="{FF2B5EF4-FFF2-40B4-BE49-F238E27FC236}">
                  <a16:creationId xmlns:a16="http://schemas.microsoft.com/office/drawing/2014/main" id="{00000000-0008-0000-1D00-000021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7186" name="Option Button 34" hidden="1">
              <a:extLst>
                <a:ext uri="{63B3BB69-23CF-44E3-9099-C40C66FF867C}">
                  <a14:compatExt spid="_x0000_s177186"/>
                </a:ext>
                <a:ext uri="{FF2B5EF4-FFF2-40B4-BE49-F238E27FC236}">
                  <a16:creationId xmlns:a16="http://schemas.microsoft.com/office/drawing/2014/main" id="{00000000-0008-0000-1D00-00002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7187" name="Option Button 35" hidden="1">
              <a:extLst>
                <a:ext uri="{63B3BB69-23CF-44E3-9099-C40C66FF867C}">
                  <a14:compatExt spid="_x0000_s177187"/>
                </a:ext>
                <a:ext uri="{FF2B5EF4-FFF2-40B4-BE49-F238E27FC236}">
                  <a16:creationId xmlns:a16="http://schemas.microsoft.com/office/drawing/2014/main" id="{00000000-0008-0000-1D00-000023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7188" name="Option Button 36" hidden="1">
              <a:extLst>
                <a:ext uri="{63B3BB69-23CF-44E3-9099-C40C66FF867C}">
                  <a14:compatExt spid="_x0000_s177188"/>
                </a:ext>
                <a:ext uri="{FF2B5EF4-FFF2-40B4-BE49-F238E27FC236}">
                  <a16:creationId xmlns:a16="http://schemas.microsoft.com/office/drawing/2014/main" id="{00000000-0008-0000-1D00-000024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7189" name="Option Button 37" hidden="1">
              <a:extLst>
                <a:ext uri="{63B3BB69-23CF-44E3-9099-C40C66FF867C}">
                  <a14:compatExt spid="_x0000_s177189"/>
                </a:ext>
                <a:ext uri="{FF2B5EF4-FFF2-40B4-BE49-F238E27FC236}">
                  <a16:creationId xmlns:a16="http://schemas.microsoft.com/office/drawing/2014/main" id="{00000000-0008-0000-1D00-000025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7190" name="Option Button 38" hidden="1">
              <a:extLst>
                <a:ext uri="{63B3BB69-23CF-44E3-9099-C40C66FF867C}">
                  <a14:compatExt spid="_x0000_s177190"/>
                </a:ext>
                <a:ext uri="{FF2B5EF4-FFF2-40B4-BE49-F238E27FC236}">
                  <a16:creationId xmlns:a16="http://schemas.microsoft.com/office/drawing/2014/main" id="{00000000-0008-0000-1D00-000026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7191" name="Option Button 39" hidden="1">
              <a:extLst>
                <a:ext uri="{63B3BB69-23CF-44E3-9099-C40C66FF867C}">
                  <a14:compatExt spid="_x0000_s177191"/>
                </a:ext>
                <a:ext uri="{FF2B5EF4-FFF2-40B4-BE49-F238E27FC236}">
                  <a16:creationId xmlns:a16="http://schemas.microsoft.com/office/drawing/2014/main" id="{00000000-0008-0000-1D00-000027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7192" name="Option Button 40" hidden="1">
              <a:extLst>
                <a:ext uri="{63B3BB69-23CF-44E3-9099-C40C66FF867C}">
                  <a14:compatExt spid="_x0000_s177192"/>
                </a:ext>
                <a:ext uri="{FF2B5EF4-FFF2-40B4-BE49-F238E27FC236}">
                  <a16:creationId xmlns:a16="http://schemas.microsoft.com/office/drawing/2014/main" id="{00000000-0008-0000-1D00-000028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7193" name="Option Button 41" hidden="1">
              <a:extLst>
                <a:ext uri="{63B3BB69-23CF-44E3-9099-C40C66FF867C}">
                  <a14:compatExt spid="_x0000_s177193"/>
                </a:ext>
                <a:ext uri="{FF2B5EF4-FFF2-40B4-BE49-F238E27FC236}">
                  <a16:creationId xmlns:a16="http://schemas.microsoft.com/office/drawing/2014/main" id="{00000000-0008-0000-1D00-000029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7194" name="Group Box 42" hidden="1">
              <a:extLst>
                <a:ext uri="{63B3BB69-23CF-44E3-9099-C40C66FF867C}">
                  <a14:compatExt spid="_x0000_s177194"/>
                </a:ext>
                <a:ext uri="{FF2B5EF4-FFF2-40B4-BE49-F238E27FC236}">
                  <a16:creationId xmlns:a16="http://schemas.microsoft.com/office/drawing/2014/main" id="{00000000-0008-0000-1D00-00002A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7195" name="Group Box 43" hidden="1">
              <a:extLst>
                <a:ext uri="{63B3BB69-23CF-44E3-9099-C40C66FF867C}">
                  <a14:compatExt spid="_x0000_s177195"/>
                </a:ext>
                <a:ext uri="{FF2B5EF4-FFF2-40B4-BE49-F238E27FC236}">
                  <a16:creationId xmlns:a16="http://schemas.microsoft.com/office/drawing/2014/main" id="{00000000-0008-0000-1D00-00002B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7196" name="Group Box 44" hidden="1">
              <a:extLst>
                <a:ext uri="{63B3BB69-23CF-44E3-9099-C40C66FF867C}">
                  <a14:compatExt spid="_x0000_s177196"/>
                </a:ext>
                <a:ext uri="{FF2B5EF4-FFF2-40B4-BE49-F238E27FC236}">
                  <a16:creationId xmlns:a16="http://schemas.microsoft.com/office/drawing/2014/main" id="{00000000-0008-0000-1D00-00002C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7197" name="Group Box 45" hidden="1">
              <a:extLst>
                <a:ext uri="{63B3BB69-23CF-44E3-9099-C40C66FF867C}">
                  <a14:compatExt spid="_x0000_s177197"/>
                </a:ext>
                <a:ext uri="{FF2B5EF4-FFF2-40B4-BE49-F238E27FC236}">
                  <a16:creationId xmlns:a16="http://schemas.microsoft.com/office/drawing/2014/main" id="{00000000-0008-0000-1D00-00002D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7198" name="Group Box 46" hidden="1">
              <a:extLst>
                <a:ext uri="{63B3BB69-23CF-44E3-9099-C40C66FF867C}">
                  <a14:compatExt spid="_x0000_s177198"/>
                </a:ext>
                <a:ext uri="{FF2B5EF4-FFF2-40B4-BE49-F238E27FC236}">
                  <a16:creationId xmlns:a16="http://schemas.microsoft.com/office/drawing/2014/main" id="{00000000-0008-0000-1D00-00002E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7199" name="Group Box 47" hidden="1">
              <a:extLst>
                <a:ext uri="{63B3BB69-23CF-44E3-9099-C40C66FF867C}">
                  <a14:compatExt spid="_x0000_s177199"/>
                </a:ext>
                <a:ext uri="{FF2B5EF4-FFF2-40B4-BE49-F238E27FC236}">
                  <a16:creationId xmlns:a16="http://schemas.microsoft.com/office/drawing/2014/main" id="{00000000-0008-0000-1D00-00002F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7200" name="Group Box 48" hidden="1">
              <a:extLst>
                <a:ext uri="{63B3BB69-23CF-44E3-9099-C40C66FF867C}">
                  <a14:compatExt spid="_x0000_s177200"/>
                </a:ext>
                <a:ext uri="{FF2B5EF4-FFF2-40B4-BE49-F238E27FC236}">
                  <a16:creationId xmlns:a16="http://schemas.microsoft.com/office/drawing/2014/main" id="{00000000-0008-0000-1D00-000030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8177" name="Group Box 1" hidden="1">
              <a:extLst>
                <a:ext uri="{63B3BB69-23CF-44E3-9099-C40C66FF867C}">
                  <a14:compatExt spid="_x0000_s178177"/>
                </a:ext>
                <a:ext uri="{FF2B5EF4-FFF2-40B4-BE49-F238E27FC236}">
                  <a16:creationId xmlns:a16="http://schemas.microsoft.com/office/drawing/2014/main" id="{00000000-0008-0000-1E00-00000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8178" name="Option Button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1E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8179" name="Option Button 3" hidden="1">
              <a:extLst>
                <a:ext uri="{63B3BB69-23CF-44E3-9099-C40C66FF867C}">
                  <a14:compatExt spid="_x0000_s178179"/>
                </a:ext>
                <a:ext uri="{FF2B5EF4-FFF2-40B4-BE49-F238E27FC236}">
                  <a16:creationId xmlns:a16="http://schemas.microsoft.com/office/drawing/2014/main" id="{00000000-0008-0000-1E00-00000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8180" name="Option Button 4" hidden="1">
              <a:extLst>
                <a:ext uri="{63B3BB69-23CF-44E3-9099-C40C66FF867C}">
                  <a14:compatExt spid="_x0000_s178180"/>
                </a:ext>
                <a:ext uri="{FF2B5EF4-FFF2-40B4-BE49-F238E27FC236}">
                  <a16:creationId xmlns:a16="http://schemas.microsoft.com/office/drawing/2014/main" id="{00000000-0008-0000-1E00-00000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8181" name="Option Button 5" hidden="1">
              <a:extLst>
                <a:ext uri="{63B3BB69-23CF-44E3-9099-C40C66FF867C}">
                  <a14:compatExt spid="_x0000_s178181"/>
                </a:ext>
                <a:ext uri="{FF2B5EF4-FFF2-40B4-BE49-F238E27FC236}">
                  <a16:creationId xmlns:a16="http://schemas.microsoft.com/office/drawing/2014/main" id="{00000000-0008-0000-1E00-00000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8182" name="Option Button 6" hidden="1">
              <a:extLst>
                <a:ext uri="{63B3BB69-23CF-44E3-9099-C40C66FF867C}">
                  <a14:compatExt spid="_x0000_s178182"/>
                </a:ext>
                <a:ext uri="{FF2B5EF4-FFF2-40B4-BE49-F238E27FC236}">
                  <a16:creationId xmlns:a16="http://schemas.microsoft.com/office/drawing/2014/main" id="{00000000-0008-0000-1E00-00000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8183" name="Option Button 7" hidden="1">
              <a:extLst>
                <a:ext uri="{63B3BB69-23CF-44E3-9099-C40C66FF867C}">
                  <a14:compatExt spid="_x0000_s178183"/>
                </a:ext>
                <a:ext uri="{FF2B5EF4-FFF2-40B4-BE49-F238E27FC236}">
                  <a16:creationId xmlns:a16="http://schemas.microsoft.com/office/drawing/2014/main" id="{00000000-0008-0000-1E00-00000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8184" name="Option Button 8" hidden="1">
              <a:extLst>
                <a:ext uri="{63B3BB69-23CF-44E3-9099-C40C66FF867C}">
                  <a14:compatExt spid="_x0000_s178184"/>
                </a:ext>
                <a:ext uri="{FF2B5EF4-FFF2-40B4-BE49-F238E27FC236}">
                  <a16:creationId xmlns:a16="http://schemas.microsoft.com/office/drawing/2014/main" id="{00000000-0008-0000-1E00-00000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8185" name="Option Button 9" hidden="1">
              <a:extLst>
                <a:ext uri="{63B3BB69-23CF-44E3-9099-C40C66FF867C}">
                  <a14:compatExt spid="_x0000_s178185"/>
                </a:ext>
                <a:ext uri="{FF2B5EF4-FFF2-40B4-BE49-F238E27FC236}">
                  <a16:creationId xmlns:a16="http://schemas.microsoft.com/office/drawing/2014/main" id="{00000000-0008-0000-1E00-00000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8186" name="Option Button 10" hidden="1">
              <a:extLst>
                <a:ext uri="{63B3BB69-23CF-44E3-9099-C40C66FF867C}">
                  <a14:compatExt spid="_x0000_s178186"/>
                </a:ext>
                <a:ext uri="{FF2B5EF4-FFF2-40B4-BE49-F238E27FC236}">
                  <a16:creationId xmlns:a16="http://schemas.microsoft.com/office/drawing/2014/main" id="{00000000-0008-0000-1E00-00000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8187" name="Option Button 11" hidden="1">
              <a:extLst>
                <a:ext uri="{63B3BB69-23CF-44E3-9099-C40C66FF867C}">
                  <a14:compatExt spid="_x0000_s178187"/>
                </a:ext>
                <a:ext uri="{FF2B5EF4-FFF2-40B4-BE49-F238E27FC236}">
                  <a16:creationId xmlns:a16="http://schemas.microsoft.com/office/drawing/2014/main" id="{00000000-0008-0000-1E00-00000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8188" name="Option Button 12" hidden="1">
              <a:extLst>
                <a:ext uri="{63B3BB69-23CF-44E3-9099-C40C66FF867C}">
                  <a14:compatExt spid="_x0000_s178188"/>
                </a:ext>
                <a:ext uri="{FF2B5EF4-FFF2-40B4-BE49-F238E27FC236}">
                  <a16:creationId xmlns:a16="http://schemas.microsoft.com/office/drawing/2014/main" id="{00000000-0008-0000-1E00-00000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8189" name="Option Button 13" hidden="1">
              <a:extLst>
                <a:ext uri="{63B3BB69-23CF-44E3-9099-C40C66FF867C}">
                  <a14:compatExt spid="_x0000_s178189"/>
                </a:ext>
                <a:ext uri="{FF2B5EF4-FFF2-40B4-BE49-F238E27FC236}">
                  <a16:creationId xmlns:a16="http://schemas.microsoft.com/office/drawing/2014/main" id="{00000000-0008-0000-1E00-00000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8190" name="Option Button 14" hidden="1">
              <a:extLst>
                <a:ext uri="{63B3BB69-23CF-44E3-9099-C40C66FF867C}">
                  <a14:compatExt spid="_x0000_s178190"/>
                </a:ext>
                <a:ext uri="{FF2B5EF4-FFF2-40B4-BE49-F238E27FC236}">
                  <a16:creationId xmlns:a16="http://schemas.microsoft.com/office/drawing/2014/main" id="{00000000-0008-0000-1E00-00000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8191" name="Option Button 15" hidden="1">
              <a:extLst>
                <a:ext uri="{63B3BB69-23CF-44E3-9099-C40C66FF867C}">
                  <a14:compatExt spid="_x0000_s178191"/>
                </a:ext>
                <a:ext uri="{FF2B5EF4-FFF2-40B4-BE49-F238E27FC236}">
                  <a16:creationId xmlns:a16="http://schemas.microsoft.com/office/drawing/2014/main" id="{00000000-0008-0000-1E00-00000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8192" name="Option Button 16" hidden="1">
              <a:extLst>
                <a:ext uri="{63B3BB69-23CF-44E3-9099-C40C66FF867C}">
                  <a14:compatExt spid="_x0000_s178192"/>
                </a:ext>
                <a:ext uri="{FF2B5EF4-FFF2-40B4-BE49-F238E27FC236}">
                  <a16:creationId xmlns:a16="http://schemas.microsoft.com/office/drawing/2014/main" id="{00000000-0008-0000-1E00-00001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8193" name="Option Button 17" hidden="1">
              <a:extLst>
                <a:ext uri="{63B3BB69-23CF-44E3-9099-C40C66FF867C}">
                  <a14:compatExt spid="_x0000_s178193"/>
                </a:ext>
                <a:ext uri="{FF2B5EF4-FFF2-40B4-BE49-F238E27FC236}">
                  <a16:creationId xmlns:a16="http://schemas.microsoft.com/office/drawing/2014/main" id="{00000000-0008-0000-1E00-00001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8194" name="Option Button 18" hidden="1">
              <a:extLst>
                <a:ext uri="{63B3BB69-23CF-44E3-9099-C40C66FF867C}">
                  <a14:compatExt spid="_x0000_s178194"/>
                </a:ext>
                <a:ext uri="{FF2B5EF4-FFF2-40B4-BE49-F238E27FC236}">
                  <a16:creationId xmlns:a16="http://schemas.microsoft.com/office/drawing/2014/main" id="{00000000-0008-0000-1E00-00001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8195" name="Option Button 19" hidden="1">
              <a:extLst>
                <a:ext uri="{63B3BB69-23CF-44E3-9099-C40C66FF867C}">
                  <a14:compatExt spid="_x0000_s178195"/>
                </a:ext>
                <a:ext uri="{FF2B5EF4-FFF2-40B4-BE49-F238E27FC236}">
                  <a16:creationId xmlns:a16="http://schemas.microsoft.com/office/drawing/2014/main" id="{00000000-0008-0000-1E00-00001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8196" name="Option Button 20" hidden="1">
              <a:extLst>
                <a:ext uri="{63B3BB69-23CF-44E3-9099-C40C66FF867C}">
                  <a14:compatExt spid="_x0000_s178196"/>
                </a:ext>
                <a:ext uri="{FF2B5EF4-FFF2-40B4-BE49-F238E27FC236}">
                  <a16:creationId xmlns:a16="http://schemas.microsoft.com/office/drawing/2014/main" id="{00000000-0008-0000-1E00-00001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8197" name="Option Button 21" hidden="1">
              <a:extLst>
                <a:ext uri="{63B3BB69-23CF-44E3-9099-C40C66FF867C}">
                  <a14:compatExt spid="_x0000_s178197"/>
                </a:ext>
                <a:ext uri="{FF2B5EF4-FFF2-40B4-BE49-F238E27FC236}">
                  <a16:creationId xmlns:a16="http://schemas.microsoft.com/office/drawing/2014/main" id="{00000000-0008-0000-1E00-00001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8198" name="Option Button 22" hidden="1">
              <a:extLst>
                <a:ext uri="{63B3BB69-23CF-44E3-9099-C40C66FF867C}">
                  <a14:compatExt spid="_x0000_s178198"/>
                </a:ext>
                <a:ext uri="{FF2B5EF4-FFF2-40B4-BE49-F238E27FC236}">
                  <a16:creationId xmlns:a16="http://schemas.microsoft.com/office/drawing/2014/main" id="{00000000-0008-0000-1E00-00001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8199" name="Option Button 23" hidden="1">
              <a:extLst>
                <a:ext uri="{63B3BB69-23CF-44E3-9099-C40C66FF867C}">
                  <a14:compatExt spid="_x0000_s178199"/>
                </a:ext>
                <a:ext uri="{FF2B5EF4-FFF2-40B4-BE49-F238E27FC236}">
                  <a16:creationId xmlns:a16="http://schemas.microsoft.com/office/drawing/2014/main" id="{00000000-0008-0000-1E00-00001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8200" name="Option Button 24" hidden="1">
              <a:extLst>
                <a:ext uri="{63B3BB69-23CF-44E3-9099-C40C66FF867C}">
                  <a14:compatExt spid="_x0000_s178200"/>
                </a:ext>
                <a:ext uri="{FF2B5EF4-FFF2-40B4-BE49-F238E27FC236}">
                  <a16:creationId xmlns:a16="http://schemas.microsoft.com/office/drawing/2014/main" id="{00000000-0008-0000-1E00-00001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8201" name="Option Button 25" hidden="1">
              <a:extLst>
                <a:ext uri="{63B3BB69-23CF-44E3-9099-C40C66FF867C}">
                  <a14:compatExt spid="_x0000_s178201"/>
                </a:ext>
                <a:ext uri="{FF2B5EF4-FFF2-40B4-BE49-F238E27FC236}">
                  <a16:creationId xmlns:a16="http://schemas.microsoft.com/office/drawing/2014/main" id="{00000000-0008-0000-1E00-00001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8202" name="Option Button 26" hidden="1">
              <a:extLst>
                <a:ext uri="{63B3BB69-23CF-44E3-9099-C40C66FF867C}">
                  <a14:compatExt spid="_x0000_s178202"/>
                </a:ext>
                <a:ext uri="{FF2B5EF4-FFF2-40B4-BE49-F238E27FC236}">
                  <a16:creationId xmlns:a16="http://schemas.microsoft.com/office/drawing/2014/main" id="{00000000-0008-0000-1E00-00001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8203" name="Option Button 27" hidden="1">
              <a:extLst>
                <a:ext uri="{63B3BB69-23CF-44E3-9099-C40C66FF867C}">
                  <a14:compatExt spid="_x0000_s178203"/>
                </a:ext>
                <a:ext uri="{FF2B5EF4-FFF2-40B4-BE49-F238E27FC236}">
                  <a16:creationId xmlns:a16="http://schemas.microsoft.com/office/drawing/2014/main" id="{00000000-0008-0000-1E00-00001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8204" name="Option Button 28" hidden="1">
              <a:extLst>
                <a:ext uri="{63B3BB69-23CF-44E3-9099-C40C66FF867C}">
                  <a14:compatExt spid="_x0000_s178204"/>
                </a:ext>
                <a:ext uri="{FF2B5EF4-FFF2-40B4-BE49-F238E27FC236}">
                  <a16:creationId xmlns:a16="http://schemas.microsoft.com/office/drawing/2014/main" id="{00000000-0008-0000-1E00-00001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8205" name="Option Button 29" hidden="1">
              <a:extLst>
                <a:ext uri="{63B3BB69-23CF-44E3-9099-C40C66FF867C}">
                  <a14:compatExt spid="_x0000_s178205"/>
                </a:ext>
                <a:ext uri="{FF2B5EF4-FFF2-40B4-BE49-F238E27FC236}">
                  <a16:creationId xmlns:a16="http://schemas.microsoft.com/office/drawing/2014/main" id="{00000000-0008-0000-1E00-00001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8206" name="Option Button 30" hidden="1">
              <a:extLst>
                <a:ext uri="{63B3BB69-23CF-44E3-9099-C40C66FF867C}">
                  <a14:compatExt spid="_x0000_s178206"/>
                </a:ext>
                <a:ext uri="{FF2B5EF4-FFF2-40B4-BE49-F238E27FC236}">
                  <a16:creationId xmlns:a16="http://schemas.microsoft.com/office/drawing/2014/main" id="{00000000-0008-0000-1E00-00001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8207" name="Option Button 31" hidden="1">
              <a:extLst>
                <a:ext uri="{63B3BB69-23CF-44E3-9099-C40C66FF867C}">
                  <a14:compatExt spid="_x0000_s178207"/>
                </a:ext>
                <a:ext uri="{FF2B5EF4-FFF2-40B4-BE49-F238E27FC236}">
                  <a16:creationId xmlns:a16="http://schemas.microsoft.com/office/drawing/2014/main" id="{00000000-0008-0000-1E00-00001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8208" name="Option Button 32" hidden="1">
              <a:extLst>
                <a:ext uri="{63B3BB69-23CF-44E3-9099-C40C66FF867C}">
                  <a14:compatExt spid="_x0000_s178208"/>
                </a:ext>
                <a:ext uri="{FF2B5EF4-FFF2-40B4-BE49-F238E27FC236}">
                  <a16:creationId xmlns:a16="http://schemas.microsoft.com/office/drawing/2014/main" id="{00000000-0008-0000-1E00-00002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8209" name="Option Button 33" hidden="1">
              <a:extLst>
                <a:ext uri="{63B3BB69-23CF-44E3-9099-C40C66FF867C}">
                  <a14:compatExt spid="_x0000_s178209"/>
                </a:ext>
                <a:ext uri="{FF2B5EF4-FFF2-40B4-BE49-F238E27FC236}">
                  <a16:creationId xmlns:a16="http://schemas.microsoft.com/office/drawing/2014/main" id="{00000000-0008-0000-1E00-000021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8210" name="Option Button 34" hidden="1">
              <a:extLst>
                <a:ext uri="{63B3BB69-23CF-44E3-9099-C40C66FF867C}">
                  <a14:compatExt spid="_x0000_s178210"/>
                </a:ext>
                <a:ext uri="{FF2B5EF4-FFF2-40B4-BE49-F238E27FC236}">
                  <a16:creationId xmlns:a16="http://schemas.microsoft.com/office/drawing/2014/main" id="{00000000-0008-0000-1E00-00002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8211" name="Option Button 35" hidden="1">
              <a:extLst>
                <a:ext uri="{63B3BB69-23CF-44E3-9099-C40C66FF867C}">
                  <a14:compatExt spid="_x0000_s178211"/>
                </a:ext>
                <a:ext uri="{FF2B5EF4-FFF2-40B4-BE49-F238E27FC236}">
                  <a16:creationId xmlns:a16="http://schemas.microsoft.com/office/drawing/2014/main" id="{00000000-0008-0000-1E00-000023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8212" name="Option Button 36" hidden="1">
              <a:extLst>
                <a:ext uri="{63B3BB69-23CF-44E3-9099-C40C66FF867C}">
                  <a14:compatExt spid="_x0000_s178212"/>
                </a:ext>
                <a:ext uri="{FF2B5EF4-FFF2-40B4-BE49-F238E27FC236}">
                  <a16:creationId xmlns:a16="http://schemas.microsoft.com/office/drawing/2014/main" id="{00000000-0008-0000-1E00-000024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8213" name="Option Button 37" hidden="1">
              <a:extLst>
                <a:ext uri="{63B3BB69-23CF-44E3-9099-C40C66FF867C}">
                  <a14:compatExt spid="_x0000_s178213"/>
                </a:ext>
                <a:ext uri="{FF2B5EF4-FFF2-40B4-BE49-F238E27FC236}">
                  <a16:creationId xmlns:a16="http://schemas.microsoft.com/office/drawing/2014/main" id="{00000000-0008-0000-1E00-000025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8214" name="Option Button 38" hidden="1">
              <a:extLst>
                <a:ext uri="{63B3BB69-23CF-44E3-9099-C40C66FF867C}">
                  <a14:compatExt spid="_x0000_s178214"/>
                </a:ext>
                <a:ext uri="{FF2B5EF4-FFF2-40B4-BE49-F238E27FC236}">
                  <a16:creationId xmlns:a16="http://schemas.microsoft.com/office/drawing/2014/main" id="{00000000-0008-0000-1E00-000026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8215" name="Option Button 39" hidden="1">
              <a:extLst>
                <a:ext uri="{63B3BB69-23CF-44E3-9099-C40C66FF867C}">
                  <a14:compatExt spid="_x0000_s178215"/>
                </a:ext>
                <a:ext uri="{FF2B5EF4-FFF2-40B4-BE49-F238E27FC236}">
                  <a16:creationId xmlns:a16="http://schemas.microsoft.com/office/drawing/2014/main" id="{00000000-0008-0000-1E00-000027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8216" name="Option Button 40" hidden="1">
              <a:extLst>
                <a:ext uri="{63B3BB69-23CF-44E3-9099-C40C66FF867C}">
                  <a14:compatExt spid="_x0000_s178216"/>
                </a:ext>
                <a:ext uri="{FF2B5EF4-FFF2-40B4-BE49-F238E27FC236}">
                  <a16:creationId xmlns:a16="http://schemas.microsoft.com/office/drawing/2014/main" id="{00000000-0008-0000-1E00-000028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8217" name="Option Button 41" hidden="1">
              <a:extLst>
                <a:ext uri="{63B3BB69-23CF-44E3-9099-C40C66FF867C}">
                  <a14:compatExt spid="_x0000_s178217"/>
                </a:ext>
                <a:ext uri="{FF2B5EF4-FFF2-40B4-BE49-F238E27FC236}">
                  <a16:creationId xmlns:a16="http://schemas.microsoft.com/office/drawing/2014/main" id="{00000000-0008-0000-1E00-000029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8218" name="Group Box 42" hidden="1">
              <a:extLst>
                <a:ext uri="{63B3BB69-23CF-44E3-9099-C40C66FF867C}">
                  <a14:compatExt spid="_x0000_s178218"/>
                </a:ext>
                <a:ext uri="{FF2B5EF4-FFF2-40B4-BE49-F238E27FC236}">
                  <a16:creationId xmlns:a16="http://schemas.microsoft.com/office/drawing/2014/main" id="{00000000-0008-0000-1E00-00002A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8219" name="Group Box 43" hidden="1">
              <a:extLst>
                <a:ext uri="{63B3BB69-23CF-44E3-9099-C40C66FF867C}">
                  <a14:compatExt spid="_x0000_s178219"/>
                </a:ext>
                <a:ext uri="{FF2B5EF4-FFF2-40B4-BE49-F238E27FC236}">
                  <a16:creationId xmlns:a16="http://schemas.microsoft.com/office/drawing/2014/main" id="{00000000-0008-0000-1E00-00002B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8220" name="Group Box 44" hidden="1">
              <a:extLst>
                <a:ext uri="{63B3BB69-23CF-44E3-9099-C40C66FF867C}">
                  <a14:compatExt spid="_x0000_s178220"/>
                </a:ext>
                <a:ext uri="{FF2B5EF4-FFF2-40B4-BE49-F238E27FC236}">
                  <a16:creationId xmlns:a16="http://schemas.microsoft.com/office/drawing/2014/main" id="{00000000-0008-0000-1E00-00002C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8221" name="Group Box 45" hidden="1">
              <a:extLst>
                <a:ext uri="{63B3BB69-23CF-44E3-9099-C40C66FF867C}">
                  <a14:compatExt spid="_x0000_s178221"/>
                </a:ext>
                <a:ext uri="{FF2B5EF4-FFF2-40B4-BE49-F238E27FC236}">
                  <a16:creationId xmlns:a16="http://schemas.microsoft.com/office/drawing/2014/main" id="{00000000-0008-0000-1E00-00002D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8222" name="Group Box 46" hidden="1">
              <a:extLst>
                <a:ext uri="{63B3BB69-23CF-44E3-9099-C40C66FF867C}">
                  <a14:compatExt spid="_x0000_s178222"/>
                </a:ext>
                <a:ext uri="{FF2B5EF4-FFF2-40B4-BE49-F238E27FC236}">
                  <a16:creationId xmlns:a16="http://schemas.microsoft.com/office/drawing/2014/main" id="{00000000-0008-0000-1E00-00002E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8223" name="Group Box 47" hidden="1">
              <a:extLst>
                <a:ext uri="{63B3BB69-23CF-44E3-9099-C40C66FF867C}">
                  <a14:compatExt spid="_x0000_s178223"/>
                </a:ext>
                <a:ext uri="{FF2B5EF4-FFF2-40B4-BE49-F238E27FC236}">
                  <a16:creationId xmlns:a16="http://schemas.microsoft.com/office/drawing/2014/main" id="{00000000-0008-0000-1E00-00002F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8224" name="Group Box 48" hidden="1">
              <a:extLst>
                <a:ext uri="{63B3BB69-23CF-44E3-9099-C40C66FF867C}">
                  <a14:compatExt spid="_x0000_s178224"/>
                </a:ext>
                <a:ext uri="{FF2B5EF4-FFF2-40B4-BE49-F238E27FC236}">
                  <a16:creationId xmlns:a16="http://schemas.microsoft.com/office/drawing/2014/main" id="{00000000-0008-0000-1E00-000030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79201" name="Group Box 1" hidden="1">
              <a:extLst>
                <a:ext uri="{63B3BB69-23CF-44E3-9099-C40C66FF867C}">
                  <a14:compatExt spid="_x0000_s179201"/>
                </a:ext>
                <a:ext uri="{FF2B5EF4-FFF2-40B4-BE49-F238E27FC236}">
                  <a16:creationId xmlns:a16="http://schemas.microsoft.com/office/drawing/2014/main" id="{00000000-0008-0000-1F00-00000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79202" name="Option Button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1F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79203" name="Option Button 3" hidden="1">
              <a:extLst>
                <a:ext uri="{63B3BB69-23CF-44E3-9099-C40C66FF867C}">
                  <a14:compatExt spid="_x0000_s179203"/>
                </a:ext>
                <a:ext uri="{FF2B5EF4-FFF2-40B4-BE49-F238E27FC236}">
                  <a16:creationId xmlns:a16="http://schemas.microsoft.com/office/drawing/2014/main" id="{00000000-0008-0000-1F00-00000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79204" name="Option Button 4" hidden="1">
              <a:extLst>
                <a:ext uri="{63B3BB69-23CF-44E3-9099-C40C66FF867C}">
                  <a14:compatExt spid="_x0000_s179204"/>
                </a:ext>
                <a:ext uri="{FF2B5EF4-FFF2-40B4-BE49-F238E27FC236}">
                  <a16:creationId xmlns:a16="http://schemas.microsoft.com/office/drawing/2014/main" id="{00000000-0008-0000-1F00-00000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79205" name="Option Button 5" hidden="1">
              <a:extLst>
                <a:ext uri="{63B3BB69-23CF-44E3-9099-C40C66FF867C}">
                  <a14:compatExt spid="_x0000_s179205"/>
                </a:ext>
                <a:ext uri="{FF2B5EF4-FFF2-40B4-BE49-F238E27FC236}">
                  <a16:creationId xmlns:a16="http://schemas.microsoft.com/office/drawing/2014/main" id="{00000000-0008-0000-1F00-00000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79206" name="Option Button 6" hidden="1">
              <a:extLst>
                <a:ext uri="{63B3BB69-23CF-44E3-9099-C40C66FF867C}">
                  <a14:compatExt spid="_x0000_s179206"/>
                </a:ext>
                <a:ext uri="{FF2B5EF4-FFF2-40B4-BE49-F238E27FC236}">
                  <a16:creationId xmlns:a16="http://schemas.microsoft.com/office/drawing/2014/main" id="{00000000-0008-0000-1F00-00000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79207" name="Option Button 7" hidden="1">
              <a:extLst>
                <a:ext uri="{63B3BB69-23CF-44E3-9099-C40C66FF867C}">
                  <a14:compatExt spid="_x0000_s179207"/>
                </a:ext>
                <a:ext uri="{FF2B5EF4-FFF2-40B4-BE49-F238E27FC236}">
                  <a16:creationId xmlns:a16="http://schemas.microsoft.com/office/drawing/2014/main" id="{00000000-0008-0000-1F00-00000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79208" name="Option Button 8" hidden="1">
              <a:extLst>
                <a:ext uri="{63B3BB69-23CF-44E3-9099-C40C66FF867C}">
                  <a14:compatExt spid="_x0000_s179208"/>
                </a:ext>
                <a:ext uri="{FF2B5EF4-FFF2-40B4-BE49-F238E27FC236}">
                  <a16:creationId xmlns:a16="http://schemas.microsoft.com/office/drawing/2014/main" id="{00000000-0008-0000-1F00-00000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79209" name="Option Button 9" hidden="1">
              <a:extLst>
                <a:ext uri="{63B3BB69-23CF-44E3-9099-C40C66FF867C}">
                  <a14:compatExt spid="_x0000_s179209"/>
                </a:ext>
                <a:ext uri="{FF2B5EF4-FFF2-40B4-BE49-F238E27FC236}">
                  <a16:creationId xmlns:a16="http://schemas.microsoft.com/office/drawing/2014/main" id="{00000000-0008-0000-1F00-00000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79210" name="Option Button 10" hidden="1">
              <a:extLst>
                <a:ext uri="{63B3BB69-23CF-44E3-9099-C40C66FF867C}">
                  <a14:compatExt spid="_x0000_s179210"/>
                </a:ext>
                <a:ext uri="{FF2B5EF4-FFF2-40B4-BE49-F238E27FC236}">
                  <a16:creationId xmlns:a16="http://schemas.microsoft.com/office/drawing/2014/main" id="{00000000-0008-0000-1F00-00000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79211" name="Option Button 11" hidden="1">
              <a:extLst>
                <a:ext uri="{63B3BB69-23CF-44E3-9099-C40C66FF867C}">
                  <a14:compatExt spid="_x0000_s179211"/>
                </a:ext>
                <a:ext uri="{FF2B5EF4-FFF2-40B4-BE49-F238E27FC236}">
                  <a16:creationId xmlns:a16="http://schemas.microsoft.com/office/drawing/2014/main" id="{00000000-0008-0000-1F00-00000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79212" name="Option Button 12" hidden="1">
              <a:extLst>
                <a:ext uri="{63B3BB69-23CF-44E3-9099-C40C66FF867C}">
                  <a14:compatExt spid="_x0000_s179212"/>
                </a:ext>
                <a:ext uri="{FF2B5EF4-FFF2-40B4-BE49-F238E27FC236}">
                  <a16:creationId xmlns:a16="http://schemas.microsoft.com/office/drawing/2014/main" id="{00000000-0008-0000-1F00-00000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79213" name="Option Button 13" hidden="1">
              <a:extLst>
                <a:ext uri="{63B3BB69-23CF-44E3-9099-C40C66FF867C}">
                  <a14:compatExt spid="_x0000_s179213"/>
                </a:ext>
                <a:ext uri="{FF2B5EF4-FFF2-40B4-BE49-F238E27FC236}">
                  <a16:creationId xmlns:a16="http://schemas.microsoft.com/office/drawing/2014/main" id="{00000000-0008-0000-1F00-00000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79214" name="Option Button 14" hidden="1">
              <a:extLst>
                <a:ext uri="{63B3BB69-23CF-44E3-9099-C40C66FF867C}">
                  <a14:compatExt spid="_x0000_s179214"/>
                </a:ext>
                <a:ext uri="{FF2B5EF4-FFF2-40B4-BE49-F238E27FC236}">
                  <a16:creationId xmlns:a16="http://schemas.microsoft.com/office/drawing/2014/main" id="{00000000-0008-0000-1F00-00000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79215" name="Option Button 15" hidden="1">
              <a:extLst>
                <a:ext uri="{63B3BB69-23CF-44E3-9099-C40C66FF867C}">
                  <a14:compatExt spid="_x0000_s179215"/>
                </a:ext>
                <a:ext uri="{FF2B5EF4-FFF2-40B4-BE49-F238E27FC236}">
                  <a16:creationId xmlns:a16="http://schemas.microsoft.com/office/drawing/2014/main" id="{00000000-0008-0000-1F00-00000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79216" name="Option Button 16" hidden="1">
              <a:extLst>
                <a:ext uri="{63B3BB69-23CF-44E3-9099-C40C66FF867C}">
                  <a14:compatExt spid="_x0000_s179216"/>
                </a:ext>
                <a:ext uri="{FF2B5EF4-FFF2-40B4-BE49-F238E27FC236}">
                  <a16:creationId xmlns:a16="http://schemas.microsoft.com/office/drawing/2014/main" id="{00000000-0008-0000-1F00-00001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79217" name="Option Button 17" hidden="1">
              <a:extLst>
                <a:ext uri="{63B3BB69-23CF-44E3-9099-C40C66FF867C}">
                  <a14:compatExt spid="_x0000_s179217"/>
                </a:ext>
                <a:ext uri="{FF2B5EF4-FFF2-40B4-BE49-F238E27FC236}">
                  <a16:creationId xmlns:a16="http://schemas.microsoft.com/office/drawing/2014/main" id="{00000000-0008-0000-1F00-00001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79218" name="Option Button 18" hidden="1">
              <a:extLst>
                <a:ext uri="{63B3BB69-23CF-44E3-9099-C40C66FF867C}">
                  <a14:compatExt spid="_x0000_s179218"/>
                </a:ext>
                <a:ext uri="{FF2B5EF4-FFF2-40B4-BE49-F238E27FC236}">
                  <a16:creationId xmlns:a16="http://schemas.microsoft.com/office/drawing/2014/main" id="{00000000-0008-0000-1F00-00001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79219" name="Option Button 19" hidden="1">
              <a:extLst>
                <a:ext uri="{63B3BB69-23CF-44E3-9099-C40C66FF867C}">
                  <a14:compatExt spid="_x0000_s179219"/>
                </a:ext>
                <a:ext uri="{FF2B5EF4-FFF2-40B4-BE49-F238E27FC236}">
                  <a16:creationId xmlns:a16="http://schemas.microsoft.com/office/drawing/2014/main" id="{00000000-0008-0000-1F00-00001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79220" name="Option Button 20" hidden="1">
              <a:extLst>
                <a:ext uri="{63B3BB69-23CF-44E3-9099-C40C66FF867C}">
                  <a14:compatExt spid="_x0000_s179220"/>
                </a:ext>
                <a:ext uri="{FF2B5EF4-FFF2-40B4-BE49-F238E27FC236}">
                  <a16:creationId xmlns:a16="http://schemas.microsoft.com/office/drawing/2014/main" id="{00000000-0008-0000-1F00-00001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79221" name="Option Button 21" hidden="1">
              <a:extLst>
                <a:ext uri="{63B3BB69-23CF-44E3-9099-C40C66FF867C}">
                  <a14:compatExt spid="_x0000_s179221"/>
                </a:ext>
                <a:ext uri="{FF2B5EF4-FFF2-40B4-BE49-F238E27FC236}">
                  <a16:creationId xmlns:a16="http://schemas.microsoft.com/office/drawing/2014/main" id="{00000000-0008-0000-1F00-00001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79222" name="Option Button 22" hidden="1">
              <a:extLst>
                <a:ext uri="{63B3BB69-23CF-44E3-9099-C40C66FF867C}">
                  <a14:compatExt spid="_x0000_s179222"/>
                </a:ext>
                <a:ext uri="{FF2B5EF4-FFF2-40B4-BE49-F238E27FC236}">
                  <a16:creationId xmlns:a16="http://schemas.microsoft.com/office/drawing/2014/main" id="{00000000-0008-0000-1F00-00001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79223" name="Option Button 23" hidden="1">
              <a:extLst>
                <a:ext uri="{63B3BB69-23CF-44E3-9099-C40C66FF867C}">
                  <a14:compatExt spid="_x0000_s179223"/>
                </a:ext>
                <a:ext uri="{FF2B5EF4-FFF2-40B4-BE49-F238E27FC236}">
                  <a16:creationId xmlns:a16="http://schemas.microsoft.com/office/drawing/2014/main" id="{00000000-0008-0000-1F00-00001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79224" name="Option Button 24" hidden="1">
              <a:extLst>
                <a:ext uri="{63B3BB69-23CF-44E3-9099-C40C66FF867C}">
                  <a14:compatExt spid="_x0000_s179224"/>
                </a:ext>
                <a:ext uri="{FF2B5EF4-FFF2-40B4-BE49-F238E27FC236}">
                  <a16:creationId xmlns:a16="http://schemas.microsoft.com/office/drawing/2014/main" id="{00000000-0008-0000-1F00-00001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79225" name="Option Button 25" hidden="1">
              <a:extLst>
                <a:ext uri="{63B3BB69-23CF-44E3-9099-C40C66FF867C}">
                  <a14:compatExt spid="_x0000_s179225"/>
                </a:ext>
                <a:ext uri="{FF2B5EF4-FFF2-40B4-BE49-F238E27FC236}">
                  <a16:creationId xmlns:a16="http://schemas.microsoft.com/office/drawing/2014/main" id="{00000000-0008-0000-1F00-00001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79226" name="Option Button 26" hidden="1">
              <a:extLst>
                <a:ext uri="{63B3BB69-23CF-44E3-9099-C40C66FF867C}">
                  <a14:compatExt spid="_x0000_s179226"/>
                </a:ext>
                <a:ext uri="{FF2B5EF4-FFF2-40B4-BE49-F238E27FC236}">
                  <a16:creationId xmlns:a16="http://schemas.microsoft.com/office/drawing/2014/main" id="{00000000-0008-0000-1F00-00001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79227" name="Option Button 27" hidden="1">
              <a:extLst>
                <a:ext uri="{63B3BB69-23CF-44E3-9099-C40C66FF867C}">
                  <a14:compatExt spid="_x0000_s179227"/>
                </a:ext>
                <a:ext uri="{FF2B5EF4-FFF2-40B4-BE49-F238E27FC236}">
                  <a16:creationId xmlns:a16="http://schemas.microsoft.com/office/drawing/2014/main" id="{00000000-0008-0000-1F00-00001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79228" name="Option Button 28" hidden="1">
              <a:extLst>
                <a:ext uri="{63B3BB69-23CF-44E3-9099-C40C66FF867C}">
                  <a14:compatExt spid="_x0000_s179228"/>
                </a:ext>
                <a:ext uri="{FF2B5EF4-FFF2-40B4-BE49-F238E27FC236}">
                  <a16:creationId xmlns:a16="http://schemas.microsoft.com/office/drawing/2014/main" id="{00000000-0008-0000-1F00-00001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79229" name="Option Button 29" hidden="1">
              <a:extLst>
                <a:ext uri="{63B3BB69-23CF-44E3-9099-C40C66FF867C}">
                  <a14:compatExt spid="_x0000_s179229"/>
                </a:ext>
                <a:ext uri="{FF2B5EF4-FFF2-40B4-BE49-F238E27FC236}">
                  <a16:creationId xmlns:a16="http://schemas.microsoft.com/office/drawing/2014/main" id="{00000000-0008-0000-1F00-00001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79230" name="Option Button 30" hidden="1">
              <a:extLst>
                <a:ext uri="{63B3BB69-23CF-44E3-9099-C40C66FF867C}">
                  <a14:compatExt spid="_x0000_s179230"/>
                </a:ext>
                <a:ext uri="{FF2B5EF4-FFF2-40B4-BE49-F238E27FC236}">
                  <a16:creationId xmlns:a16="http://schemas.microsoft.com/office/drawing/2014/main" id="{00000000-0008-0000-1F00-00001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79231" name="Option Button 31" hidden="1">
              <a:extLst>
                <a:ext uri="{63B3BB69-23CF-44E3-9099-C40C66FF867C}">
                  <a14:compatExt spid="_x0000_s179231"/>
                </a:ext>
                <a:ext uri="{FF2B5EF4-FFF2-40B4-BE49-F238E27FC236}">
                  <a16:creationId xmlns:a16="http://schemas.microsoft.com/office/drawing/2014/main" id="{00000000-0008-0000-1F00-00001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79232" name="Option Button 32" hidden="1">
              <a:extLst>
                <a:ext uri="{63B3BB69-23CF-44E3-9099-C40C66FF867C}">
                  <a14:compatExt spid="_x0000_s179232"/>
                </a:ext>
                <a:ext uri="{FF2B5EF4-FFF2-40B4-BE49-F238E27FC236}">
                  <a16:creationId xmlns:a16="http://schemas.microsoft.com/office/drawing/2014/main" id="{00000000-0008-0000-1F00-00002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79233" name="Option Button 33" hidden="1">
              <a:extLst>
                <a:ext uri="{63B3BB69-23CF-44E3-9099-C40C66FF867C}">
                  <a14:compatExt spid="_x0000_s179233"/>
                </a:ext>
                <a:ext uri="{FF2B5EF4-FFF2-40B4-BE49-F238E27FC236}">
                  <a16:creationId xmlns:a16="http://schemas.microsoft.com/office/drawing/2014/main" id="{00000000-0008-0000-1F00-00002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79234" name="Option Button 34" hidden="1">
              <a:extLst>
                <a:ext uri="{63B3BB69-23CF-44E3-9099-C40C66FF867C}">
                  <a14:compatExt spid="_x0000_s179234"/>
                </a:ext>
                <a:ext uri="{FF2B5EF4-FFF2-40B4-BE49-F238E27FC236}">
                  <a16:creationId xmlns:a16="http://schemas.microsoft.com/office/drawing/2014/main" id="{00000000-0008-0000-1F00-00002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79235" name="Option Button 35" hidden="1">
              <a:extLst>
                <a:ext uri="{63B3BB69-23CF-44E3-9099-C40C66FF867C}">
                  <a14:compatExt spid="_x0000_s179235"/>
                </a:ext>
                <a:ext uri="{FF2B5EF4-FFF2-40B4-BE49-F238E27FC236}">
                  <a16:creationId xmlns:a16="http://schemas.microsoft.com/office/drawing/2014/main" id="{00000000-0008-0000-1F00-00002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79236" name="Option Button 36" hidden="1">
              <a:extLst>
                <a:ext uri="{63B3BB69-23CF-44E3-9099-C40C66FF867C}">
                  <a14:compatExt spid="_x0000_s179236"/>
                </a:ext>
                <a:ext uri="{FF2B5EF4-FFF2-40B4-BE49-F238E27FC236}">
                  <a16:creationId xmlns:a16="http://schemas.microsoft.com/office/drawing/2014/main" id="{00000000-0008-0000-1F00-00002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79237" name="Option Button 37" hidden="1">
              <a:extLst>
                <a:ext uri="{63B3BB69-23CF-44E3-9099-C40C66FF867C}">
                  <a14:compatExt spid="_x0000_s179237"/>
                </a:ext>
                <a:ext uri="{FF2B5EF4-FFF2-40B4-BE49-F238E27FC236}">
                  <a16:creationId xmlns:a16="http://schemas.microsoft.com/office/drawing/2014/main" id="{00000000-0008-0000-1F00-00002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79238" name="Option Button 38" hidden="1">
              <a:extLst>
                <a:ext uri="{63B3BB69-23CF-44E3-9099-C40C66FF867C}">
                  <a14:compatExt spid="_x0000_s179238"/>
                </a:ext>
                <a:ext uri="{FF2B5EF4-FFF2-40B4-BE49-F238E27FC236}">
                  <a16:creationId xmlns:a16="http://schemas.microsoft.com/office/drawing/2014/main" id="{00000000-0008-0000-1F00-00002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79239" name="Option Button 39" hidden="1">
              <a:extLst>
                <a:ext uri="{63B3BB69-23CF-44E3-9099-C40C66FF867C}">
                  <a14:compatExt spid="_x0000_s179239"/>
                </a:ext>
                <a:ext uri="{FF2B5EF4-FFF2-40B4-BE49-F238E27FC236}">
                  <a16:creationId xmlns:a16="http://schemas.microsoft.com/office/drawing/2014/main" id="{00000000-0008-0000-1F00-00002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79240" name="Option Button 40" hidden="1">
              <a:extLst>
                <a:ext uri="{63B3BB69-23CF-44E3-9099-C40C66FF867C}">
                  <a14:compatExt spid="_x0000_s179240"/>
                </a:ext>
                <a:ext uri="{FF2B5EF4-FFF2-40B4-BE49-F238E27FC236}">
                  <a16:creationId xmlns:a16="http://schemas.microsoft.com/office/drawing/2014/main" id="{00000000-0008-0000-1F00-00002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79241" name="Option Button 41" hidden="1">
              <a:extLst>
                <a:ext uri="{63B3BB69-23CF-44E3-9099-C40C66FF867C}">
                  <a14:compatExt spid="_x0000_s179241"/>
                </a:ext>
                <a:ext uri="{FF2B5EF4-FFF2-40B4-BE49-F238E27FC236}">
                  <a16:creationId xmlns:a16="http://schemas.microsoft.com/office/drawing/2014/main" id="{00000000-0008-0000-1F00-00002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79242" name="Group Box 42" hidden="1">
              <a:extLst>
                <a:ext uri="{63B3BB69-23CF-44E3-9099-C40C66FF867C}">
                  <a14:compatExt spid="_x0000_s179242"/>
                </a:ext>
                <a:ext uri="{FF2B5EF4-FFF2-40B4-BE49-F238E27FC236}">
                  <a16:creationId xmlns:a16="http://schemas.microsoft.com/office/drawing/2014/main" id="{00000000-0008-0000-1F00-00002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79243" name="Group Box 43" hidden="1">
              <a:extLst>
                <a:ext uri="{63B3BB69-23CF-44E3-9099-C40C66FF867C}">
                  <a14:compatExt spid="_x0000_s179243"/>
                </a:ext>
                <a:ext uri="{FF2B5EF4-FFF2-40B4-BE49-F238E27FC236}">
                  <a16:creationId xmlns:a16="http://schemas.microsoft.com/office/drawing/2014/main" id="{00000000-0008-0000-1F00-00002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79244" name="Group Box 44" hidden="1">
              <a:extLst>
                <a:ext uri="{63B3BB69-23CF-44E3-9099-C40C66FF867C}">
                  <a14:compatExt spid="_x0000_s179244"/>
                </a:ext>
                <a:ext uri="{FF2B5EF4-FFF2-40B4-BE49-F238E27FC236}">
                  <a16:creationId xmlns:a16="http://schemas.microsoft.com/office/drawing/2014/main" id="{00000000-0008-0000-1F00-00002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79245" name="Group Box 45" hidden="1">
              <a:extLst>
                <a:ext uri="{63B3BB69-23CF-44E3-9099-C40C66FF867C}">
                  <a14:compatExt spid="_x0000_s179245"/>
                </a:ext>
                <a:ext uri="{FF2B5EF4-FFF2-40B4-BE49-F238E27FC236}">
                  <a16:creationId xmlns:a16="http://schemas.microsoft.com/office/drawing/2014/main" id="{00000000-0008-0000-1F00-00002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79246" name="Group Box 46" hidden="1">
              <a:extLst>
                <a:ext uri="{63B3BB69-23CF-44E3-9099-C40C66FF867C}">
                  <a14:compatExt spid="_x0000_s179246"/>
                </a:ext>
                <a:ext uri="{FF2B5EF4-FFF2-40B4-BE49-F238E27FC236}">
                  <a16:creationId xmlns:a16="http://schemas.microsoft.com/office/drawing/2014/main" id="{00000000-0008-0000-1F00-00002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79247" name="Group Box 47" hidden="1">
              <a:extLst>
                <a:ext uri="{63B3BB69-23CF-44E3-9099-C40C66FF867C}">
                  <a14:compatExt spid="_x0000_s179247"/>
                </a:ext>
                <a:ext uri="{FF2B5EF4-FFF2-40B4-BE49-F238E27FC236}">
                  <a16:creationId xmlns:a16="http://schemas.microsoft.com/office/drawing/2014/main" id="{00000000-0008-0000-1F00-00002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79248" name="Group Box 48" hidden="1">
              <a:extLst>
                <a:ext uri="{63B3BB69-23CF-44E3-9099-C40C66FF867C}">
                  <a14:compatExt spid="_x0000_s179248"/>
                </a:ext>
                <a:ext uri="{FF2B5EF4-FFF2-40B4-BE49-F238E27FC236}">
                  <a16:creationId xmlns:a16="http://schemas.microsoft.com/office/drawing/2014/main" id="{00000000-0008-0000-1F00-00003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0225" name="Group Box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20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0226" name="Option Button 2" hidden="1">
              <a:extLst>
                <a:ext uri="{63B3BB69-23CF-44E3-9099-C40C66FF867C}">
                  <a14:compatExt spid="_x0000_s180226"/>
                </a:ext>
                <a:ext uri="{FF2B5EF4-FFF2-40B4-BE49-F238E27FC236}">
                  <a16:creationId xmlns:a16="http://schemas.microsoft.com/office/drawing/2014/main" id="{00000000-0008-0000-2000-00000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0227" name="Option Button 3" hidden="1">
              <a:extLst>
                <a:ext uri="{63B3BB69-23CF-44E3-9099-C40C66FF867C}">
                  <a14:compatExt spid="_x0000_s180227"/>
                </a:ext>
                <a:ext uri="{FF2B5EF4-FFF2-40B4-BE49-F238E27FC236}">
                  <a16:creationId xmlns:a16="http://schemas.microsoft.com/office/drawing/2014/main" id="{00000000-0008-0000-2000-00000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0228" name="Option Button 4" hidden="1">
              <a:extLst>
                <a:ext uri="{63B3BB69-23CF-44E3-9099-C40C66FF867C}">
                  <a14:compatExt spid="_x0000_s180228"/>
                </a:ext>
                <a:ext uri="{FF2B5EF4-FFF2-40B4-BE49-F238E27FC236}">
                  <a16:creationId xmlns:a16="http://schemas.microsoft.com/office/drawing/2014/main" id="{00000000-0008-0000-2000-00000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0229" name="Option Button 5" hidden="1">
              <a:extLst>
                <a:ext uri="{63B3BB69-23CF-44E3-9099-C40C66FF867C}">
                  <a14:compatExt spid="_x0000_s180229"/>
                </a:ext>
                <a:ext uri="{FF2B5EF4-FFF2-40B4-BE49-F238E27FC236}">
                  <a16:creationId xmlns:a16="http://schemas.microsoft.com/office/drawing/2014/main" id="{00000000-0008-0000-2000-00000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0230" name="Option Button 6" hidden="1">
              <a:extLst>
                <a:ext uri="{63B3BB69-23CF-44E3-9099-C40C66FF867C}">
                  <a14:compatExt spid="_x0000_s180230"/>
                </a:ext>
                <a:ext uri="{FF2B5EF4-FFF2-40B4-BE49-F238E27FC236}">
                  <a16:creationId xmlns:a16="http://schemas.microsoft.com/office/drawing/2014/main" id="{00000000-0008-0000-2000-00000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0231" name="Option Button 7" hidden="1">
              <a:extLst>
                <a:ext uri="{63B3BB69-23CF-44E3-9099-C40C66FF867C}">
                  <a14:compatExt spid="_x0000_s180231"/>
                </a:ext>
                <a:ext uri="{FF2B5EF4-FFF2-40B4-BE49-F238E27FC236}">
                  <a16:creationId xmlns:a16="http://schemas.microsoft.com/office/drawing/2014/main" id="{00000000-0008-0000-2000-00000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0232" name="Option Button 8" hidden="1">
              <a:extLst>
                <a:ext uri="{63B3BB69-23CF-44E3-9099-C40C66FF867C}">
                  <a14:compatExt spid="_x0000_s180232"/>
                </a:ext>
                <a:ext uri="{FF2B5EF4-FFF2-40B4-BE49-F238E27FC236}">
                  <a16:creationId xmlns:a16="http://schemas.microsoft.com/office/drawing/2014/main" id="{00000000-0008-0000-2000-00000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0233" name="Option Button 9" hidden="1">
              <a:extLst>
                <a:ext uri="{63B3BB69-23CF-44E3-9099-C40C66FF867C}">
                  <a14:compatExt spid="_x0000_s180233"/>
                </a:ext>
                <a:ext uri="{FF2B5EF4-FFF2-40B4-BE49-F238E27FC236}">
                  <a16:creationId xmlns:a16="http://schemas.microsoft.com/office/drawing/2014/main" id="{00000000-0008-0000-2000-00000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0234" name="Option Button 10" hidden="1">
              <a:extLst>
                <a:ext uri="{63B3BB69-23CF-44E3-9099-C40C66FF867C}">
                  <a14:compatExt spid="_x0000_s180234"/>
                </a:ext>
                <a:ext uri="{FF2B5EF4-FFF2-40B4-BE49-F238E27FC236}">
                  <a16:creationId xmlns:a16="http://schemas.microsoft.com/office/drawing/2014/main" id="{00000000-0008-0000-2000-00000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0235" name="Option Button 11" hidden="1">
              <a:extLst>
                <a:ext uri="{63B3BB69-23CF-44E3-9099-C40C66FF867C}">
                  <a14:compatExt spid="_x0000_s180235"/>
                </a:ext>
                <a:ext uri="{FF2B5EF4-FFF2-40B4-BE49-F238E27FC236}">
                  <a16:creationId xmlns:a16="http://schemas.microsoft.com/office/drawing/2014/main" id="{00000000-0008-0000-2000-00000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0236" name="Option Button 12" hidden="1">
              <a:extLst>
                <a:ext uri="{63B3BB69-23CF-44E3-9099-C40C66FF867C}">
                  <a14:compatExt spid="_x0000_s180236"/>
                </a:ext>
                <a:ext uri="{FF2B5EF4-FFF2-40B4-BE49-F238E27FC236}">
                  <a16:creationId xmlns:a16="http://schemas.microsoft.com/office/drawing/2014/main" id="{00000000-0008-0000-2000-00000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0237" name="Option Button 13" hidden="1">
              <a:extLst>
                <a:ext uri="{63B3BB69-23CF-44E3-9099-C40C66FF867C}">
                  <a14:compatExt spid="_x0000_s180237"/>
                </a:ext>
                <a:ext uri="{FF2B5EF4-FFF2-40B4-BE49-F238E27FC236}">
                  <a16:creationId xmlns:a16="http://schemas.microsoft.com/office/drawing/2014/main" id="{00000000-0008-0000-2000-00000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0238" name="Option Button 14" hidden="1">
              <a:extLst>
                <a:ext uri="{63B3BB69-23CF-44E3-9099-C40C66FF867C}">
                  <a14:compatExt spid="_x0000_s180238"/>
                </a:ext>
                <a:ext uri="{FF2B5EF4-FFF2-40B4-BE49-F238E27FC236}">
                  <a16:creationId xmlns:a16="http://schemas.microsoft.com/office/drawing/2014/main" id="{00000000-0008-0000-2000-00000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0239" name="Option Button 15" hidden="1">
              <a:extLst>
                <a:ext uri="{63B3BB69-23CF-44E3-9099-C40C66FF867C}">
                  <a14:compatExt spid="_x0000_s180239"/>
                </a:ext>
                <a:ext uri="{FF2B5EF4-FFF2-40B4-BE49-F238E27FC236}">
                  <a16:creationId xmlns:a16="http://schemas.microsoft.com/office/drawing/2014/main" id="{00000000-0008-0000-2000-00000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0240" name="Option Button 16" hidden="1">
              <a:extLst>
                <a:ext uri="{63B3BB69-23CF-44E3-9099-C40C66FF867C}">
                  <a14:compatExt spid="_x0000_s180240"/>
                </a:ext>
                <a:ext uri="{FF2B5EF4-FFF2-40B4-BE49-F238E27FC236}">
                  <a16:creationId xmlns:a16="http://schemas.microsoft.com/office/drawing/2014/main" id="{00000000-0008-0000-2000-00001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0241" name="Option Button 17" hidden="1">
              <a:extLst>
                <a:ext uri="{63B3BB69-23CF-44E3-9099-C40C66FF867C}">
                  <a14:compatExt spid="_x0000_s180241"/>
                </a:ext>
                <a:ext uri="{FF2B5EF4-FFF2-40B4-BE49-F238E27FC236}">
                  <a16:creationId xmlns:a16="http://schemas.microsoft.com/office/drawing/2014/main" id="{00000000-0008-0000-2000-00001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0242" name="Option Button 18" hidden="1">
              <a:extLst>
                <a:ext uri="{63B3BB69-23CF-44E3-9099-C40C66FF867C}">
                  <a14:compatExt spid="_x0000_s180242"/>
                </a:ext>
                <a:ext uri="{FF2B5EF4-FFF2-40B4-BE49-F238E27FC236}">
                  <a16:creationId xmlns:a16="http://schemas.microsoft.com/office/drawing/2014/main" id="{00000000-0008-0000-2000-00001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0243" name="Option Button 19" hidden="1">
              <a:extLst>
                <a:ext uri="{63B3BB69-23CF-44E3-9099-C40C66FF867C}">
                  <a14:compatExt spid="_x0000_s180243"/>
                </a:ext>
                <a:ext uri="{FF2B5EF4-FFF2-40B4-BE49-F238E27FC236}">
                  <a16:creationId xmlns:a16="http://schemas.microsoft.com/office/drawing/2014/main" id="{00000000-0008-0000-2000-00001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0244" name="Option Button 20" hidden="1">
              <a:extLst>
                <a:ext uri="{63B3BB69-23CF-44E3-9099-C40C66FF867C}">
                  <a14:compatExt spid="_x0000_s180244"/>
                </a:ext>
                <a:ext uri="{FF2B5EF4-FFF2-40B4-BE49-F238E27FC236}">
                  <a16:creationId xmlns:a16="http://schemas.microsoft.com/office/drawing/2014/main" id="{00000000-0008-0000-2000-00001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0245" name="Option Button 21" hidden="1">
              <a:extLst>
                <a:ext uri="{63B3BB69-23CF-44E3-9099-C40C66FF867C}">
                  <a14:compatExt spid="_x0000_s180245"/>
                </a:ext>
                <a:ext uri="{FF2B5EF4-FFF2-40B4-BE49-F238E27FC236}">
                  <a16:creationId xmlns:a16="http://schemas.microsoft.com/office/drawing/2014/main" id="{00000000-0008-0000-2000-00001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0246" name="Option Button 22" hidden="1">
              <a:extLst>
                <a:ext uri="{63B3BB69-23CF-44E3-9099-C40C66FF867C}">
                  <a14:compatExt spid="_x0000_s180246"/>
                </a:ext>
                <a:ext uri="{FF2B5EF4-FFF2-40B4-BE49-F238E27FC236}">
                  <a16:creationId xmlns:a16="http://schemas.microsoft.com/office/drawing/2014/main" id="{00000000-0008-0000-2000-00001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0247" name="Option Button 23" hidden="1">
              <a:extLst>
                <a:ext uri="{63B3BB69-23CF-44E3-9099-C40C66FF867C}">
                  <a14:compatExt spid="_x0000_s180247"/>
                </a:ext>
                <a:ext uri="{FF2B5EF4-FFF2-40B4-BE49-F238E27FC236}">
                  <a16:creationId xmlns:a16="http://schemas.microsoft.com/office/drawing/2014/main" id="{00000000-0008-0000-2000-00001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0248" name="Option Button 24" hidden="1">
              <a:extLst>
                <a:ext uri="{63B3BB69-23CF-44E3-9099-C40C66FF867C}">
                  <a14:compatExt spid="_x0000_s180248"/>
                </a:ext>
                <a:ext uri="{FF2B5EF4-FFF2-40B4-BE49-F238E27FC236}">
                  <a16:creationId xmlns:a16="http://schemas.microsoft.com/office/drawing/2014/main" id="{00000000-0008-0000-2000-00001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0249" name="Option Button 25" hidden="1">
              <a:extLst>
                <a:ext uri="{63B3BB69-23CF-44E3-9099-C40C66FF867C}">
                  <a14:compatExt spid="_x0000_s180249"/>
                </a:ext>
                <a:ext uri="{FF2B5EF4-FFF2-40B4-BE49-F238E27FC236}">
                  <a16:creationId xmlns:a16="http://schemas.microsoft.com/office/drawing/2014/main" id="{00000000-0008-0000-2000-00001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0250" name="Option Button 26" hidden="1">
              <a:extLst>
                <a:ext uri="{63B3BB69-23CF-44E3-9099-C40C66FF867C}">
                  <a14:compatExt spid="_x0000_s180250"/>
                </a:ext>
                <a:ext uri="{FF2B5EF4-FFF2-40B4-BE49-F238E27FC236}">
                  <a16:creationId xmlns:a16="http://schemas.microsoft.com/office/drawing/2014/main" id="{00000000-0008-0000-2000-00001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0251" name="Option Button 27" hidden="1">
              <a:extLst>
                <a:ext uri="{63B3BB69-23CF-44E3-9099-C40C66FF867C}">
                  <a14:compatExt spid="_x0000_s180251"/>
                </a:ext>
                <a:ext uri="{FF2B5EF4-FFF2-40B4-BE49-F238E27FC236}">
                  <a16:creationId xmlns:a16="http://schemas.microsoft.com/office/drawing/2014/main" id="{00000000-0008-0000-2000-00001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0252" name="Option Button 28" hidden="1">
              <a:extLst>
                <a:ext uri="{63B3BB69-23CF-44E3-9099-C40C66FF867C}">
                  <a14:compatExt spid="_x0000_s180252"/>
                </a:ext>
                <a:ext uri="{FF2B5EF4-FFF2-40B4-BE49-F238E27FC236}">
                  <a16:creationId xmlns:a16="http://schemas.microsoft.com/office/drawing/2014/main" id="{00000000-0008-0000-2000-00001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0253" name="Option Button 29" hidden="1">
              <a:extLst>
                <a:ext uri="{63B3BB69-23CF-44E3-9099-C40C66FF867C}">
                  <a14:compatExt spid="_x0000_s180253"/>
                </a:ext>
                <a:ext uri="{FF2B5EF4-FFF2-40B4-BE49-F238E27FC236}">
                  <a16:creationId xmlns:a16="http://schemas.microsoft.com/office/drawing/2014/main" id="{00000000-0008-0000-2000-00001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0254" name="Option Button 30" hidden="1">
              <a:extLst>
                <a:ext uri="{63B3BB69-23CF-44E3-9099-C40C66FF867C}">
                  <a14:compatExt spid="_x0000_s180254"/>
                </a:ext>
                <a:ext uri="{FF2B5EF4-FFF2-40B4-BE49-F238E27FC236}">
                  <a16:creationId xmlns:a16="http://schemas.microsoft.com/office/drawing/2014/main" id="{00000000-0008-0000-2000-00001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0255" name="Option Button 31" hidden="1">
              <a:extLst>
                <a:ext uri="{63B3BB69-23CF-44E3-9099-C40C66FF867C}">
                  <a14:compatExt spid="_x0000_s180255"/>
                </a:ext>
                <a:ext uri="{FF2B5EF4-FFF2-40B4-BE49-F238E27FC236}">
                  <a16:creationId xmlns:a16="http://schemas.microsoft.com/office/drawing/2014/main" id="{00000000-0008-0000-2000-00001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0256" name="Option Button 32" hidden="1">
              <a:extLst>
                <a:ext uri="{63B3BB69-23CF-44E3-9099-C40C66FF867C}">
                  <a14:compatExt spid="_x0000_s180256"/>
                </a:ext>
                <a:ext uri="{FF2B5EF4-FFF2-40B4-BE49-F238E27FC236}">
                  <a16:creationId xmlns:a16="http://schemas.microsoft.com/office/drawing/2014/main" id="{00000000-0008-0000-2000-00002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0257" name="Option Button 33" hidden="1">
              <a:extLst>
                <a:ext uri="{63B3BB69-23CF-44E3-9099-C40C66FF867C}">
                  <a14:compatExt spid="_x0000_s180257"/>
                </a:ext>
                <a:ext uri="{FF2B5EF4-FFF2-40B4-BE49-F238E27FC236}">
                  <a16:creationId xmlns:a16="http://schemas.microsoft.com/office/drawing/2014/main" id="{00000000-0008-0000-2000-00002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0258" name="Option Button 34" hidden="1">
              <a:extLst>
                <a:ext uri="{63B3BB69-23CF-44E3-9099-C40C66FF867C}">
                  <a14:compatExt spid="_x0000_s180258"/>
                </a:ext>
                <a:ext uri="{FF2B5EF4-FFF2-40B4-BE49-F238E27FC236}">
                  <a16:creationId xmlns:a16="http://schemas.microsoft.com/office/drawing/2014/main" id="{00000000-0008-0000-2000-00002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0259" name="Option Button 35" hidden="1">
              <a:extLst>
                <a:ext uri="{63B3BB69-23CF-44E3-9099-C40C66FF867C}">
                  <a14:compatExt spid="_x0000_s180259"/>
                </a:ext>
                <a:ext uri="{FF2B5EF4-FFF2-40B4-BE49-F238E27FC236}">
                  <a16:creationId xmlns:a16="http://schemas.microsoft.com/office/drawing/2014/main" id="{00000000-0008-0000-2000-00002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0260" name="Option Button 36" hidden="1">
              <a:extLst>
                <a:ext uri="{63B3BB69-23CF-44E3-9099-C40C66FF867C}">
                  <a14:compatExt spid="_x0000_s180260"/>
                </a:ext>
                <a:ext uri="{FF2B5EF4-FFF2-40B4-BE49-F238E27FC236}">
                  <a16:creationId xmlns:a16="http://schemas.microsoft.com/office/drawing/2014/main" id="{00000000-0008-0000-2000-00002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0261" name="Option Button 37" hidden="1">
              <a:extLst>
                <a:ext uri="{63B3BB69-23CF-44E3-9099-C40C66FF867C}">
                  <a14:compatExt spid="_x0000_s180261"/>
                </a:ext>
                <a:ext uri="{FF2B5EF4-FFF2-40B4-BE49-F238E27FC236}">
                  <a16:creationId xmlns:a16="http://schemas.microsoft.com/office/drawing/2014/main" id="{00000000-0008-0000-2000-00002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0262" name="Option Button 38" hidden="1">
              <a:extLst>
                <a:ext uri="{63B3BB69-23CF-44E3-9099-C40C66FF867C}">
                  <a14:compatExt spid="_x0000_s180262"/>
                </a:ext>
                <a:ext uri="{FF2B5EF4-FFF2-40B4-BE49-F238E27FC236}">
                  <a16:creationId xmlns:a16="http://schemas.microsoft.com/office/drawing/2014/main" id="{00000000-0008-0000-2000-00002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0263" name="Option Button 39" hidden="1">
              <a:extLst>
                <a:ext uri="{63B3BB69-23CF-44E3-9099-C40C66FF867C}">
                  <a14:compatExt spid="_x0000_s180263"/>
                </a:ext>
                <a:ext uri="{FF2B5EF4-FFF2-40B4-BE49-F238E27FC236}">
                  <a16:creationId xmlns:a16="http://schemas.microsoft.com/office/drawing/2014/main" id="{00000000-0008-0000-2000-00002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0264" name="Option Button 40" hidden="1">
              <a:extLst>
                <a:ext uri="{63B3BB69-23CF-44E3-9099-C40C66FF867C}">
                  <a14:compatExt spid="_x0000_s180264"/>
                </a:ext>
                <a:ext uri="{FF2B5EF4-FFF2-40B4-BE49-F238E27FC236}">
                  <a16:creationId xmlns:a16="http://schemas.microsoft.com/office/drawing/2014/main" id="{00000000-0008-0000-2000-00002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0265" name="Option Button 41" hidden="1">
              <a:extLst>
                <a:ext uri="{63B3BB69-23CF-44E3-9099-C40C66FF867C}">
                  <a14:compatExt spid="_x0000_s180265"/>
                </a:ext>
                <a:ext uri="{FF2B5EF4-FFF2-40B4-BE49-F238E27FC236}">
                  <a16:creationId xmlns:a16="http://schemas.microsoft.com/office/drawing/2014/main" id="{00000000-0008-0000-2000-00002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0266" name="Group Box 42" hidden="1">
              <a:extLst>
                <a:ext uri="{63B3BB69-23CF-44E3-9099-C40C66FF867C}">
                  <a14:compatExt spid="_x0000_s180266"/>
                </a:ext>
                <a:ext uri="{FF2B5EF4-FFF2-40B4-BE49-F238E27FC236}">
                  <a16:creationId xmlns:a16="http://schemas.microsoft.com/office/drawing/2014/main" id="{00000000-0008-0000-2000-00002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0267" name="Group Box 43" hidden="1">
              <a:extLst>
                <a:ext uri="{63B3BB69-23CF-44E3-9099-C40C66FF867C}">
                  <a14:compatExt spid="_x0000_s180267"/>
                </a:ext>
                <a:ext uri="{FF2B5EF4-FFF2-40B4-BE49-F238E27FC236}">
                  <a16:creationId xmlns:a16="http://schemas.microsoft.com/office/drawing/2014/main" id="{00000000-0008-0000-2000-00002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0268" name="Group Box 44" hidden="1">
              <a:extLst>
                <a:ext uri="{63B3BB69-23CF-44E3-9099-C40C66FF867C}">
                  <a14:compatExt spid="_x0000_s180268"/>
                </a:ext>
                <a:ext uri="{FF2B5EF4-FFF2-40B4-BE49-F238E27FC236}">
                  <a16:creationId xmlns:a16="http://schemas.microsoft.com/office/drawing/2014/main" id="{00000000-0008-0000-2000-00002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0269" name="Group Box 45" hidden="1">
              <a:extLst>
                <a:ext uri="{63B3BB69-23CF-44E3-9099-C40C66FF867C}">
                  <a14:compatExt spid="_x0000_s180269"/>
                </a:ext>
                <a:ext uri="{FF2B5EF4-FFF2-40B4-BE49-F238E27FC236}">
                  <a16:creationId xmlns:a16="http://schemas.microsoft.com/office/drawing/2014/main" id="{00000000-0008-0000-2000-00002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0270" name="Group Box 46" hidden="1">
              <a:extLst>
                <a:ext uri="{63B3BB69-23CF-44E3-9099-C40C66FF867C}">
                  <a14:compatExt spid="_x0000_s180270"/>
                </a:ext>
                <a:ext uri="{FF2B5EF4-FFF2-40B4-BE49-F238E27FC236}">
                  <a16:creationId xmlns:a16="http://schemas.microsoft.com/office/drawing/2014/main" id="{00000000-0008-0000-2000-00002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0271" name="Group Box 47" hidden="1">
              <a:extLst>
                <a:ext uri="{63B3BB69-23CF-44E3-9099-C40C66FF867C}">
                  <a14:compatExt spid="_x0000_s180271"/>
                </a:ext>
                <a:ext uri="{FF2B5EF4-FFF2-40B4-BE49-F238E27FC236}">
                  <a16:creationId xmlns:a16="http://schemas.microsoft.com/office/drawing/2014/main" id="{00000000-0008-0000-2000-00002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0272" name="Group Box 48" hidden="1">
              <a:extLst>
                <a:ext uri="{63B3BB69-23CF-44E3-9099-C40C66FF867C}">
                  <a14:compatExt spid="_x0000_s180272"/>
                </a:ext>
                <a:ext uri="{FF2B5EF4-FFF2-40B4-BE49-F238E27FC236}">
                  <a16:creationId xmlns:a16="http://schemas.microsoft.com/office/drawing/2014/main" id="{00000000-0008-0000-2000-00003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2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2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1249" name="Group Box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21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1250" name="Option Button 2" hidden="1">
              <a:extLst>
                <a:ext uri="{63B3BB69-23CF-44E3-9099-C40C66FF867C}">
                  <a14:compatExt spid="_x0000_s181250"/>
                </a:ext>
                <a:ext uri="{FF2B5EF4-FFF2-40B4-BE49-F238E27FC236}">
                  <a16:creationId xmlns:a16="http://schemas.microsoft.com/office/drawing/2014/main" id="{00000000-0008-0000-2100-00000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1251" name="Option Button 3" hidden="1">
              <a:extLst>
                <a:ext uri="{63B3BB69-23CF-44E3-9099-C40C66FF867C}">
                  <a14:compatExt spid="_x0000_s181251"/>
                </a:ext>
                <a:ext uri="{FF2B5EF4-FFF2-40B4-BE49-F238E27FC236}">
                  <a16:creationId xmlns:a16="http://schemas.microsoft.com/office/drawing/2014/main" id="{00000000-0008-0000-2100-00000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1252" name="Option Button 4" hidden="1">
              <a:extLst>
                <a:ext uri="{63B3BB69-23CF-44E3-9099-C40C66FF867C}">
                  <a14:compatExt spid="_x0000_s181252"/>
                </a:ext>
                <a:ext uri="{FF2B5EF4-FFF2-40B4-BE49-F238E27FC236}">
                  <a16:creationId xmlns:a16="http://schemas.microsoft.com/office/drawing/2014/main" id="{00000000-0008-0000-2100-00000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1253" name="Option Button 5" hidden="1">
              <a:extLst>
                <a:ext uri="{63B3BB69-23CF-44E3-9099-C40C66FF867C}">
                  <a14:compatExt spid="_x0000_s181253"/>
                </a:ext>
                <a:ext uri="{FF2B5EF4-FFF2-40B4-BE49-F238E27FC236}">
                  <a16:creationId xmlns:a16="http://schemas.microsoft.com/office/drawing/2014/main" id="{00000000-0008-0000-2100-00000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1254" name="Option Button 6" hidden="1">
              <a:extLst>
                <a:ext uri="{63B3BB69-23CF-44E3-9099-C40C66FF867C}">
                  <a14:compatExt spid="_x0000_s181254"/>
                </a:ext>
                <a:ext uri="{FF2B5EF4-FFF2-40B4-BE49-F238E27FC236}">
                  <a16:creationId xmlns:a16="http://schemas.microsoft.com/office/drawing/2014/main" id="{00000000-0008-0000-2100-00000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1255" name="Option Button 7" hidden="1">
              <a:extLst>
                <a:ext uri="{63B3BB69-23CF-44E3-9099-C40C66FF867C}">
                  <a14:compatExt spid="_x0000_s181255"/>
                </a:ext>
                <a:ext uri="{FF2B5EF4-FFF2-40B4-BE49-F238E27FC236}">
                  <a16:creationId xmlns:a16="http://schemas.microsoft.com/office/drawing/2014/main" id="{00000000-0008-0000-2100-00000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1256" name="Option Button 8" hidden="1">
              <a:extLst>
                <a:ext uri="{63B3BB69-23CF-44E3-9099-C40C66FF867C}">
                  <a14:compatExt spid="_x0000_s181256"/>
                </a:ext>
                <a:ext uri="{FF2B5EF4-FFF2-40B4-BE49-F238E27FC236}">
                  <a16:creationId xmlns:a16="http://schemas.microsoft.com/office/drawing/2014/main" id="{00000000-0008-0000-2100-00000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1257" name="Option Button 9" hidden="1">
              <a:extLst>
                <a:ext uri="{63B3BB69-23CF-44E3-9099-C40C66FF867C}">
                  <a14:compatExt spid="_x0000_s181257"/>
                </a:ext>
                <a:ext uri="{FF2B5EF4-FFF2-40B4-BE49-F238E27FC236}">
                  <a16:creationId xmlns:a16="http://schemas.microsoft.com/office/drawing/2014/main" id="{00000000-0008-0000-2100-00000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1258" name="Option Button 10" hidden="1">
              <a:extLst>
                <a:ext uri="{63B3BB69-23CF-44E3-9099-C40C66FF867C}">
                  <a14:compatExt spid="_x0000_s181258"/>
                </a:ext>
                <a:ext uri="{FF2B5EF4-FFF2-40B4-BE49-F238E27FC236}">
                  <a16:creationId xmlns:a16="http://schemas.microsoft.com/office/drawing/2014/main" id="{00000000-0008-0000-2100-00000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1259" name="Option Button 11" hidden="1">
              <a:extLst>
                <a:ext uri="{63B3BB69-23CF-44E3-9099-C40C66FF867C}">
                  <a14:compatExt spid="_x0000_s181259"/>
                </a:ext>
                <a:ext uri="{FF2B5EF4-FFF2-40B4-BE49-F238E27FC236}">
                  <a16:creationId xmlns:a16="http://schemas.microsoft.com/office/drawing/2014/main" id="{00000000-0008-0000-2100-00000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1260" name="Option Button 12" hidden="1">
              <a:extLst>
                <a:ext uri="{63B3BB69-23CF-44E3-9099-C40C66FF867C}">
                  <a14:compatExt spid="_x0000_s181260"/>
                </a:ext>
                <a:ext uri="{FF2B5EF4-FFF2-40B4-BE49-F238E27FC236}">
                  <a16:creationId xmlns:a16="http://schemas.microsoft.com/office/drawing/2014/main" id="{00000000-0008-0000-2100-00000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1261" name="Option Button 13" hidden="1">
              <a:extLst>
                <a:ext uri="{63B3BB69-23CF-44E3-9099-C40C66FF867C}">
                  <a14:compatExt spid="_x0000_s181261"/>
                </a:ext>
                <a:ext uri="{FF2B5EF4-FFF2-40B4-BE49-F238E27FC236}">
                  <a16:creationId xmlns:a16="http://schemas.microsoft.com/office/drawing/2014/main" id="{00000000-0008-0000-2100-00000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1262" name="Option Button 14" hidden="1">
              <a:extLst>
                <a:ext uri="{63B3BB69-23CF-44E3-9099-C40C66FF867C}">
                  <a14:compatExt spid="_x0000_s181262"/>
                </a:ext>
                <a:ext uri="{FF2B5EF4-FFF2-40B4-BE49-F238E27FC236}">
                  <a16:creationId xmlns:a16="http://schemas.microsoft.com/office/drawing/2014/main" id="{00000000-0008-0000-2100-00000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1263" name="Option Button 15" hidden="1">
              <a:extLst>
                <a:ext uri="{63B3BB69-23CF-44E3-9099-C40C66FF867C}">
                  <a14:compatExt spid="_x0000_s181263"/>
                </a:ext>
                <a:ext uri="{FF2B5EF4-FFF2-40B4-BE49-F238E27FC236}">
                  <a16:creationId xmlns:a16="http://schemas.microsoft.com/office/drawing/2014/main" id="{00000000-0008-0000-2100-00000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1264" name="Option Button 16" hidden="1">
              <a:extLst>
                <a:ext uri="{63B3BB69-23CF-44E3-9099-C40C66FF867C}">
                  <a14:compatExt spid="_x0000_s181264"/>
                </a:ext>
                <a:ext uri="{FF2B5EF4-FFF2-40B4-BE49-F238E27FC236}">
                  <a16:creationId xmlns:a16="http://schemas.microsoft.com/office/drawing/2014/main" id="{00000000-0008-0000-2100-00001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1265" name="Option Button 17" hidden="1">
              <a:extLst>
                <a:ext uri="{63B3BB69-23CF-44E3-9099-C40C66FF867C}">
                  <a14:compatExt spid="_x0000_s181265"/>
                </a:ext>
                <a:ext uri="{FF2B5EF4-FFF2-40B4-BE49-F238E27FC236}">
                  <a16:creationId xmlns:a16="http://schemas.microsoft.com/office/drawing/2014/main" id="{00000000-0008-0000-2100-00001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1266" name="Option Button 18" hidden="1">
              <a:extLst>
                <a:ext uri="{63B3BB69-23CF-44E3-9099-C40C66FF867C}">
                  <a14:compatExt spid="_x0000_s181266"/>
                </a:ext>
                <a:ext uri="{FF2B5EF4-FFF2-40B4-BE49-F238E27FC236}">
                  <a16:creationId xmlns:a16="http://schemas.microsoft.com/office/drawing/2014/main" id="{00000000-0008-0000-2100-00001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1267" name="Option Button 19" hidden="1">
              <a:extLst>
                <a:ext uri="{63B3BB69-23CF-44E3-9099-C40C66FF867C}">
                  <a14:compatExt spid="_x0000_s181267"/>
                </a:ext>
                <a:ext uri="{FF2B5EF4-FFF2-40B4-BE49-F238E27FC236}">
                  <a16:creationId xmlns:a16="http://schemas.microsoft.com/office/drawing/2014/main" id="{00000000-0008-0000-2100-00001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1268" name="Option Button 20" hidden="1">
              <a:extLst>
                <a:ext uri="{63B3BB69-23CF-44E3-9099-C40C66FF867C}">
                  <a14:compatExt spid="_x0000_s181268"/>
                </a:ext>
                <a:ext uri="{FF2B5EF4-FFF2-40B4-BE49-F238E27FC236}">
                  <a16:creationId xmlns:a16="http://schemas.microsoft.com/office/drawing/2014/main" id="{00000000-0008-0000-2100-00001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1269" name="Option Button 21" hidden="1">
              <a:extLst>
                <a:ext uri="{63B3BB69-23CF-44E3-9099-C40C66FF867C}">
                  <a14:compatExt spid="_x0000_s181269"/>
                </a:ext>
                <a:ext uri="{FF2B5EF4-FFF2-40B4-BE49-F238E27FC236}">
                  <a16:creationId xmlns:a16="http://schemas.microsoft.com/office/drawing/2014/main" id="{00000000-0008-0000-2100-00001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1270" name="Option Button 22" hidden="1">
              <a:extLst>
                <a:ext uri="{63B3BB69-23CF-44E3-9099-C40C66FF867C}">
                  <a14:compatExt spid="_x0000_s181270"/>
                </a:ext>
                <a:ext uri="{FF2B5EF4-FFF2-40B4-BE49-F238E27FC236}">
                  <a16:creationId xmlns:a16="http://schemas.microsoft.com/office/drawing/2014/main" id="{00000000-0008-0000-2100-00001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1271" name="Option Button 23" hidden="1">
              <a:extLst>
                <a:ext uri="{63B3BB69-23CF-44E3-9099-C40C66FF867C}">
                  <a14:compatExt spid="_x0000_s181271"/>
                </a:ext>
                <a:ext uri="{FF2B5EF4-FFF2-40B4-BE49-F238E27FC236}">
                  <a16:creationId xmlns:a16="http://schemas.microsoft.com/office/drawing/2014/main" id="{00000000-0008-0000-2100-00001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1272" name="Option Button 24" hidden="1">
              <a:extLst>
                <a:ext uri="{63B3BB69-23CF-44E3-9099-C40C66FF867C}">
                  <a14:compatExt spid="_x0000_s181272"/>
                </a:ext>
                <a:ext uri="{FF2B5EF4-FFF2-40B4-BE49-F238E27FC236}">
                  <a16:creationId xmlns:a16="http://schemas.microsoft.com/office/drawing/2014/main" id="{00000000-0008-0000-2100-00001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1273" name="Option Button 25" hidden="1">
              <a:extLst>
                <a:ext uri="{63B3BB69-23CF-44E3-9099-C40C66FF867C}">
                  <a14:compatExt spid="_x0000_s181273"/>
                </a:ext>
                <a:ext uri="{FF2B5EF4-FFF2-40B4-BE49-F238E27FC236}">
                  <a16:creationId xmlns:a16="http://schemas.microsoft.com/office/drawing/2014/main" id="{00000000-0008-0000-2100-00001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1274" name="Option Button 26" hidden="1">
              <a:extLst>
                <a:ext uri="{63B3BB69-23CF-44E3-9099-C40C66FF867C}">
                  <a14:compatExt spid="_x0000_s181274"/>
                </a:ext>
                <a:ext uri="{FF2B5EF4-FFF2-40B4-BE49-F238E27FC236}">
                  <a16:creationId xmlns:a16="http://schemas.microsoft.com/office/drawing/2014/main" id="{00000000-0008-0000-2100-00001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1275" name="Option Button 27" hidden="1">
              <a:extLst>
                <a:ext uri="{63B3BB69-23CF-44E3-9099-C40C66FF867C}">
                  <a14:compatExt spid="_x0000_s181275"/>
                </a:ext>
                <a:ext uri="{FF2B5EF4-FFF2-40B4-BE49-F238E27FC236}">
                  <a16:creationId xmlns:a16="http://schemas.microsoft.com/office/drawing/2014/main" id="{00000000-0008-0000-2100-00001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1276" name="Option Button 28" hidden="1">
              <a:extLst>
                <a:ext uri="{63B3BB69-23CF-44E3-9099-C40C66FF867C}">
                  <a14:compatExt spid="_x0000_s181276"/>
                </a:ext>
                <a:ext uri="{FF2B5EF4-FFF2-40B4-BE49-F238E27FC236}">
                  <a16:creationId xmlns:a16="http://schemas.microsoft.com/office/drawing/2014/main" id="{00000000-0008-0000-2100-00001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1277" name="Option Button 29" hidden="1">
              <a:extLst>
                <a:ext uri="{63B3BB69-23CF-44E3-9099-C40C66FF867C}">
                  <a14:compatExt spid="_x0000_s181277"/>
                </a:ext>
                <a:ext uri="{FF2B5EF4-FFF2-40B4-BE49-F238E27FC236}">
                  <a16:creationId xmlns:a16="http://schemas.microsoft.com/office/drawing/2014/main" id="{00000000-0008-0000-2100-00001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1278" name="Option Button 30" hidden="1">
              <a:extLst>
                <a:ext uri="{63B3BB69-23CF-44E3-9099-C40C66FF867C}">
                  <a14:compatExt spid="_x0000_s181278"/>
                </a:ext>
                <a:ext uri="{FF2B5EF4-FFF2-40B4-BE49-F238E27FC236}">
                  <a16:creationId xmlns:a16="http://schemas.microsoft.com/office/drawing/2014/main" id="{00000000-0008-0000-2100-00001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1279" name="Option Button 31" hidden="1">
              <a:extLst>
                <a:ext uri="{63B3BB69-23CF-44E3-9099-C40C66FF867C}">
                  <a14:compatExt spid="_x0000_s181279"/>
                </a:ext>
                <a:ext uri="{FF2B5EF4-FFF2-40B4-BE49-F238E27FC236}">
                  <a16:creationId xmlns:a16="http://schemas.microsoft.com/office/drawing/2014/main" id="{00000000-0008-0000-2100-00001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1280" name="Option Button 32" hidden="1">
              <a:extLst>
                <a:ext uri="{63B3BB69-23CF-44E3-9099-C40C66FF867C}">
                  <a14:compatExt spid="_x0000_s181280"/>
                </a:ext>
                <a:ext uri="{FF2B5EF4-FFF2-40B4-BE49-F238E27FC236}">
                  <a16:creationId xmlns:a16="http://schemas.microsoft.com/office/drawing/2014/main" id="{00000000-0008-0000-2100-00002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1281" name="Option Button 33" hidden="1">
              <a:extLst>
                <a:ext uri="{63B3BB69-23CF-44E3-9099-C40C66FF867C}">
                  <a14:compatExt spid="_x0000_s181281"/>
                </a:ext>
                <a:ext uri="{FF2B5EF4-FFF2-40B4-BE49-F238E27FC236}">
                  <a16:creationId xmlns:a16="http://schemas.microsoft.com/office/drawing/2014/main" id="{00000000-0008-0000-2100-00002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1282" name="Option Button 34" hidden="1">
              <a:extLst>
                <a:ext uri="{63B3BB69-23CF-44E3-9099-C40C66FF867C}">
                  <a14:compatExt spid="_x0000_s181282"/>
                </a:ext>
                <a:ext uri="{FF2B5EF4-FFF2-40B4-BE49-F238E27FC236}">
                  <a16:creationId xmlns:a16="http://schemas.microsoft.com/office/drawing/2014/main" id="{00000000-0008-0000-2100-000022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1283" name="Option Button 35" hidden="1">
              <a:extLst>
                <a:ext uri="{63B3BB69-23CF-44E3-9099-C40C66FF867C}">
                  <a14:compatExt spid="_x0000_s181283"/>
                </a:ext>
                <a:ext uri="{FF2B5EF4-FFF2-40B4-BE49-F238E27FC236}">
                  <a16:creationId xmlns:a16="http://schemas.microsoft.com/office/drawing/2014/main" id="{00000000-0008-0000-2100-000023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1284" name="Option Button 36" hidden="1">
              <a:extLst>
                <a:ext uri="{63B3BB69-23CF-44E3-9099-C40C66FF867C}">
                  <a14:compatExt spid="_x0000_s181284"/>
                </a:ext>
                <a:ext uri="{FF2B5EF4-FFF2-40B4-BE49-F238E27FC236}">
                  <a16:creationId xmlns:a16="http://schemas.microsoft.com/office/drawing/2014/main" id="{00000000-0008-0000-2100-000024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1285" name="Option Button 37" hidden="1">
              <a:extLst>
                <a:ext uri="{63B3BB69-23CF-44E3-9099-C40C66FF867C}">
                  <a14:compatExt spid="_x0000_s181285"/>
                </a:ext>
                <a:ext uri="{FF2B5EF4-FFF2-40B4-BE49-F238E27FC236}">
                  <a16:creationId xmlns:a16="http://schemas.microsoft.com/office/drawing/2014/main" id="{00000000-0008-0000-2100-000025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1286" name="Option Button 38" hidden="1">
              <a:extLst>
                <a:ext uri="{63B3BB69-23CF-44E3-9099-C40C66FF867C}">
                  <a14:compatExt spid="_x0000_s181286"/>
                </a:ext>
                <a:ext uri="{FF2B5EF4-FFF2-40B4-BE49-F238E27FC236}">
                  <a16:creationId xmlns:a16="http://schemas.microsoft.com/office/drawing/2014/main" id="{00000000-0008-0000-2100-000026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1287" name="Option Button 39" hidden="1">
              <a:extLst>
                <a:ext uri="{63B3BB69-23CF-44E3-9099-C40C66FF867C}">
                  <a14:compatExt spid="_x0000_s181287"/>
                </a:ext>
                <a:ext uri="{FF2B5EF4-FFF2-40B4-BE49-F238E27FC236}">
                  <a16:creationId xmlns:a16="http://schemas.microsoft.com/office/drawing/2014/main" id="{00000000-0008-0000-2100-000027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1288" name="Option Button 40" hidden="1">
              <a:extLst>
                <a:ext uri="{63B3BB69-23CF-44E3-9099-C40C66FF867C}">
                  <a14:compatExt spid="_x0000_s181288"/>
                </a:ext>
                <a:ext uri="{FF2B5EF4-FFF2-40B4-BE49-F238E27FC236}">
                  <a16:creationId xmlns:a16="http://schemas.microsoft.com/office/drawing/2014/main" id="{00000000-0008-0000-2100-000028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1289" name="Option Button 41" hidden="1">
              <a:extLst>
                <a:ext uri="{63B3BB69-23CF-44E3-9099-C40C66FF867C}">
                  <a14:compatExt spid="_x0000_s181289"/>
                </a:ext>
                <a:ext uri="{FF2B5EF4-FFF2-40B4-BE49-F238E27FC236}">
                  <a16:creationId xmlns:a16="http://schemas.microsoft.com/office/drawing/2014/main" id="{00000000-0008-0000-2100-000029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1290" name="Group Box 42" hidden="1">
              <a:extLst>
                <a:ext uri="{63B3BB69-23CF-44E3-9099-C40C66FF867C}">
                  <a14:compatExt spid="_x0000_s181290"/>
                </a:ext>
                <a:ext uri="{FF2B5EF4-FFF2-40B4-BE49-F238E27FC236}">
                  <a16:creationId xmlns:a16="http://schemas.microsoft.com/office/drawing/2014/main" id="{00000000-0008-0000-2100-00002A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1291" name="Group Box 43" hidden="1">
              <a:extLst>
                <a:ext uri="{63B3BB69-23CF-44E3-9099-C40C66FF867C}">
                  <a14:compatExt spid="_x0000_s181291"/>
                </a:ext>
                <a:ext uri="{FF2B5EF4-FFF2-40B4-BE49-F238E27FC236}">
                  <a16:creationId xmlns:a16="http://schemas.microsoft.com/office/drawing/2014/main" id="{00000000-0008-0000-2100-00002B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1292" name="Group Box 44" hidden="1">
              <a:extLst>
                <a:ext uri="{63B3BB69-23CF-44E3-9099-C40C66FF867C}">
                  <a14:compatExt spid="_x0000_s181292"/>
                </a:ext>
                <a:ext uri="{FF2B5EF4-FFF2-40B4-BE49-F238E27FC236}">
                  <a16:creationId xmlns:a16="http://schemas.microsoft.com/office/drawing/2014/main" id="{00000000-0008-0000-2100-00002C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1293" name="Group Box 45" hidden="1">
              <a:extLst>
                <a:ext uri="{63B3BB69-23CF-44E3-9099-C40C66FF867C}">
                  <a14:compatExt spid="_x0000_s181293"/>
                </a:ext>
                <a:ext uri="{FF2B5EF4-FFF2-40B4-BE49-F238E27FC236}">
                  <a16:creationId xmlns:a16="http://schemas.microsoft.com/office/drawing/2014/main" id="{00000000-0008-0000-2100-00002D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1294" name="Group Box 46" hidden="1">
              <a:extLst>
                <a:ext uri="{63B3BB69-23CF-44E3-9099-C40C66FF867C}">
                  <a14:compatExt spid="_x0000_s181294"/>
                </a:ext>
                <a:ext uri="{FF2B5EF4-FFF2-40B4-BE49-F238E27FC236}">
                  <a16:creationId xmlns:a16="http://schemas.microsoft.com/office/drawing/2014/main" id="{00000000-0008-0000-2100-00002E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1295" name="Group Box 47" hidden="1">
              <a:extLst>
                <a:ext uri="{63B3BB69-23CF-44E3-9099-C40C66FF867C}">
                  <a14:compatExt spid="_x0000_s181295"/>
                </a:ext>
                <a:ext uri="{FF2B5EF4-FFF2-40B4-BE49-F238E27FC236}">
                  <a16:creationId xmlns:a16="http://schemas.microsoft.com/office/drawing/2014/main" id="{00000000-0008-0000-2100-00002F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1296" name="Group Box 48" hidden="1">
              <a:extLst>
                <a:ext uri="{63B3BB69-23CF-44E3-9099-C40C66FF867C}">
                  <a14:compatExt spid="_x0000_s181296"/>
                </a:ext>
                <a:ext uri="{FF2B5EF4-FFF2-40B4-BE49-F238E27FC236}">
                  <a16:creationId xmlns:a16="http://schemas.microsoft.com/office/drawing/2014/main" id="{00000000-0008-0000-2100-000030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1" name="Afgeronde rechthoek 6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3D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00000000-0008-0000-2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2273" name="Group Box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22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2274" name="Option Button 2" hidden="1">
              <a:extLst>
                <a:ext uri="{63B3BB69-23CF-44E3-9099-C40C66FF867C}">
                  <a14:compatExt spid="_x0000_s182274"/>
                </a:ext>
                <a:ext uri="{FF2B5EF4-FFF2-40B4-BE49-F238E27FC236}">
                  <a16:creationId xmlns:a16="http://schemas.microsoft.com/office/drawing/2014/main" id="{00000000-0008-0000-2200-00000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2275" name="Option Button 3" hidden="1">
              <a:extLst>
                <a:ext uri="{63B3BB69-23CF-44E3-9099-C40C66FF867C}">
                  <a14:compatExt spid="_x0000_s182275"/>
                </a:ext>
                <a:ext uri="{FF2B5EF4-FFF2-40B4-BE49-F238E27FC236}">
                  <a16:creationId xmlns:a16="http://schemas.microsoft.com/office/drawing/2014/main" id="{00000000-0008-0000-2200-00000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2276" name="Option Button 4" hidden="1">
              <a:extLst>
                <a:ext uri="{63B3BB69-23CF-44E3-9099-C40C66FF867C}">
                  <a14:compatExt spid="_x0000_s182276"/>
                </a:ext>
                <a:ext uri="{FF2B5EF4-FFF2-40B4-BE49-F238E27FC236}">
                  <a16:creationId xmlns:a16="http://schemas.microsoft.com/office/drawing/2014/main" id="{00000000-0008-0000-2200-00000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2277" name="Option Button 5" hidden="1">
              <a:extLst>
                <a:ext uri="{63B3BB69-23CF-44E3-9099-C40C66FF867C}">
                  <a14:compatExt spid="_x0000_s182277"/>
                </a:ext>
                <a:ext uri="{FF2B5EF4-FFF2-40B4-BE49-F238E27FC236}">
                  <a16:creationId xmlns:a16="http://schemas.microsoft.com/office/drawing/2014/main" id="{00000000-0008-0000-2200-00000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2278" name="Option Button 6" hidden="1">
              <a:extLst>
                <a:ext uri="{63B3BB69-23CF-44E3-9099-C40C66FF867C}">
                  <a14:compatExt spid="_x0000_s182278"/>
                </a:ext>
                <a:ext uri="{FF2B5EF4-FFF2-40B4-BE49-F238E27FC236}">
                  <a16:creationId xmlns:a16="http://schemas.microsoft.com/office/drawing/2014/main" id="{00000000-0008-0000-2200-00000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2279" name="Option Button 7" hidden="1">
              <a:extLst>
                <a:ext uri="{63B3BB69-23CF-44E3-9099-C40C66FF867C}">
                  <a14:compatExt spid="_x0000_s182279"/>
                </a:ext>
                <a:ext uri="{FF2B5EF4-FFF2-40B4-BE49-F238E27FC236}">
                  <a16:creationId xmlns:a16="http://schemas.microsoft.com/office/drawing/2014/main" id="{00000000-0008-0000-2200-00000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2280" name="Option Button 8" hidden="1">
              <a:extLst>
                <a:ext uri="{63B3BB69-23CF-44E3-9099-C40C66FF867C}">
                  <a14:compatExt spid="_x0000_s182280"/>
                </a:ext>
                <a:ext uri="{FF2B5EF4-FFF2-40B4-BE49-F238E27FC236}">
                  <a16:creationId xmlns:a16="http://schemas.microsoft.com/office/drawing/2014/main" id="{00000000-0008-0000-2200-00000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2281" name="Option Button 9" hidden="1">
              <a:extLst>
                <a:ext uri="{63B3BB69-23CF-44E3-9099-C40C66FF867C}">
                  <a14:compatExt spid="_x0000_s182281"/>
                </a:ext>
                <a:ext uri="{FF2B5EF4-FFF2-40B4-BE49-F238E27FC236}">
                  <a16:creationId xmlns:a16="http://schemas.microsoft.com/office/drawing/2014/main" id="{00000000-0008-0000-2200-00000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2282" name="Option Button 10" hidden="1">
              <a:extLst>
                <a:ext uri="{63B3BB69-23CF-44E3-9099-C40C66FF867C}">
                  <a14:compatExt spid="_x0000_s182282"/>
                </a:ext>
                <a:ext uri="{FF2B5EF4-FFF2-40B4-BE49-F238E27FC236}">
                  <a16:creationId xmlns:a16="http://schemas.microsoft.com/office/drawing/2014/main" id="{00000000-0008-0000-2200-00000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2283" name="Option Button 11" hidden="1">
              <a:extLst>
                <a:ext uri="{63B3BB69-23CF-44E3-9099-C40C66FF867C}">
                  <a14:compatExt spid="_x0000_s182283"/>
                </a:ext>
                <a:ext uri="{FF2B5EF4-FFF2-40B4-BE49-F238E27FC236}">
                  <a16:creationId xmlns:a16="http://schemas.microsoft.com/office/drawing/2014/main" id="{00000000-0008-0000-2200-00000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2284" name="Option Button 12" hidden="1">
              <a:extLst>
                <a:ext uri="{63B3BB69-23CF-44E3-9099-C40C66FF867C}">
                  <a14:compatExt spid="_x0000_s182284"/>
                </a:ext>
                <a:ext uri="{FF2B5EF4-FFF2-40B4-BE49-F238E27FC236}">
                  <a16:creationId xmlns:a16="http://schemas.microsoft.com/office/drawing/2014/main" id="{00000000-0008-0000-2200-00000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2285" name="Option Button 13" hidden="1">
              <a:extLst>
                <a:ext uri="{63B3BB69-23CF-44E3-9099-C40C66FF867C}">
                  <a14:compatExt spid="_x0000_s182285"/>
                </a:ext>
                <a:ext uri="{FF2B5EF4-FFF2-40B4-BE49-F238E27FC236}">
                  <a16:creationId xmlns:a16="http://schemas.microsoft.com/office/drawing/2014/main" id="{00000000-0008-0000-2200-00000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2286" name="Option Button 14" hidden="1">
              <a:extLst>
                <a:ext uri="{63B3BB69-23CF-44E3-9099-C40C66FF867C}">
                  <a14:compatExt spid="_x0000_s182286"/>
                </a:ext>
                <a:ext uri="{FF2B5EF4-FFF2-40B4-BE49-F238E27FC236}">
                  <a16:creationId xmlns:a16="http://schemas.microsoft.com/office/drawing/2014/main" id="{00000000-0008-0000-2200-00000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2287" name="Option Button 15" hidden="1">
              <a:extLst>
                <a:ext uri="{63B3BB69-23CF-44E3-9099-C40C66FF867C}">
                  <a14:compatExt spid="_x0000_s182287"/>
                </a:ext>
                <a:ext uri="{FF2B5EF4-FFF2-40B4-BE49-F238E27FC236}">
                  <a16:creationId xmlns:a16="http://schemas.microsoft.com/office/drawing/2014/main" id="{00000000-0008-0000-2200-00000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2288" name="Option Button 16" hidden="1">
              <a:extLst>
                <a:ext uri="{63B3BB69-23CF-44E3-9099-C40C66FF867C}">
                  <a14:compatExt spid="_x0000_s182288"/>
                </a:ext>
                <a:ext uri="{FF2B5EF4-FFF2-40B4-BE49-F238E27FC236}">
                  <a16:creationId xmlns:a16="http://schemas.microsoft.com/office/drawing/2014/main" id="{00000000-0008-0000-2200-00001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2289" name="Option Button 17" hidden="1">
              <a:extLst>
                <a:ext uri="{63B3BB69-23CF-44E3-9099-C40C66FF867C}">
                  <a14:compatExt spid="_x0000_s182289"/>
                </a:ext>
                <a:ext uri="{FF2B5EF4-FFF2-40B4-BE49-F238E27FC236}">
                  <a16:creationId xmlns:a16="http://schemas.microsoft.com/office/drawing/2014/main" id="{00000000-0008-0000-2200-00001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2290" name="Option Button 18" hidden="1">
              <a:extLst>
                <a:ext uri="{63B3BB69-23CF-44E3-9099-C40C66FF867C}">
                  <a14:compatExt spid="_x0000_s182290"/>
                </a:ext>
                <a:ext uri="{FF2B5EF4-FFF2-40B4-BE49-F238E27FC236}">
                  <a16:creationId xmlns:a16="http://schemas.microsoft.com/office/drawing/2014/main" id="{00000000-0008-0000-2200-00001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2291" name="Option Button 19" hidden="1">
              <a:extLst>
                <a:ext uri="{63B3BB69-23CF-44E3-9099-C40C66FF867C}">
                  <a14:compatExt spid="_x0000_s182291"/>
                </a:ext>
                <a:ext uri="{FF2B5EF4-FFF2-40B4-BE49-F238E27FC236}">
                  <a16:creationId xmlns:a16="http://schemas.microsoft.com/office/drawing/2014/main" id="{00000000-0008-0000-2200-00001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2292" name="Option Button 20" hidden="1">
              <a:extLst>
                <a:ext uri="{63B3BB69-23CF-44E3-9099-C40C66FF867C}">
                  <a14:compatExt spid="_x0000_s182292"/>
                </a:ext>
                <a:ext uri="{FF2B5EF4-FFF2-40B4-BE49-F238E27FC236}">
                  <a16:creationId xmlns:a16="http://schemas.microsoft.com/office/drawing/2014/main" id="{00000000-0008-0000-2200-00001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2293" name="Option Button 21" hidden="1">
              <a:extLst>
                <a:ext uri="{63B3BB69-23CF-44E3-9099-C40C66FF867C}">
                  <a14:compatExt spid="_x0000_s182293"/>
                </a:ext>
                <a:ext uri="{FF2B5EF4-FFF2-40B4-BE49-F238E27FC236}">
                  <a16:creationId xmlns:a16="http://schemas.microsoft.com/office/drawing/2014/main" id="{00000000-0008-0000-2200-00001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2294" name="Option Button 22" hidden="1">
              <a:extLst>
                <a:ext uri="{63B3BB69-23CF-44E3-9099-C40C66FF867C}">
                  <a14:compatExt spid="_x0000_s182294"/>
                </a:ext>
                <a:ext uri="{FF2B5EF4-FFF2-40B4-BE49-F238E27FC236}">
                  <a16:creationId xmlns:a16="http://schemas.microsoft.com/office/drawing/2014/main" id="{00000000-0008-0000-2200-00001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2295" name="Option Button 23" hidden="1">
              <a:extLst>
                <a:ext uri="{63B3BB69-23CF-44E3-9099-C40C66FF867C}">
                  <a14:compatExt spid="_x0000_s182295"/>
                </a:ext>
                <a:ext uri="{FF2B5EF4-FFF2-40B4-BE49-F238E27FC236}">
                  <a16:creationId xmlns:a16="http://schemas.microsoft.com/office/drawing/2014/main" id="{00000000-0008-0000-2200-00001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2296" name="Option Button 24" hidden="1">
              <a:extLst>
                <a:ext uri="{63B3BB69-23CF-44E3-9099-C40C66FF867C}">
                  <a14:compatExt spid="_x0000_s182296"/>
                </a:ext>
                <a:ext uri="{FF2B5EF4-FFF2-40B4-BE49-F238E27FC236}">
                  <a16:creationId xmlns:a16="http://schemas.microsoft.com/office/drawing/2014/main" id="{00000000-0008-0000-2200-00001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2297" name="Option Button 25" hidden="1">
              <a:extLst>
                <a:ext uri="{63B3BB69-23CF-44E3-9099-C40C66FF867C}">
                  <a14:compatExt spid="_x0000_s182297"/>
                </a:ext>
                <a:ext uri="{FF2B5EF4-FFF2-40B4-BE49-F238E27FC236}">
                  <a16:creationId xmlns:a16="http://schemas.microsoft.com/office/drawing/2014/main" id="{00000000-0008-0000-2200-00001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2298" name="Option Button 26" hidden="1">
              <a:extLst>
                <a:ext uri="{63B3BB69-23CF-44E3-9099-C40C66FF867C}">
                  <a14:compatExt spid="_x0000_s182298"/>
                </a:ext>
                <a:ext uri="{FF2B5EF4-FFF2-40B4-BE49-F238E27FC236}">
                  <a16:creationId xmlns:a16="http://schemas.microsoft.com/office/drawing/2014/main" id="{00000000-0008-0000-2200-00001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2299" name="Option Button 27" hidden="1">
              <a:extLst>
                <a:ext uri="{63B3BB69-23CF-44E3-9099-C40C66FF867C}">
                  <a14:compatExt spid="_x0000_s182299"/>
                </a:ext>
                <a:ext uri="{FF2B5EF4-FFF2-40B4-BE49-F238E27FC236}">
                  <a16:creationId xmlns:a16="http://schemas.microsoft.com/office/drawing/2014/main" id="{00000000-0008-0000-2200-00001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2300" name="Option Button 28" hidden="1">
              <a:extLst>
                <a:ext uri="{63B3BB69-23CF-44E3-9099-C40C66FF867C}">
                  <a14:compatExt spid="_x0000_s182300"/>
                </a:ext>
                <a:ext uri="{FF2B5EF4-FFF2-40B4-BE49-F238E27FC236}">
                  <a16:creationId xmlns:a16="http://schemas.microsoft.com/office/drawing/2014/main" id="{00000000-0008-0000-2200-00001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2301" name="Option Button 29" hidden="1">
              <a:extLst>
                <a:ext uri="{63B3BB69-23CF-44E3-9099-C40C66FF867C}">
                  <a14:compatExt spid="_x0000_s182301"/>
                </a:ext>
                <a:ext uri="{FF2B5EF4-FFF2-40B4-BE49-F238E27FC236}">
                  <a16:creationId xmlns:a16="http://schemas.microsoft.com/office/drawing/2014/main" id="{00000000-0008-0000-2200-00001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2302" name="Option Button 30" hidden="1">
              <a:extLst>
                <a:ext uri="{63B3BB69-23CF-44E3-9099-C40C66FF867C}">
                  <a14:compatExt spid="_x0000_s182302"/>
                </a:ext>
                <a:ext uri="{FF2B5EF4-FFF2-40B4-BE49-F238E27FC236}">
                  <a16:creationId xmlns:a16="http://schemas.microsoft.com/office/drawing/2014/main" id="{00000000-0008-0000-2200-00001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2303" name="Option Button 31" hidden="1">
              <a:extLst>
                <a:ext uri="{63B3BB69-23CF-44E3-9099-C40C66FF867C}">
                  <a14:compatExt spid="_x0000_s182303"/>
                </a:ext>
                <a:ext uri="{FF2B5EF4-FFF2-40B4-BE49-F238E27FC236}">
                  <a16:creationId xmlns:a16="http://schemas.microsoft.com/office/drawing/2014/main" id="{00000000-0008-0000-2200-00001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2304" name="Option Button 32" hidden="1">
              <a:extLst>
                <a:ext uri="{63B3BB69-23CF-44E3-9099-C40C66FF867C}">
                  <a14:compatExt spid="_x0000_s182304"/>
                </a:ext>
                <a:ext uri="{FF2B5EF4-FFF2-40B4-BE49-F238E27FC236}">
                  <a16:creationId xmlns:a16="http://schemas.microsoft.com/office/drawing/2014/main" id="{00000000-0008-0000-2200-00002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2305" name="Option Button 33" hidden="1">
              <a:extLst>
                <a:ext uri="{63B3BB69-23CF-44E3-9099-C40C66FF867C}">
                  <a14:compatExt spid="_x0000_s182305"/>
                </a:ext>
                <a:ext uri="{FF2B5EF4-FFF2-40B4-BE49-F238E27FC236}">
                  <a16:creationId xmlns:a16="http://schemas.microsoft.com/office/drawing/2014/main" id="{00000000-0008-0000-2200-00002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2306" name="Option Button 34" hidden="1">
              <a:extLst>
                <a:ext uri="{63B3BB69-23CF-44E3-9099-C40C66FF867C}">
                  <a14:compatExt spid="_x0000_s182306"/>
                </a:ext>
                <a:ext uri="{FF2B5EF4-FFF2-40B4-BE49-F238E27FC236}">
                  <a16:creationId xmlns:a16="http://schemas.microsoft.com/office/drawing/2014/main" id="{00000000-0008-0000-2200-000022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2307" name="Option Button 35" hidden="1">
              <a:extLst>
                <a:ext uri="{63B3BB69-23CF-44E3-9099-C40C66FF867C}">
                  <a14:compatExt spid="_x0000_s182307"/>
                </a:ext>
                <a:ext uri="{FF2B5EF4-FFF2-40B4-BE49-F238E27FC236}">
                  <a16:creationId xmlns:a16="http://schemas.microsoft.com/office/drawing/2014/main" id="{00000000-0008-0000-2200-000023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2308" name="Option Button 36" hidden="1">
              <a:extLst>
                <a:ext uri="{63B3BB69-23CF-44E3-9099-C40C66FF867C}">
                  <a14:compatExt spid="_x0000_s182308"/>
                </a:ext>
                <a:ext uri="{FF2B5EF4-FFF2-40B4-BE49-F238E27FC236}">
                  <a16:creationId xmlns:a16="http://schemas.microsoft.com/office/drawing/2014/main" id="{00000000-0008-0000-2200-000024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2309" name="Option Button 37" hidden="1">
              <a:extLst>
                <a:ext uri="{63B3BB69-23CF-44E3-9099-C40C66FF867C}">
                  <a14:compatExt spid="_x0000_s182309"/>
                </a:ext>
                <a:ext uri="{FF2B5EF4-FFF2-40B4-BE49-F238E27FC236}">
                  <a16:creationId xmlns:a16="http://schemas.microsoft.com/office/drawing/2014/main" id="{00000000-0008-0000-2200-000025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2310" name="Option Button 38" hidden="1">
              <a:extLst>
                <a:ext uri="{63B3BB69-23CF-44E3-9099-C40C66FF867C}">
                  <a14:compatExt spid="_x0000_s182310"/>
                </a:ext>
                <a:ext uri="{FF2B5EF4-FFF2-40B4-BE49-F238E27FC236}">
                  <a16:creationId xmlns:a16="http://schemas.microsoft.com/office/drawing/2014/main" id="{00000000-0008-0000-2200-000026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2311" name="Option Button 39" hidden="1">
              <a:extLst>
                <a:ext uri="{63B3BB69-23CF-44E3-9099-C40C66FF867C}">
                  <a14:compatExt spid="_x0000_s182311"/>
                </a:ext>
                <a:ext uri="{FF2B5EF4-FFF2-40B4-BE49-F238E27FC236}">
                  <a16:creationId xmlns:a16="http://schemas.microsoft.com/office/drawing/2014/main" id="{00000000-0008-0000-2200-000027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2312" name="Option Button 40" hidden="1">
              <a:extLst>
                <a:ext uri="{63B3BB69-23CF-44E3-9099-C40C66FF867C}">
                  <a14:compatExt spid="_x0000_s182312"/>
                </a:ext>
                <a:ext uri="{FF2B5EF4-FFF2-40B4-BE49-F238E27FC236}">
                  <a16:creationId xmlns:a16="http://schemas.microsoft.com/office/drawing/2014/main" id="{00000000-0008-0000-2200-000028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2313" name="Option Button 41" hidden="1">
              <a:extLst>
                <a:ext uri="{63B3BB69-23CF-44E3-9099-C40C66FF867C}">
                  <a14:compatExt spid="_x0000_s182313"/>
                </a:ext>
                <a:ext uri="{FF2B5EF4-FFF2-40B4-BE49-F238E27FC236}">
                  <a16:creationId xmlns:a16="http://schemas.microsoft.com/office/drawing/2014/main" id="{00000000-0008-0000-2200-000029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2314" name="Group Box 42" hidden="1">
              <a:extLst>
                <a:ext uri="{63B3BB69-23CF-44E3-9099-C40C66FF867C}">
                  <a14:compatExt spid="_x0000_s182314"/>
                </a:ext>
                <a:ext uri="{FF2B5EF4-FFF2-40B4-BE49-F238E27FC236}">
                  <a16:creationId xmlns:a16="http://schemas.microsoft.com/office/drawing/2014/main" id="{00000000-0008-0000-2200-00002A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2315" name="Group Box 43" hidden="1">
              <a:extLst>
                <a:ext uri="{63B3BB69-23CF-44E3-9099-C40C66FF867C}">
                  <a14:compatExt spid="_x0000_s182315"/>
                </a:ext>
                <a:ext uri="{FF2B5EF4-FFF2-40B4-BE49-F238E27FC236}">
                  <a16:creationId xmlns:a16="http://schemas.microsoft.com/office/drawing/2014/main" id="{00000000-0008-0000-2200-00002B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2316" name="Group Box 44" hidden="1">
              <a:extLst>
                <a:ext uri="{63B3BB69-23CF-44E3-9099-C40C66FF867C}">
                  <a14:compatExt spid="_x0000_s182316"/>
                </a:ext>
                <a:ext uri="{FF2B5EF4-FFF2-40B4-BE49-F238E27FC236}">
                  <a16:creationId xmlns:a16="http://schemas.microsoft.com/office/drawing/2014/main" id="{00000000-0008-0000-2200-00002C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2317" name="Group Box 45" hidden="1">
              <a:extLst>
                <a:ext uri="{63B3BB69-23CF-44E3-9099-C40C66FF867C}">
                  <a14:compatExt spid="_x0000_s182317"/>
                </a:ext>
                <a:ext uri="{FF2B5EF4-FFF2-40B4-BE49-F238E27FC236}">
                  <a16:creationId xmlns:a16="http://schemas.microsoft.com/office/drawing/2014/main" id="{00000000-0008-0000-2200-00002D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2318" name="Group Box 46" hidden="1">
              <a:extLst>
                <a:ext uri="{63B3BB69-23CF-44E3-9099-C40C66FF867C}">
                  <a14:compatExt spid="_x0000_s182318"/>
                </a:ext>
                <a:ext uri="{FF2B5EF4-FFF2-40B4-BE49-F238E27FC236}">
                  <a16:creationId xmlns:a16="http://schemas.microsoft.com/office/drawing/2014/main" id="{00000000-0008-0000-2200-00002E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2319" name="Group Box 47" hidden="1">
              <a:extLst>
                <a:ext uri="{63B3BB69-23CF-44E3-9099-C40C66FF867C}">
                  <a14:compatExt spid="_x0000_s182319"/>
                </a:ext>
                <a:ext uri="{FF2B5EF4-FFF2-40B4-BE49-F238E27FC236}">
                  <a16:creationId xmlns:a16="http://schemas.microsoft.com/office/drawing/2014/main" id="{00000000-0008-0000-2200-00002F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2320" name="Group Box 48" hidden="1">
              <a:extLst>
                <a:ext uri="{63B3BB69-23CF-44E3-9099-C40C66FF867C}">
                  <a14:compatExt spid="_x0000_s182320"/>
                </a:ext>
                <a:ext uri="{FF2B5EF4-FFF2-40B4-BE49-F238E27FC236}">
                  <a16:creationId xmlns:a16="http://schemas.microsoft.com/office/drawing/2014/main" id="{00000000-0008-0000-2200-000030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2" name="Afgeronde rechthoek 6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3E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0000000-0008-0000-2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3297" name="Group Box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23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3298" name="Option Button 2" hidden="1">
              <a:extLst>
                <a:ext uri="{63B3BB69-23CF-44E3-9099-C40C66FF867C}">
                  <a14:compatExt spid="_x0000_s183298"/>
                </a:ext>
                <a:ext uri="{FF2B5EF4-FFF2-40B4-BE49-F238E27FC236}">
                  <a16:creationId xmlns:a16="http://schemas.microsoft.com/office/drawing/2014/main" id="{00000000-0008-0000-2300-00000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3299" name="Option Button 3" hidden="1">
              <a:extLst>
                <a:ext uri="{63B3BB69-23CF-44E3-9099-C40C66FF867C}">
                  <a14:compatExt spid="_x0000_s183299"/>
                </a:ext>
                <a:ext uri="{FF2B5EF4-FFF2-40B4-BE49-F238E27FC236}">
                  <a16:creationId xmlns:a16="http://schemas.microsoft.com/office/drawing/2014/main" id="{00000000-0008-0000-2300-00000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3300" name="Option Button 4" hidden="1">
              <a:extLst>
                <a:ext uri="{63B3BB69-23CF-44E3-9099-C40C66FF867C}">
                  <a14:compatExt spid="_x0000_s183300"/>
                </a:ext>
                <a:ext uri="{FF2B5EF4-FFF2-40B4-BE49-F238E27FC236}">
                  <a16:creationId xmlns:a16="http://schemas.microsoft.com/office/drawing/2014/main" id="{00000000-0008-0000-2300-00000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3301" name="Option Button 5" hidden="1">
              <a:extLst>
                <a:ext uri="{63B3BB69-23CF-44E3-9099-C40C66FF867C}">
                  <a14:compatExt spid="_x0000_s183301"/>
                </a:ext>
                <a:ext uri="{FF2B5EF4-FFF2-40B4-BE49-F238E27FC236}">
                  <a16:creationId xmlns:a16="http://schemas.microsoft.com/office/drawing/2014/main" id="{00000000-0008-0000-2300-00000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3302" name="Option Button 6" hidden="1">
              <a:extLst>
                <a:ext uri="{63B3BB69-23CF-44E3-9099-C40C66FF867C}">
                  <a14:compatExt spid="_x0000_s183302"/>
                </a:ext>
                <a:ext uri="{FF2B5EF4-FFF2-40B4-BE49-F238E27FC236}">
                  <a16:creationId xmlns:a16="http://schemas.microsoft.com/office/drawing/2014/main" id="{00000000-0008-0000-2300-00000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3303" name="Option Button 7" hidden="1">
              <a:extLst>
                <a:ext uri="{63B3BB69-23CF-44E3-9099-C40C66FF867C}">
                  <a14:compatExt spid="_x0000_s183303"/>
                </a:ext>
                <a:ext uri="{FF2B5EF4-FFF2-40B4-BE49-F238E27FC236}">
                  <a16:creationId xmlns:a16="http://schemas.microsoft.com/office/drawing/2014/main" id="{00000000-0008-0000-2300-00000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3304" name="Option Button 8" hidden="1">
              <a:extLst>
                <a:ext uri="{63B3BB69-23CF-44E3-9099-C40C66FF867C}">
                  <a14:compatExt spid="_x0000_s183304"/>
                </a:ext>
                <a:ext uri="{FF2B5EF4-FFF2-40B4-BE49-F238E27FC236}">
                  <a16:creationId xmlns:a16="http://schemas.microsoft.com/office/drawing/2014/main" id="{00000000-0008-0000-2300-00000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3305" name="Option Button 9" hidden="1">
              <a:extLst>
                <a:ext uri="{63B3BB69-23CF-44E3-9099-C40C66FF867C}">
                  <a14:compatExt spid="_x0000_s183305"/>
                </a:ext>
                <a:ext uri="{FF2B5EF4-FFF2-40B4-BE49-F238E27FC236}">
                  <a16:creationId xmlns:a16="http://schemas.microsoft.com/office/drawing/2014/main" id="{00000000-0008-0000-2300-00000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3306" name="Option Button 10" hidden="1">
              <a:extLst>
                <a:ext uri="{63B3BB69-23CF-44E3-9099-C40C66FF867C}">
                  <a14:compatExt spid="_x0000_s183306"/>
                </a:ext>
                <a:ext uri="{FF2B5EF4-FFF2-40B4-BE49-F238E27FC236}">
                  <a16:creationId xmlns:a16="http://schemas.microsoft.com/office/drawing/2014/main" id="{00000000-0008-0000-2300-00000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3307" name="Option Button 11" hidden="1">
              <a:extLst>
                <a:ext uri="{63B3BB69-23CF-44E3-9099-C40C66FF867C}">
                  <a14:compatExt spid="_x0000_s183307"/>
                </a:ext>
                <a:ext uri="{FF2B5EF4-FFF2-40B4-BE49-F238E27FC236}">
                  <a16:creationId xmlns:a16="http://schemas.microsoft.com/office/drawing/2014/main" id="{00000000-0008-0000-2300-00000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3308" name="Option Button 12" hidden="1">
              <a:extLst>
                <a:ext uri="{63B3BB69-23CF-44E3-9099-C40C66FF867C}">
                  <a14:compatExt spid="_x0000_s183308"/>
                </a:ext>
                <a:ext uri="{FF2B5EF4-FFF2-40B4-BE49-F238E27FC236}">
                  <a16:creationId xmlns:a16="http://schemas.microsoft.com/office/drawing/2014/main" id="{00000000-0008-0000-2300-00000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3309" name="Option Button 13" hidden="1">
              <a:extLst>
                <a:ext uri="{63B3BB69-23CF-44E3-9099-C40C66FF867C}">
                  <a14:compatExt spid="_x0000_s183309"/>
                </a:ext>
                <a:ext uri="{FF2B5EF4-FFF2-40B4-BE49-F238E27FC236}">
                  <a16:creationId xmlns:a16="http://schemas.microsoft.com/office/drawing/2014/main" id="{00000000-0008-0000-2300-00000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3310" name="Option Button 14" hidden="1">
              <a:extLst>
                <a:ext uri="{63B3BB69-23CF-44E3-9099-C40C66FF867C}">
                  <a14:compatExt spid="_x0000_s183310"/>
                </a:ext>
                <a:ext uri="{FF2B5EF4-FFF2-40B4-BE49-F238E27FC236}">
                  <a16:creationId xmlns:a16="http://schemas.microsoft.com/office/drawing/2014/main" id="{00000000-0008-0000-2300-00000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3311" name="Option Button 15" hidden="1">
              <a:extLst>
                <a:ext uri="{63B3BB69-23CF-44E3-9099-C40C66FF867C}">
                  <a14:compatExt spid="_x0000_s183311"/>
                </a:ext>
                <a:ext uri="{FF2B5EF4-FFF2-40B4-BE49-F238E27FC236}">
                  <a16:creationId xmlns:a16="http://schemas.microsoft.com/office/drawing/2014/main" id="{00000000-0008-0000-2300-00000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3312" name="Option Button 16" hidden="1">
              <a:extLst>
                <a:ext uri="{63B3BB69-23CF-44E3-9099-C40C66FF867C}">
                  <a14:compatExt spid="_x0000_s183312"/>
                </a:ext>
                <a:ext uri="{FF2B5EF4-FFF2-40B4-BE49-F238E27FC236}">
                  <a16:creationId xmlns:a16="http://schemas.microsoft.com/office/drawing/2014/main" id="{00000000-0008-0000-2300-00001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3313" name="Option Button 17" hidden="1">
              <a:extLst>
                <a:ext uri="{63B3BB69-23CF-44E3-9099-C40C66FF867C}">
                  <a14:compatExt spid="_x0000_s183313"/>
                </a:ext>
                <a:ext uri="{FF2B5EF4-FFF2-40B4-BE49-F238E27FC236}">
                  <a16:creationId xmlns:a16="http://schemas.microsoft.com/office/drawing/2014/main" id="{00000000-0008-0000-2300-00001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3314" name="Option Button 18" hidden="1">
              <a:extLst>
                <a:ext uri="{63B3BB69-23CF-44E3-9099-C40C66FF867C}">
                  <a14:compatExt spid="_x0000_s183314"/>
                </a:ext>
                <a:ext uri="{FF2B5EF4-FFF2-40B4-BE49-F238E27FC236}">
                  <a16:creationId xmlns:a16="http://schemas.microsoft.com/office/drawing/2014/main" id="{00000000-0008-0000-2300-00001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3315" name="Option Button 19" hidden="1">
              <a:extLst>
                <a:ext uri="{63B3BB69-23CF-44E3-9099-C40C66FF867C}">
                  <a14:compatExt spid="_x0000_s183315"/>
                </a:ext>
                <a:ext uri="{FF2B5EF4-FFF2-40B4-BE49-F238E27FC236}">
                  <a16:creationId xmlns:a16="http://schemas.microsoft.com/office/drawing/2014/main" id="{00000000-0008-0000-2300-00001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3316" name="Option Button 20" hidden="1">
              <a:extLst>
                <a:ext uri="{63B3BB69-23CF-44E3-9099-C40C66FF867C}">
                  <a14:compatExt spid="_x0000_s183316"/>
                </a:ext>
                <a:ext uri="{FF2B5EF4-FFF2-40B4-BE49-F238E27FC236}">
                  <a16:creationId xmlns:a16="http://schemas.microsoft.com/office/drawing/2014/main" id="{00000000-0008-0000-2300-00001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3317" name="Option Button 21" hidden="1">
              <a:extLst>
                <a:ext uri="{63B3BB69-23CF-44E3-9099-C40C66FF867C}">
                  <a14:compatExt spid="_x0000_s183317"/>
                </a:ext>
                <a:ext uri="{FF2B5EF4-FFF2-40B4-BE49-F238E27FC236}">
                  <a16:creationId xmlns:a16="http://schemas.microsoft.com/office/drawing/2014/main" id="{00000000-0008-0000-2300-00001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3318" name="Option Button 22" hidden="1">
              <a:extLst>
                <a:ext uri="{63B3BB69-23CF-44E3-9099-C40C66FF867C}">
                  <a14:compatExt spid="_x0000_s183318"/>
                </a:ext>
                <a:ext uri="{FF2B5EF4-FFF2-40B4-BE49-F238E27FC236}">
                  <a16:creationId xmlns:a16="http://schemas.microsoft.com/office/drawing/2014/main" id="{00000000-0008-0000-2300-00001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3319" name="Option Button 23" hidden="1">
              <a:extLst>
                <a:ext uri="{63B3BB69-23CF-44E3-9099-C40C66FF867C}">
                  <a14:compatExt spid="_x0000_s183319"/>
                </a:ext>
                <a:ext uri="{FF2B5EF4-FFF2-40B4-BE49-F238E27FC236}">
                  <a16:creationId xmlns:a16="http://schemas.microsoft.com/office/drawing/2014/main" id="{00000000-0008-0000-2300-00001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3320" name="Option Button 24" hidden="1">
              <a:extLst>
                <a:ext uri="{63B3BB69-23CF-44E3-9099-C40C66FF867C}">
                  <a14:compatExt spid="_x0000_s183320"/>
                </a:ext>
                <a:ext uri="{FF2B5EF4-FFF2-40B4-BE49-F238E27FC236}">
                  <a16:creationId xmlns:a16="http://schemas.microsoft.com/office/drawing/2014/main" id="{00000000-0008-0000-2300-00001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3321" name="Option Button 25" hidden="1">
              <a:extLst>
                <a:ext uri="{63B3BB69-23CF-44E3-9099-C40C66FF867C}">
                  <a14:compatExt spid="_x0000_s183321"/>
                </a:ext>
                <a:ext uri="{FF2B5EF4-FFF2-40B4-BE49-F238E27FC236}">
                  <a16:creationId xmlns:a16="http://schemas.microsoft.com/office/drawing/2014/main" id="{00000000-0008-0000-2300-00001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3322" name="Option Button 26" hidden="1">
              <a:extLst>
                <a:ext uri="{63B3BB69-23CF-44E3-9099-C40C66FF867C}">
                  <a14:compatExt spid="_x0000_s183322"/>
                </a:ext>
                <a:ext uri="{FF2B5EF4-FFF2-40B4-BE49-F238E27FC236}">
                  <a16:creationId xmlns:a16="http://schemas.microsoft.com/office/drawing/2014/main" id="{00000000-0008-0000-2300-00001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3323" name="Option Button 27" hidden="1">
              <a:extLst>
                <a:ext uri="{63B3BB69-23CF-44E3-9099-C40C66FF867C}">
                  <a14:compatExt spid="_x0000_s183323"/>
                </a:ext>
                <a:ext uri="{FF2B5EF4-FFF2-40B4-BE49-F238E27FC236}">
                  <a16:creationId xmlns:a16="http://schemas.microsoft.com/office/drawing/2014/main" id="{00000000-0008-0000-2300-00001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3324" name="Option Button 28" hidden="1">
              <a:extLst>
                <a:ext uri="{63B3BB69-23CF-44E3-9099-C40C66FF867C}">
                  <a14:compatExt spid="_x0000_s183324"/>
                </a:ext>
                <a:ext uri="{FF2B5EF4-FFF2-40B4-BE49-F238E27FC236}">
                  <a16:creationId xmlns:a16="http://schemas.microsoft.com/office/drawing/2014/main" id="{00000000-0008-0000-2300-00001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3325" name="Option Button 29" hidden="1">
              <a:extLst>
                <a:ext uri="{63B3BB69-23CF-44E3-9099-C40C66FF867C}">
                  <a14:compatExt spid="_x0000_s183325"/>
                </a:ext>
                <a:ext uri="{FF2B5EF4-FFF2-40B4-BE49-F238E27FC236}">
                  <a16:creationId xmlns:a16="http://schemas.microsoft.com/office/drawing/2014/main" id="{00000000-0008-0000-2300-00001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3326" name="Option Button 30" hidden="1">
              <a:extLst>
                <a:ext uri="{63B3BB69-23CF-44E3-9099-C40C66FF867C}">
                  <a14:compatExt spid="_x0000_s183326"/>
                </a:ext>
                <a:ext uri="{FF2B5EF4-FFF2-40B4-BE49-F238E27FC236}">
                  <a16:creationId xmlns:a16="http://schemas.microsoft.com/office/drawing/2014/main" id="{00000000-0008-0000-2300-00001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3327" name="Option Button 31" hidden="1">
              <a:extLst>
                <a:ext uri="{63B3BB69-23CF-44E3-9099-C40C66FF867C}">
                  <a14:compatExt spid="_x0000_s183327"/>
                </a:ext>
                <a:ext uri="{FF2B5EF4-FFF2-40B4-BE49-F238E27FC236}">
                  <a16:creationId xmlns:a16="http://schemas.microsoft.com/office/drawing/2014/main" id="{00000000-0008-0000-2300-00001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3328" name="Option Button 32" hidden="1">
              <a:extLst>
                <a:ext uri="{63B3BB69-23CF-44E3-9099-C40C66FF867C}">
                  <a14:compatExt spid="_x0000_s183328"/>
                </a:ext>
                <a:ext uri="{FF2B5EF4-FFF2-40B4-BE49-F238E27FC236}">
                  <a16:creationId xmlns:a16="http://schemas.microsoft.com/office/drawing/2014/main" id="{00000000-0008-0000-2300-00002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3329" name="Option Button 33" hidden="1">
              <a:extLst>
                <a:ext uri="{63B3BB69-23CF-44E3-9099-C40C66FF867C}">
                  <a14:compatExt spid="_x0000_s183329"/>
                </a:ext>
                <a:ext uri="{FF2B5EF4-FFF2-40B4-BE49-F238E27FC236}">
                  <a16:creationId xmlns:a16="http://schemas.microsoft.com/office/drawing/2014/main" id="{00000000-0008-0000-2300-00002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3330" name="Option Button 34" hidden="1">
              <a:extLst>
                <a:ext uri="{63B3BB69-23CF-44E3-9099-C40C66FF867C}">
                  <a14:compatExt spid="_x0000_s183330"/>
                </a:ext>
                <a:ext uri="{FF2B5EF4-FFF2-40B4-BE49-F238E27FC236}">
                  <a16:creationId xmlns:a16="http://schemas.microsoft.com/office/drawing/2014/main" id="{00000000-0008-0000-2300-000022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3331" name="Option Button 35" hidden="1">
              <a:extLst>
                <a:ext uri="{63B3BB69-23CF-44E3-9099-C40C66FF867C}">
                  <a14:compatExt spid="_x0000_s183331"/>
                </a:ext>
                <a:ext uri="{FF2B5EF4-FFF2-40B4-BE49-F238E27FC236}">
                  <a16:creationId xmlns:a16="http://schemas.microsoft.com/office/drawing/2014/main" id="{00000000-0008-0000-2300-000023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3332" name="Option Button 36" hidden="1">
              <a:extLst>
                <a:ext uri="{63B3BB69-23CF-44E3-9099-C40C66FF867C}">
                  <a14:compatExt spid="_x0000_s183332"/>
                </a:ext>
                <a:ext uri="{FF2B5EF4-FFF2-40B4-BE49-F238E27FC236}">
                  <a16:creationId xmlns:a16="http://schemas.microsoft.com/office/drawing/2014/main" id="{00000000-0008-0000-2300-000024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3333" name="Option Button 37" hidden="1">
              <a:extLst>
                <a:ext uri="{63B3BB69-23CF-44E3-9099-C40C66FF867C}">
                  <a14:compatExt spid="_x0000_s183333"/>
                </a:ext>
                <a:ext uri="{FF2B5EF4-FFF2-40B4-BE49-F238E27FC236}">
                  <a16:creationId xmlns:a16="http://schemas.microsoft.com/office/drawing/2014/main" id="{00000000-0008-0000-2300-000025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3334" name="Option Button 38" hidden="1">
              <a:extLst>
                <a:ext uri="{63B3BB69-23CF-44E3-9099-C40C66FF867C}">
                  <a14:compatExt spid="_x0000_s183334"/>
                </a:ext>
                <a:ext uri="{FF2B5EF4-FFF2-40B4-BE49-F238E27FC236}">
                  <a16:creationId xmlns:a16="http://schemas.microsoft.com/office/drawing/2014/main" id="{00000000-0008-0000-2300-000026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3335" name="Option Button 39" hidden="1">
              <a:extLst>
                <a:ext uri="{63B3BB69-23CF-44E3-9099-C40C66FF867C}">
                  <a14:compatExt spid="_x0000_s183335"/>
                </a:ext>
                <a:ext uri="{FF2B5EF4-FFF2-40B4-BE49-F238E27FC236}">
                  <a16:creationId xmlns:a16="http://schemas.microsoft.com/office/drawing/2014/main" id="{00000000-0008-0000-2300-000027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3336" name="Option Button 40" hidden="1">
              <a:extLst>
                <a:ext uri="{63B3BB69-23CF-44E3-9099-C40C66FF867C}">
                  <a14:compatExt spid="_x0000_s183336"/>
                </a:ext>
                <a:ext uri="{FF2B5EF4-FFF2-40B4-BE49-F238E27FC236}">
                  <a16:creationId xmlns:a16="http://schemas.microsoft.com/office/drawing/2014/main" id="{00000000-0008-0000-2300-000028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3337" name="Option Button 41" hidden="1">
              <a:extLst>
                <a:ext uri="{63B3BB69-23CF-44E3-9099-C40C66FF867C}">
                  <a14:compatExt spid="_x0000_s183337"/>
                </a:ext>
                <a:ext uri="{FF2B5EF4-FFF2-40B4-BE49-F238E27FC236}">
                  <a16:creationId xmlns:a16="http://schemas.microsoft.com/office/drawing/2014/main" id="{00000000-0008-0000-2300-000029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3338" name="Group Box 42" hidden="1">
              <a:extLst>
                <a:ext uri="{63B3BB69-23CF-44E3-9099-C40C66FF867C}">
                  <a14:compatExt spid="_x0000_s183338"/>
                </a:ext>
                <a:ext uri="{FF2B5EF4-FFF2-40B4-BE49-F238E27FC236}">
                  <a16:creationId xmlns:a16="http://schemas.microsoft.com/office/drawing/2014/main" id="{00000000-0008-0000-2300-00002A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3339" name="Group Box 43" hidden="1">
              <a:extLst>
                <a:ext uri="{63B3BB69-23CF-44E3-9099-C40C66FF867C}">
                  <a14:compatExt spid="_x0000_s183339"/>
                </a:ext>
                <a:ext uri="{FF2B5EF4-FFF2-40B4-BE49-F238E27FC236}">
                  <a16:creationId xmlns:a16="http://schemas.microsoft.com/office/drawing/2014/main" id="{00000000-0008-0000-2300-00002B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3340" name="Group Box 44" hidden="1">
              <a:extLst>
                <a:ext uri="{63B3BB69-23CF-44E3-9099-C40C66FF867C}">
                  <a14:compatExt spid="_x0000_s183340"/>
                </a:ext>
                <a:ext uri="{FF2B5EF4-FFF2-40B4-BE49-F238E27FC236}">
                  <a16:creationId xmlns:a16="http://schemas.microsoft.com/office/drawing/2014/main" id="{00000000-0008-0000-2300-00002C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3341" name="Group Box 45" hidden="1">
              <a:extLst>
                <a:ext uri="{63B3BB69-23CF-44E3-9099-C40C66FF867C}">
                  <a14:compatExt spid="_x0000_s183341"/>
                </a:ext>
                <a:ext uri="{FF2B5EF4-FFF2-40B4-BE49-F238E27FC236}">
                  <a16:creationId xmlns:a16="http://schemas.microsoft.com/office/drawing/2014/main" id="{00000000-0008-0000-2300-00002D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3342" name="Group Box 46" hidden="1">
              <a:extLst>
                <a:ext uri="{63B3BB69-23CF-44E3-9099-C40C66FF867C}">
                  <a14:compatExt spid="_x0000_s183342"/>
                </a:ext>
                <a:ext uri="{FF2B5EF4-FFF2-40B4-BE49-F238E27FC236}">
                  <a16:creationId xmlns:a16="http://schemas.microsoft.com/office/drawing/2014/main" id="{00000000-0008-0000-2300-00002E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3343" name="Group Box 47" hidden="1">
              <a:extLst>
                <a:ext uri="{63B3BB69-23CF-44E3-9099-C40C66FF867C}">
                  <a14:compatExt spid="_x0000_s183343"/>
                </a:ext>
                <a:ext uri="{FF2B5EF4-FFF2-40B4-BE49-F238E27FC236}">
                  <a16:creationId xmlns:a16="http://schemas.microsoft.com/office/drawing/2014/main" id="{00000000-0008-0000-2300-00002F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3344" name="Group Box 48" hidden="1">
              <a:extLst>
                <a:ext uri="{63B3BB69-23CF-44E3-9099-C40C66FF867C}">
                  <a14:compatExt spid="_x0000_s183344"/>
                </a:ext>
                <a:ext uri="{FF2B5EF4-FFF2-40B4-BE49-F238E27FC236}">
                  <a16:creationId xmlns:a16="http://schemas.microsoft.com/office/drawing/2014/main" id="{00000000-0008-0000-2300-000030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62" name="Afgeronde rechthoek 6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3E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0000000-0008-0000-2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0000000-0008-0000-2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84321" name="Group Box 1" hidden="1">
              <a:extLst>
                <a:ext uri="{63B3BB69-23CF-44E3-9099-C40C66FF867C}">
                  <a14:compatExt spid="_x0000_s184321"/>
                </a:ext>
                <a:ext uri="{FF2B5EF4-FFF2-40B4-BE49-F238E27FC236}">
                  <a16:creationId xmlns:a16="http://schemas.microsoft.com/office/drawing/2014/main" id="{00000000-0008-0000-2400-00000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84322" name="Option Button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24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84323" name="Option Button 3" hidden="1">
              <a:extLst>
                <a:ext uri="{63B3BB69-23CF-44E3-9099-C40C66FF867C}">
                  <a14:compatExt spid="_x0000_s184323"/>
                </a:ext>
                <a:ext uri="{FF2B5EF4-FFF2-40B4-BE49-F238E27FC236}">
                  <a16:creationId xmlns:a16="http://schemas.microsoft.com/office/drawing/2014/main" id="{00000000-0008-0000-2400-00000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84324" name="Option Button 4" hidden="1">
              <a:extLst>
                <a:ext uri="{63B3BB69-23CF-44E3-9099-C40C66FF867C}">
                  <a14:compatExt spid="_x0000_s184324"/>
                </a:ext>
                <a:ext uri="{FF2B5EF4-FFF2-40B4-BE49-F238E27FC236}">
                  <a16:creationId xmlns:a16="http://schemas.microsoft.com/office/drawing/2014/main" id="{00000000-0008-0000-2400-00000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84325" name="Option Button 5" hidden="1">
              <a:extLst>
                <a:ext uri="{63B3BB69-23CF-44E3-9099-C40C66FF867C}">
                  <a14:compatExt spid="_x0000_s184325"/>
                </a:ext>
                <a:ext uri="{FF2B5EF4-FFF2-40B4-BE49-F238E27FC236}">
                  <a16:creationId xmlns:a16="http://schemas.microsoft.com/office/drawing/2014/main" id="{00000000-0008-0000-2400-00000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84326" name="Option Button 6" hidden="1">
              <a:extLst>
                <a:ext uri="{63B3BB69-23CF-44E3-9099-C40C66FF867C}">
                  <a14:compatExt spid="_x0000_s184326"/>
                </a:ext>
                <a:ext uri="{FF2B5EF4-FFF2-40B4-BE49-F238E27FC236}">
                  <a16:creationId xmlns:a16="http://schemas.microsoft.com/office/drawing/2014/main" id="{00000000-0008-0000-2400-00000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84327" name="Option Button 7" hidden="1">
              <a:extLst>
                <a:ext uri="{63B3BB69-23CF-44E3-9099-C40C66FF867C}">
                  <a14:compatExt spid="_x0000_s184327"/>
                </a:ext>
                <a:ext uri="{FF2B5EF4-FFF2-40B4-BE49-F238E27FC236}">
                  <a16:creationId xmlns:a16="http://schemas.microsoft.com/office/drawing/2014/main" id="{00000000-0008-0000-2400-00000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84328" name="Option Button 8" hidden="1">
              <a:extLst>
                <a:ext uri="{63B3BB69-23CF-44E3-9099-C40C66FF867C}">
                  <a14:compatExt spid="_x0000_s184328"/>
                </a:ext>
                <a:ext uri="{FF2B5EF4-FFF2-40B4-BE49-F238E27FC236}">
                  <a16:creationId xmlns:a16="http://schemas.microsoft.com/office/drawing/2014/main" id="{00000000-0008-0000-2400-00000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84329" name="Option Button 9" hidden="1">
              <a:extLst>
                <a:ext uri="{63B3BB69-23CF-44E3-9099-C40C66FF867C}">
                  <a14:compatExt spid="_x0000_s184329"/>
                </a:ext>
                <a:ext uri="{FF2B5EF4-FFF2-40B4-BE49-F238E27FC236}">
                  <a16:creationId xmlns:a16="http://schemas.microsoft.com/office/drawing/2014/main" id="{00000000-0008-0000-2400-00000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84330" name="Option Button 10" hidden="1">
              <a:extLst>
                <a:ext uri="{63B3BB69-23CF-44E3-9099-C40C66FF867C}">
                  <a14:compatExt spid="_x0000_s184330"/>
                </a:ext>
                <a:ext uri="{FF2B5EF4-FFF2-40B4-BE49-F238E27FC236}">
                  <a16:creationId xmlns:a16="http://schemas.microsoft.com/office/drawing/2014/main" id="{00000000-0008-0000-2400-00000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84331" name="Option Button 11" hidden="1">
              <a:extLst>
                <a:ext uri="{63B3BB69-23CF-44E3-9099-C40C66FF867C}">
                  <a14:compatExt spid="_x0000_s184331"/>
                </a:ext>
                <a:ext uri="{FF2B5EF4-FFF2-40B4-BE49-F238E27FC236}">
                  <a16:creationId xmlns:a16="http://schemas.microsoft.com/office/drawing/2014/main" id="{00000000-0008-0000-2400-00000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84332" name="Option Button 12" hidden="1">
              <a:extLst>
                <a:ext uri="{63B3BB69-23CF-44E3-9099-C40C66FF867C}">
                  <a14:compatExt spid="_x0000_s184332"/>
                </a:ext>
                <a:ext uri="{FF2B5EF4-FFF2-40B4-BE49-F238E27FC236}">
                  <a16:creationId xmlns:a16="http://schemas.microsoft.com/office/drawing/2014/main" id="{00000000-0008-0000-2400-00000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84333" name="Option Button 13" hidden="1">
              <a:extLst>
                <a:ext uri="{63B3BB69-23CF-44E3-9099-C40C66FF867C}">
                  <a14:compatExt spid="_x0000_s184333"/>
                </a:ext>
                <a:ext uri="{FF2B5EF4-FFF2-40B4-BE49-F238E27FC236}">
                  <a16:creationId xmlns:a16="http://schemas.microsoft.com/office/drawing/2014/main" id="{00000000-0008-0000-2400-00000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84334" name="Option Button 14" hidden="1">
              <a:extLst>
                <a:ext uri="{63B3BB69-23CF-44E3-9099-C40C66FF867C}">
                  <a14:compatExt spid="_x0000_s184334"/>
                </a:ext>
                <a:ext uri="{FF2B5EF4-FFF2-40B4-BE49-F238E27FC236}">
                  <a16:creationId xmlns:a16="http://schemas.microsoft.com/office/drawing/2014/main" id="{00000000-0008-0000-2400-00000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84335" name="Option Button 15" hidden="1">
              <a:extLst>
                <a:ext uri="{63B3BB69-23CF-44E3-9099-C40C66FF867C}">
                  <a14:compatExt spid="_x0000_s184335"/>
                </a:ext>
                <a:ext uri="{FF2B5EF4-FFF2-40B4-BE49-F238E27FC236}">
                  <a16:creationId xmlns:a16="http://schemas.microsoft.com/office/drawing/2014/main" id="{00000000-0008-0000-2400-00000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84336" name="Option Button 16" hidden="1">
              <a:extLst>
                <a:ext uri="{63B3BB69-23CF-44E3-9099-C40C66FF867C}">
                  <a14:compatExt spid="_x0000_s184336"/>
                </a:ext>
                <a:ext uri="{FF2B5EF4-FFF2-40B4-BE49-F238E27FC236}">
                  <a16:creationId xmlns:a16="http://schemas.microsoft.com/office/drawing/2014/main" id="{00000000-0008-0000-2400-00001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84337" name="Option Button 17" hidden="1">
              <a:extLst>
                <a:ext uri="{63B3BB69-23CF-44E3-9099-C40C66FF867C}">
                  <a14:compatExt spid="_x0000_s184337"/>
                </a:ext>
                <a:ext uri="{FF2B5EF4-FFF2-40B4-BE49-F238E27FC236}">
                  <a16:creationId xmlns:a16="http://schemas.microsoft.com/office/drawing/2014/main" id="{00000000-0008-0000-2400-00001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84338" name="Option Button 18" hidden="1">
              <a:extLst>
                <a:ext uri="{63B3BB69-23CF-44E3-9099-C40C66FF867C}">
                  <a14:compatExt spid="_x0000_s184338"/>
                </a:ext>
                <a:ext uri="{FF2B5EF4-FFF2-40B4-BE49-F238E27FC236}">
                  <a16:creationId xmlns:a16="http://schemas.microsoft.com/office/drawing/2014/main" id="{00000000-0008-0000-2400-00001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84339" name="Option Button 19" hidden="1">
              <a:extLst>
                <a:ext uri="{63B3BB69-23CF-44E3-9099-C40C66FF867C}">
                  <a14:compatExt spid="_x0000_s184339"/>
                </a:ext>
                <a:ext uri="{FF2B5EF4-FFF2-40B4-BE49-F238E27FC236}">
                  <a16:creationId xmlns:a16="http://schemas.microsoft.com/office/drawing/2014/main" id="{00000000-0008-0000-2400-00001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84340" name="Option Button 20" hidden="1">
              <a:extLst>
                <a:ext uri="{63B3BB69-23CF-44E3-9099-C40C66FF867C}">
                  <a14:compatExt spid="_x0000_s184340"/>
                </a:ext>
                <a:ext uri="{FF2B5EF4-FFF2-40B4-BE49-F238E27FC236}">
                  <a16:creationId xmlns:a16="http://schemas.microsoft.com/office/drawing/2014/main" id="{00000000-0008-0000-2400-00001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84341" name="Option Button 21" hidden="1">
              <a:extLst>
                <a:ext uri="{63B3BB69-23CF-44E3-9099-C40C66FF867C}">
                  <a14:compatExt spid="_x0000_s184341"/>
                </a:ext>
                <a:ext uri="{FF2B5EF4-FFF2-40B4-BE49-F238E27FC236}">
                  <a16:creationId xmlns:a16="http://schemas.microsoft.com/office/drawing/2014/main" id="{00000000-0008-0000-2400-00001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84342" name="Option Button 22" hidden="1">
              <a:extLst>
                <a:ext uri="{63B3BB69-23CF-44E3-9099-C40C66FF867C}">
                  <a14:compatExt spid="_x0000_s184342"/>
                </a:ext>
                <a:ext uri="{FF2B5EF4-FFF2-40B4-BE49-F238E27FC236}">
                  <a16:creationId xmlns:a16="http://schemas.microsoft.com/office/drawing/2014/main" id="{00000000-0008-0000-2400-00001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84343" name="Option Button 23" hidden="1">
              <a:extLst>
                <a:ext uri="{63B3BB69-23CF-44E3-9099-C40C66FF867C}">
                  <a14:compatExt spid="_x0000_s184343"/>
                </a:ext>
                <a:ext uri="{FF2B5EF4-FFF2-40B4-BE49-F238E27FC236}">
                  <a16:creationId xmlns:a16="http://schemas.microsoft.com/office/drawing/2014/main" id="{00000000-0008-0000-2400-00001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84344" name="Option Button 24" hidden="1">
              <a:extLst>
                <a:ext uri="{63B3BB69-23CF-44E3-9099-C40C66FF867C}">
                  <a14:compatExt spid="_x0000_s184344"/>
                </a:ext>
                <a:ext uri="{FF2B5EF4-FFF2-40B4-BE49-F238E27FC236}">
                  <a16:creationId xmlns:a16="http://schemas.microsoft.com/office/drawing/2014/main" id="{00000000-0008-0000-2400-00001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84345" name="Option Button 25" hidden="1">
              <a:extLst>
                <a:ext uri="{63B3BB69-23CF-44E3-9099-C40C66FF867C}">
                  <a14:compatExt spid="_x0000_s184345"/>
                </a:ext>
                <a:ext uri="{FF2B5EF4-FFF2-40B4-BE49-F238E27FC236}">
                  <a16:creationId xmlns:a16="http://schemas.microsoft.com/office/drawing/2014/main" id="{00000000-0008-0000-2400-00001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84346" name="Option Button 26" hidden="1">
              <a:extLst>
                <a:ext uri="{63B3BB69-23CF-44E3-9099-C40C66FF867C}">
                  <a14:compatExt spid="_x0000_s184346"/>
                </a:ext>
                <a:ext uri="{FF2B5EF4-FFF2-40B4-BE49-F238E27FC236}">
                  <a16:creationId xmlns:a16="http://schemas.microsoft.com/office/drawing/2014/main" id="{00000000-0008-0000-2400-00001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84347" name="Option Button 27" hidden="1">
              <a:extLst>
                <a:ext uri="{63B3BB69-23CF-44E3-9099-C40C66FF867C}">
                  <a14:compatExt spid="_x0000_s184347"/>
                </a:ext>
                <a:ext uri="{FF2B5EF4-FFF2-40B4-BE49-F238E27FC236}">
                  <a16:creationId xmlns:a16="http://schemas.microsoft.com/office/drawing/2014/main" id="{00000000-0008-0000-2400-00001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84348" name="Option Button 28" hidden="1">
              <a:extLst>
                <a:ext uri="{63B3BB69-23CF-44E3-9099-C40C66FF867C}">
                  <a14:compatExt spid="_x0000_s184348"/>
                </a:ext>
                <a:ext uri="{FF2B5EF4-FFF2-40B4-BE49-F238E27FC236}">
                  <a16:creationId xmlns:a16="http://schemas.microsoft.com/office/drawing/2014/main" id="{00000000-0008-0000-2400-00001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84349" name="Option Button 29" hidden="1">
              <a:extLst>
                <a:ext uri="{63B3BB69-23CF-44E3-9099-C40C66FF867C}">
                  <a14:compatExt spid="_x0000_s184349"/>
                </a:ext>
                <a:ext uri="{FF2B5EF4-FFF2-40B4-BE49-F238E27FC236}">
                  <a16:creationId xmlns:a16="http://schemas.microsoft.com/office/drawing/2014/main" id="{00000000-0008-0000-2400-00001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84350" name="Option Button 30" hidden="1">
              <a:extLst>
                <a:ext uri="{63B3BB69-23CF-44E3-9099-C40C66FF867C}">
                  <a14:compatExt spid="_x0000_s184350"/>
                </a:ext>
                <a:ext uri="{FF2B5EF4-FFF2-40B4-BE49-F238E27FC236}">
                  <a16:creationId xmlns:a16="http://schemas.microsoft.com/office/drawing/2014/main" id="{00000000-0008-0000-2400-00001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84351" name="Option Button 31" hidden="1">
              <a:extLst>
                <a:ext uri="{63B3BB69-23CF-44E3-9099-C40C66FF867C}">
                  <a14:compatExt spid="_x0000_s184351"/>
                </a:ext>
                <a:ext uri="{FF2B5EF4-FFF2-40B4-BE49-F238E27FC236}">
                  <a16:creationId xmlns:a16="http://schemas.microsoft.com/office/drawing/2014/main" id="{00000000-0008-0000-2400-00001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84352" name="Option Button 32" hidden="1">
              <a:extLst>
                <a:ext uri="{63B3BB69-23CF-44E3-9099-C40C66FF867C}">
                  <a14:compatExt spid="_x0000_s184352"/>
                </a:ext>
                <a:ext uri="{FF2B5EF4-FFF2-40B4-BE49-F238E27FC236}">
                  <a16:creationId xmlns:a16="http://schemas.microsoft.com/office/drawing/2014/main" id="{00000000-0008-0000-2400-00002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84353" name="Option Button 33" hidden="1">
              <a:extLst>
                <a:ext uri="{63B3BB69-23CF-44E3-9099-C40C66FF867C}">
                  <a14:compatExt spid="_x0000_s184353"/>
                </a:ext>
                <a:ext uri="{FF2B5EF4-FFF2-40B4-BE49-F238E27FC236}">
                  <a16:creationId xmlns:a16="http://schemas.microsoft.com/office/drawing/2014/main" id="{00000000-0008-0000-2400-000021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84354" name="Option Button 34" hidden="1">
              <a:extLst>
                <a:ext uri="{63B3BB69-23CF-44E3-9099-C40C66FF867C}">
                  <a14:compatExt spid="_x0000_s184354"/>
                </a:ext>
                <a:ext uri="{FF2B5EF4-FFF2-40B4-BE49-F238E27FC236}">
                  <a16:creationId xmlns:a16="http://schemas.microsoft.com/office/drawing/2014/main" id="{00000000-0008-0000-2400-00002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84355" name="Option Button 35" hidden="1">
              <a:extLst>
                <a:ext uri="{63B3BB69-23CF-44E3-9099-C40C66FF867C}">
                  <a14:compatExt spid="_x0000_s184355"/>
                </a:ext>
                <a:ext uri="{FF2B5EF4-FFF2-40B4-BE49-F238E27FC236}">
                  <a16:creationId xmlns:a16="http://schemas.microsoft.com/office/drawing/2014/main" id="{00000000-0008-0000-2400-000023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84356" name="Option Button 36" hidden="1">
              <a:extLst>
                <a:ext uri="{63B3BB69-23CF-44E3-9099-C40C66FF867C}">
                  <a14:compatExt spid="_x0000_s184356"/>
                </a:ext>
                <a:ext uri="{FF2B5EF4-FFF2-40B4-BE49-F238E27FC236}">
                  <a16:creationId xmlns:a16="http://schemas.microsoft.com/office/drawing/2014/main" id="{00000000-0008-0000-2400-000024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84357" name="Option Button 37" hidden="1">
              <a:extLst>
                <a:ext uri="{63B3BB69-23CF-44E3-9099-C40C66FF867C}">
                  <a14:compatExt spid="_x0000_s184357"/>
                </a:ext>
                <a:ext uri="{FF2B5EF4-FFF2-40B4-BE49-F238E27FC236}">
                  <a16:creationId xmlns:a16="http://schemas.microsoft.com/office/drawing/2014/main" id="{00000000-0008-0000-2400-000025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84358" name="Option Button 38" hidden="1">
              <a:extLst>
                <a:ext uri="{63B3BB69-23CF-44E3-9099-C40C66FF867C}">
                  <a14:compatExt spid="_x0000_s184358"/>
                </a:ext>
                <a:ext uri="{FF2B5EF4-FFF2-40B4-BE49-F238E27FC236}">
                  <a16:creationId xmlns:a16="http://schemas.microsoft.com/office/drawing/2014/main" id="{00000000-0008-0000-2400-000026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84359" name="Option Button 39" hidden="1">
              <a:extLst>
                <a:ext uri="{63B3BB69-23CF-44E3-9099-C40C66FF867C}">
                  <a14:compatExt spid="_x0000_s184359"/>
                </a:ext>
                <a:ext uri="{FF2B5EF4-FFF2-40B4-BE49-F238E27FC236}">
                  <a16:creationId xmlns:a16="http://schemas.microsoft.com/office/drawing/2014/main" id="{00000000-0008-0000-2400-000027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84360" name="Option Button 40" hidden="1">
              <a:extLst>
                <a:ext uri="{63B3BB69-23CF-44E3-9099-C40C66FF867C}">
                  <a14:compatExt spid="_x0000_s184360"/>
                </a:ext>
                <a:ext uri="{FF2B5EF4-FFF2-40B4-BE49-F238E27FC236}">
                  <a16:creationId xmlns:a16="http://schemas.microsoft.com/office/drawing/2014/main" id="{00000000-0008-0000-2400-000028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84361" name="Option Button 41" hidden="1">
              <a:extLst>
                <a:ext uri="{63B3BB69-23CF-44E3-9099-C40C66FF867C}">
                  <a14:compatExt spid="_x0000_s184361"/>
                </a:ext>
                <a:ext uri="{FF2B5EF4-FFF2-40B4-BE49-F238E27FC236}">
                  <a16:creationId xmlns:a16="http://schemas.microsoft.com/office/drawing/2014/main" id="{00000000-0008-0000-2400-000029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84362" name="Group Box 42" hidden="1">
              <a:extLst>
                <a:ext uri="{63B3BB69-23CF-44E3-9099-C40C66FF867C}">
                  <a14:compatExt spid="_x0000_s184362"/>
                </a:ext>
                <a:ext uri="{FF2B5EF4-FFF2-40B4-BE49-F238E27FC236}">
                  <a16:creationId xmlns:a16="http://schemas.microsoft.com/office/drawing/2014/main" id="{00000000-0008-0000-2400-00002A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84363" name="Group Box 43" hidden="1">
              <a:extLst>
                <a:ext uri="{63B3BB69-23CF-44E3-9099-C40C66FF867C}">
                  <a14:compatExt spid="_x0000_s184363"/>
                </a:ext>
                <a:ext uri="{FF2B5EF4-FFF2-40B4-BE49-F238E27FC236}">
                  <a16:creationId xmlns:a16="http://schemas.microsoft.com/office/drawing/2014/main" id="{00000000-0008-0000-2400-00002B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84364" name="Group Box 44" hidden="1">
              <a:extLst>
                <a:ext uri="{63B3BB69-23CF-44E3-9099-C40C66FF867C}">
                  <a14:compatExt spid="_x0000_s184364"/>
                </a:ext>
                <a:ext uri="{FF2B5EF4-FFF2-40B4-BE49-F238E27FC236}">
                  <a16:creationId xmlns:a16="http://schemas.microsoft.com/office/drawing/2014/main" id="{00000000-0008-0000-2400-00002C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84365" name="Group Box 45" hidden="1">
              <a:extLst>
                <a:ext uri="{63B3BB69-23CF-44E3-9099-C40C66FF867C}">
                  <a14:compatExt spid="_x0000_s184365"/>
                </a:ext>
                <a:ext uri="{FF2B5EF4-FFF2-40B4-BE49-F238E27FC236}">
                  <a16:creationId xmlns:a16="http://schemas.microsoft.com/office/drawing/2014/main" id="{00000000-0008-0000-2400-00002D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84366" name="Group Box 46" hidden="1">
              <a:extLst>
                <a:ext uri="{63B3BB69-23CF-44E3-9099-C40C66FF867C}">
                  <a14:compatExt spid="_x0000_s184366"/>
                </a:ext>
                <a:ext uri="{FF2B5EF4-FFF2-40B4-BE49-F238E27FC236}">
                  <a16:creationId xmlns:a16="http://schemas.microsoft.com/office/drawing/2014/main" id="{00000000-0008-0000-2400-00002E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84367" name="Group Box 47" hidden="1">
              <a:extLst>
                <a:ext uri="{63B3BB69-23CF-44E3-9099-C40C66FF867C}">
                  <a14:compatExt spid="_x0000_s184367"/>
                </a:ext>
                <a:ext uri="{FF2B5EF4-FFF2-40B4-BE49-F238E27FC236}">
                  <a16:creationId xmlns:a16="http://schemas.microsoft.com/office/drawing/2014/main" id="{00000000-0008-0000-2400-00002F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84368" name="Group Box 48" hidden="1">
              <a:extLst>
                <a:ext uri="{63B3BB69-23CF-44E3-9099-C40C66FF867C}">
                  <a14:compatExt spid="_x0000_s184368"/>
                </a:ext>
                <a:ext uri="{FF2B5EF4-FFF2-40B4-BE49-F238E27FC236}">
                  <a16:creationId xmlns:a16="http://schemas.microsoft.com/office/drawing/2014/main" id="{00000000-0008-0000-2400-000030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8" name="Afgeronde rechthoek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3A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2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00000000-0008-0000-2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7" name="Afgeronde rechtho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/>
      </xdr:nvSpPr>
      <xdr:spPr>
        <a:xfrm>
          <a:off x="12827001" y="311212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15" name="Grafiek 14">
          <a:extLst>
            <a:ext uri="{FF2B5EF4-FFF2-40B4-BE49-F238E27FC236}">
              <a16:creationId xmlns:a16="http://schemas.microsoft.com/office/drawing/2014/main" id="{00000000-0008-0000-2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21" name="Afgeronde rechthoek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/>
      </xdr:nvSpPr>
      <xdr:spPr>
        <a:xfrm>
          <a:off x="12795251" y="211666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24" name="Afgeronde rechthoek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/>
      </xdr:nvSpPr>
      <xdr:spPr>
        <a:xfrm>
          <a:off x="12788900" y="120014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5" name="Afgeronde rechthoek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/>
      </xdr:nvSpPr>
      <xdr:spPr>
        <a:xfrm>
          <a:off x="12803717" y="217804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6" name="Grafiek 25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7" name="Grafiek 26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67571</xdr:colOff>
      <xdr:row>6</xdr:row>
      <xdr:rowOff>95251</xdr:rowOff>
    </xdr:from>
    <xdr:to>
      <xdr:col>20</xdr:col>
      <xdr:colOff>283471</xdr:colOff>
      <xdr:row>7</xdr:row>
      <xdr:rowOff>16935</xdr:rowOff>
    </xdr:to>
    <xdr:sp macro="" textlink="">
      <xdr:nvSpPr>
        <xdr:cNvPr id="38" name="Afgeronde rechthoek 3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26000000}"/>
            </a:ext>
          </a:extLst>
        </xdr:cNvPr>
        <xdr:cNvSpPr/>
      </xdr:nvSpPr>
      <xdr:spPr>
        <a:xfrm>
          <a:off x="12852238" y="4064001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52917</xdr:colOff>
      <xdr:row>7</xdr:row>
      <xdr:rowOff>300404</xdr:rowOff>
    </xdr:from>
    <xdr:to>
      <xdr:col>20</xdr:col>
      <xdr:colOff>268817</xdr:colOff>
      <xdr:row>8</xdr:row>
      <xdr:rowOff>222088</xdr:rowOff>
    </xdr:to>
    <xdr:sp macro="" textlink="">
      <xdr:nvSpPr>
        <xdr:cNvPr id="40" name="Afgeronde rechthoek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500-000028000000}"/>
            </a:ext>
          </a:extLst>
        </xdr:cNvPr>
        <xdr:cNvSpPr/>
      </xdr:nvSpPr>
      <xdr:spPr>
        <a:xfrm>
          <a:off x="12837584" y="503115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67571</xdr:colOff>
      <xdr:row>8</xdr:row>
      <xdr:rowOff>476250</xdr:rowOff>
    </xdr:from>
    <xdr:to>
      <xdr:col>20</xdr:col>
      <xdr:colOff>283471</xdr:colOff>
      <xdr:row>10</xdr:row>
      <xdr:rowOff>69851</xdr:rowOff>
    </xdr:to>
    <xdr:sp macro="" textlink="">
      <xdr:nvSpPr>
        <xdr:cNvPr id="42" name="Afgeronde rechthoek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500-00002A000000}"/>
            </a:ext>
          </a:extLst>
        </xdr:cNvPr>
        <xdr:cNvSpPr/>
      </xdr:nvSpPr>
      <xdr:spPr>
        <a:xfrm>
          <a:off x="12852238" y="59690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146051</xdr:colOff>
      <xdr:row>7</xdr:row>
      <xdr:rowOff>754584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2500-00001D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137581</xdr:colOff>
      <xdr:row>3</xdr:row>
      <xdr:rowOff>672042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500-00001E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00000000-0008-0000-2500-000023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82548</xdr:colOff>
      <xdr:row>7</xdr:row>
      <xdr:rowOff>654051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0000000-0008-0000-2500-000024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4234</xdr:colOff>
      <xdr:row>11</xdr:row>
      <xdr:rowOff>234886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522816</xdr:colOff>
      <xdr:row>8</xdr:row>
      <xdr:rowOff>275233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00000000-0008-0000-2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33" name="Afgeronde rechthoek 32">
          <a:extLst>
            <a:ext uri="{FF2B5EF4-FFF2-40B4-BE49-F238E27FC236}">
              <a16:creationId xmlns:a16="http://schemas.microsoft.com/office/drawing/2014/main" id="{00000000-0008-0000-2500-000021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56991</xdr:colOff>
      <xdr:row>6</xdr:row>
      <xdr:rowOff>105835</xdr:rowOff>
    </xdr:from>
    <xdr:to>
      <xdr:col>20</xdr:col>
      <xdr:colOff>272891</xdr:colOff>
      <xdr:row>7</xdr:row>
      <xdr:rowOff>27519</xdr:rowOff>
    </xdr:to>
    <xdr:sp macro="" textlink="">
      <xdr:nvSpPr>
        <xdr:cNvPr id="27" name="Afgeronde rechthoek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600-00001B000000}"/>
            </a:ext>
          </a:extLst>
        </xdr:cNvPr>
        <xdr:cNvSpPr/>
      </xdr:nvSpPr>
      <xdr:spPr>
        <a:xfrm>
          <a:off x="12841658" y="4074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42337</xdr:colOff>
      <xdr:row>7</xdr:row>
      <xdr:rowOff>310988</xdr:rowOff>
    </xdr:from>
    <xdr:to>
      <xdr:col>20</xdr:col>
      <xdr:colOff>258237</xdr:colOff>
      <xdr:row>8</xdr:row>
      <xdr:rowOff>232672</xdr:rowOff>
    </xdr:to>
    <xdr:sp macro="" textlink="">
      <xdr:nvSpPr>
        <xdr:cNvPr id="28" name="Afgeronde rechthoek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600-00001C000000}"/>
            </a:ext>
          </a:extLst>
        </xdr:cNvPr>
        <xdr:cNvSpPr/>
      </xdr:nvSpPr>
      <xdr:spPr>
        <a:xfrm>
          <a:off x="12827004" y="5041738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56991</xdr:colOff>
      <xdr:row>8</xdr:row>
      <xdr:rowOff>486834</xdr:rowOff>
    </xdr:from>
    <xdr:to>
      <xdr:col>20</xdr:col>
      <xdr:colOff>272891</xdr:colOff>
      <xdr:row>10</xdr:row>
      <xdr:rowOff>80435</xdr:rowOff>
    </xdr:to>
    <xdr:sp macro="" textlink="">
      <xdr:nvSpPr>
        <xdr:cNvPr id="29" name="Afgeronde rechthoek 2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600-00001D000000}"/>
            </a:ext>
          </a:extLst>
        </xdr:cNvPr>
        <xdr:cNvSpPr/>
      </xdr:nvSpPr>
      <xdr:spPr>
        <a:xfrm>
          <a:off x="12841658" y="597958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oneCellAnchor>
    <xdr:from>
      <xdr:col>2</xdr:col>
      <xdr:colOff>74083</xdr:colOff>
      <xdr:row>6</xdr:row>
      <xdr:rowOff>698503</xdr:rowOff>
    </xdr:from>
    <xdr:ext cx="771525" cy="7620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600-00001E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84666</xdr:colOff>
      <xdr:row>6</xdr:row>
      <xdr:rowOff>687909</xdr:rowOff>
    </xdr:from>
    <xdr:ext cx="781051" cy="828675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2600-00001F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95246</xdr:colOff>
      <xdr:row>2</xdr:row>
      <xdr:rowOff>719667</xdr:rowOff>
    </xdr:from>
    <xdr:ext cx="762001" cy="714375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600-000020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95245</xdr:colOff>
      <xdr:row>2</xdr:row>
      <xdr:rowOff>709083</xdr:rowOff>
    </xdr:from>
    <xdr:ext cx="733425" cy="723900"/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2600-000027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74082</xdr:colOff>
      <xdr:row>6</xdr:row>
      <xdr:rowOff>730251</xdr:rowOff>
    </xdr:from>
    <xdr:ext cx="728133" cy="685800"/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2600-000028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243417</xdr:colOff>
      <xdr:row>3</xdr:row>
      <xdr:rowOff>1</xdr:rowOff>
    </xdr:from>
    <xdr:ext cx="2190749" cy="3837028"/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2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3968750</xdr:colOff>
      <xdr:row>8</xdr:row>
      <xdr:rowOff>158750</xdr:rowOff>
    </xdr:from>
    <xdr:ext cx="3613150" cy="1621303"/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31750</xdr:colOff>
      <xdr:row>4</xdr:row>
      <xdr:rowOff>433917</xdr:rowOff>
    </xdr:from>
    <xdr:ext cx="268812" cy="1313392"/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2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253998</xdr:colOff>
      <xdr:row>8</xdr:row>
      <xdr:rowOff>42335</xdr:rowOff>
    </xdr:from>
    <xdr:ext cx="3147485" cy="232898"/>
    <xdr:pic>
      <xdr:nvPicPr>
        <xdr:cNvPr id="49" name="Afbeelding 48">
          <a:extLst>
            <a:ext uri="{FF2B5EF4-FFF2-40B4-BE49-F238E27FC236}">
              <a16:creationId xmlns:a16="http://schemas.microsoft.com/office/drawing/2014/main" id="{00000000-0008-0000-2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0000000-0008-0000-2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4" name="Afgeronde rechthoek 23">
          <a:extLst>
            <a:ext uri="{FF2B5EF4-FFF2-40B4-BE49-F238E27FC236}">
              <a16:creationId xmlns:a16="http://schemas.microsoft.com/office/drawing/2014/main" id="{00000000-0008-0000-2600-000018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4449" name="Group Box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3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4451" name="Option Button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300-00000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4452" name="Option Button 4" hidden="1">
              <a:extLst>
                <a:ext uri="{63B3BB69-23CF-44E3-9099-C40C66FF867C}">
                  <a14:compatExt spid="_x0000_s104452"/>
                </a:ext>
                <a:ext uri="{FF2B5EF4-FFF2-40B4-BE49-F238E27FC236}">
                  <a16:creationId xmlns:a16="http://schemas.microsoft.com/office/drawing/2014/main" id="{00000000-0008-0000-0300-00000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4453" name="Option Button 5" hidden="1">
              <a:extLst>
                <a:ext uri="{63B3BB69-23CF-44E3-9099-C40C66FF867C}">
                  <a14:compatExt spid="_x0000_s104453"/>
                </a:ext>
                <a:ext uri="{FF2B5EF4-FFF2-40B4-BE49-F238E27FC236}">
                  <a16:creationId xmlns:a16="http://schemas.microsoft.com/office/drawing/2014/main" id="{00000000-0008-0000-0300-00000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4454" name="Option Button 6" hidden="1">
              <a:extLst>
                <a:ext uri="{63B3BB69-23CF-44E3-9099-C40C66FF867C}">
                  <a14:compatExt spid="_x0000_s104454"/>
                </a:ext>
                <a:ext uri="{FF2B5EF4-FFF2-40B4-BE49-F238E27FC236}">
                  <a16:creationId xmlns:a16="http://schemas.microsoft.com/office/drawing/2014/main" id="{00000000-0008-0000-0300-00000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4455" name="Option Button 7" hidden="1">
              <a:extLst>
                <a:ext uri="{63B3BB69-23CF-44E3-9099-C40C66FF867C}">
                  <a14:compatExt spid="_x0000_s104455"/>
                </a:ext>
                <a:ext uri="{FF2B5EF4-FFF2-40B4-BE49-F238E27FC236}">
                  <a16:creationId xmlns:a16="http://schemas.microsoft.com/office/drawing/2014/main" id="{00000000-0008-0000-0300-00000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4456" name="Option Button 8" hidden="1">
              <a:extLst>
                <a:ext uri="{63B3BB69-23CF-44E3-9099-C40C66FF867C}">
                  <a14:compatExt spid="_x0000_s104456"/>
                </a:ext>
                <a:ext uri="{FF2B5EF4-FFF2-40B4-BE49-F238E27FC236}">
                  <a16:creationId xmlns:a16="http://schemas.microsoft.com/office/drawing/2014/main" id="{00000000-0008-0000-0300-00000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4457" name="Option Button 9" hidden="1">
              <a:extLst>
                <a:ext uri="{63B3BB69-23CF-44E3-9099-C40C66FF867C}">
                  <a14:compatExt spid="_x0000_s104457"/>
                </a:ext>
                <a:ext uri="{FF2B5EF4-FFF2-40B4-BE49-F238E27FC236}">
                  <a16:creationId xmlns:a16="http://schemas.microsoft.com/office/drawing/2014/main" id="{00000000-0008-0000-0300-00000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4458" name="Option Button 10" hidden="1">
              <a:extLst>
                <a:ext uri="{63B3BB69-23CF-44E3-9099-C40C66FF867C}">
                  <a14:compatExt spid="_x0000_s104458"/>
                </a:ext>
                <a:ext uri="{FF2B5EF4-FFF2-40B4-BE49-F238E27FC236}">
                  <a16:creationId xmlns:a16="http://schemas.microsoft.com/office/drawing/2014/main" id="{00000000-0008-0000-0300-00000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4459" name="Option Button 11" hidden="1">
              <a:extLst>
                <a:ext uri="{63B3BB69-23CF-44E3-9099-C40C66FF867C}">
                  <a14:compatExt spid="_x0000_s104459"/>
                </a:ext>
                <a:ext uri="{FF2B5EF4-FFF2-40B4-BE49-F238E27FC236}">
                  <a16:creationId xmlns:a16="http://schemas.microsoft.com/office/drawing/2014/main" id="{00000000-0008-0000-0300-00000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4460" name="Option Button 12" hidden="1">
              <a:extLst>
                <a:ext uri="{63B3BB69-23CF-44E3-9099-C40C66FF867C}">
                  <a14:compatExt spid="_x0000_s104460"/>
                </a:ext>
                <a:ext uri="{FF2B5EF4-FFF2-40B4-BE49-F238E27FC236}">
                  <a16:creationId xmlns:a16="http://schemas.microsoft.com/office/drawing/2014/main" id="{00000000-0008-0000-0300-00000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4461" name="Option Button 13" hidden="1">
              <a:extLst>
                <a:ext uri="{63B3BB69-23CF-44E3-9099-C40C66FF867C}">
                  <a14:compatExt spid="_x0000_s104461"/>
                </a:ext>
                <a:ext uri="{FF2B5EF4-FFF2-40B4-BE49-F238E27FC236}">
                  <a16:creationId xmlns:a16="http://schemas.microsoft.com/office/drawing/2014/main" id="{00000000-0008-0000-0300-00000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4462" name="Option Button 14" hidden="1">
              <a:extLst>
                <a:ext uri="{63B3BB69-23CF-44E3-9099-C40C66FF867C}">
                  <a14:compatExt spid="_x0000_s104462"/>
                </a:ext>
                <a:ext uri="{FF2B5EF4-FFF2-40B4-BE49-F238E27FC236}">
                  <a16:creationId xmlns:a16="http://schemas.microsoft.com/office/drawing/2014/main" id="{00000000-0008-0000-0300-00000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4463" name="Option Button 15" hidden="1">
              <a:extLst>
                <a:ext uri="{63B3BB69-23CF-44E3-9099-C40C66FF867C}">
                  <a14:compatExt spid="_x0000_s104463"/>
                </a:ext>
                <a:ext uri="{FF2B5EF4-FFF2-40B4-BE49-F238E27FC236}">
                  <a16:creationId xmlns:a16="http://schemas.microsoft.com/office/drawing/2014/main" id="{00000000-0008-0000-0300-00000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4464" name="Option Button 16" hidden="1">
              <a:extLst>
                <a:ext uri="{63B3BB69-23CF-44E3-9099-C40C66FF867C}">
                  <a14:compatExt spid="_x0000_s104464"/>
                </a:ext>
                <a:ext uri="{FF2B5EF4-FFF2-40B4-BE49-F238E27FC236}">
                  <a16:creationId xmlns:a16="http://schemas.microsoft.com/office/drawing/2014/main" id="{00000000-0008-0000-0300-00001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4465" name="Option Button 17" hidden="1">
              <a:extLst>
                <a:ext uri="{63B3BB69-23CF-44E3-9099-C40C66FF867C}">
                  <a14:compatExt spid="_x0000_s104465"/>
                </a:ext>
                <a:ext uri="{FF2B5EF4-FFF2-40B4-BE49-F238E27FC236}">
                  <a16:creationId xmlns:a16="http://schemas.microsoft.com/office/drawing/2014/main" id="{00000000-0008-0000-0300-00001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4466" name="Option Button 18" hidden="1">
              <a:extLst>
                <a:ext uri="{63B3BB69-23CF-44E3-9099-C40C66FF867C}">
                  <a14:compatExt spid="_x0000_s104466"/>
                </a:ext>
                <a:ext uri="{FF2B5EF4-FFF2-40B4-BE49-F238E27FC236}">
                  <a16:creationId xmlns:a16="http://schemas.microsoft.com/office/drawing/2014/main" id="{00000000-0008-0000-0300-00001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4467" name="Option Button 19" hidden="1">
              <a:extLst>
                <a:ext uri="{63B3BB69-23CF-44E3-9099-C40C66FF867C}">
                  <a14:compatExt spid="_x0000_s104467"/>
                </a:ext>
                <a:ext uri="{FF2B5EF4-FFF2-40B4-BE49-F238E27FC236}">
                  <a16:creationId xmlns:a16="http://schemas.microsoft.com/office/drawing/2014/main" id="{00000000-0008-0000-0300-00001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4468" name="Option Button 20" hidden="1">
              <a:extLst>
                <a:ext uri="{63B3BB69-23CF-44E3-9099-C40C66FF867C}">
                  <a14:compatExt spid="_x0000_s104468"/>
                </a:ext>
                <a:ext uri="{FF2B5EF4-FFF2-40B4-BE49-F238E27FC236}">
                  <a16:creationId xmlns:a16="http://schemas.microsoft.com/office/drawing/2014/main" id="{00000000-0008-0000-0300-00001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4469" name="Option Button 21" hidden="1">
              <a:extLst>
                <a:ext uri="{63B3BB69-23CF-44E3-9099-C40C66FF867C}">
                  <a14:compatExt spid="_x0000_s104469"/>
                </a:ext>
                <a:ext uri="{FF2B5EF4-FFF2-40B4-BE49-F238E27FC236}">
                  <a16:creationId xmlns:a16="http://schemas.microsoft.com/office/drawing/2014/main" id="{00000000-0008-0000-0300-00001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4470" name="Option Button 22" hidden="1">
              <a:extLst>
                <a:ext uri="{63B3BB69-23CF-44E3-9099-C40C66FF867C}">
                  <a14:compatExt spid="_x0000_s104470"/>
                </a:ext>
                <a:ext uri="{FF2B5EF4-FFF2-40B4-BE49-F238E27FC236}">
                  <a16:creationId xmlns:a16="http://schemas.microsoft.com/office/drawing/2014/main" id="{00000000-0008-0000-0300-00001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4471" name="Option Button 23" hidden="1">
              <a:extLst>
                <a:ext uri="{63B3BB69-23CF-44E3-9099-C40C66FF867C}">
                  <a14:compatExt spid="_x0000_s104471"/>
                </a:ext>
                <a:ext uri="{FF2B5EF4-FFF2-40B4-BE49-F238E27FC236}">
                  <a16:creationId xmlns:a16="http://schemas.microsoft.com/office/drawing/2014/main" id="{00000000-0008-0000-0300-00001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4472" name="Option Button 24" hidden="1">
              <a:extLst>
                <a:ext uri="{63B3BB69-23CF-44E3-9099-C40C66FF867C}">
                  <a14:compatExt spid="_x0000_s104472"/>
                </a:ext>
                <a:ext uri="{FF2B5EF4-FFF2-40B4-BE49-F238E27FC236}">
                  <a16:creationId xmlns:a16="http://schemas.microsoft.com/office/drawing/2014/main" id="{00000000-0008-0000-0300-00001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4473" name="Option Button 25" hidden="1">
              <a:extLst>
                <a:ext uri="{63B3BB69-23CF-44E3-9099-C40C66FF867C}">
                  <a14:compatExt spid="_x0000_s104473"/>
                </a:ext>
                <a:ext uri="{FF2B5EF4-FFF2-40B4-BE49-F238E27FC236}">
                  <a16:creationId xmlns:a16="http://schemas.microsoft.com/office/drawing/2014/main" id="{00000000-0008-0000-0300-00001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4474" name="Option Button 26" hidden="1">
              <a:extLst>
                <a:ext uri="{63B3BB69-23CF-44E3-9099-C40C66FF867C}">
                  <a14:compatExt spid="_x0000_s104474"/>
                </a:ext>
                <a:ext uri="{FF2B5EF4-FFF2-40B4-BE49-F238E27FC236}">
                  <a16:creationId xmlns:a16="http://schemas.microsoft.com/office/drawing/2014/main" id="{00000000-0008-0000-0300-00001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4475" name="Option Button 27" hidden="1">
              <a:extLst>
                <a:ext uri="{63B3BB69-23CF-44E3-9099-C40C66FF867C}">
                  <a14:compatExt spid="_x0000_s104475"/>
                </a:ext>
                <a:ext uri="{FF2B5EF4-FFF2-40B4-BE49-F238E27FC236}">
                  <a16:creationId xmlns:a16="http://schemas.microsoft.com/office/drawing/2014/main" id="{00000000-0008-0000-0300-00001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4476" name="Option Button 28" hidden="1">
              <a:extLst>
                <a:ext uri="{63B3BB69-23CF-44E3-9099-C40C66FF867C}">
                  <a14:compatExt spid="_x0000_s104476"/>
                </a:ext>
                <a:ext uri="{FF2B5EF4-FFF2-40B4-BE49-F238E27FC236}">
                  <a16:creationId xmlns:a16="http://schemas.microsoft.com/office/drawing/2014/main" id="{00000000-0008-0000-0300-00001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4477" name="Option Button 29" hidden="1">
              <a:extLst>
                <a:ext uri="{63B3BB69-23CF-44E3-9099-C40C66FF867C}">
                  <a14:compatExt spid="_x0000_s104477"/>
                </a:ext>
                <a:ext uri="{FF2B5EF4-FFF2-40B4-BE49-F238E27FC236}">
                  <a16:creationId xmlns:a16="http://schemas.microsoft.com/office/drawing/2014/main" id="{00000000-0008-0000-0300-00001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4478" name="Option Button 30" hidden="1">
              <a:extLst>
                <a:ext uri="{63B3BB69-23CF-44E3-9099-C40C66FF867C}">
                  <a14:compatExt spid="_x0000_s104478"/>
                </a:ext>
                <a:ext uri="{FF2B5EF4-FFF2-40B4-BE49-F238E27FC236}">
                  <a16:creationId xmlns:a16="http://schemas.microsoft.com/office/drawing/2014/main" id="{00000000-0008-0000-0300-00001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4479" name="Option Button 31" hidden="1">
              <a:extLst>
                <a:ext uri="{63B3BB69-23CF-44E3-9099-C40C66FF867C}">
                  <a14:compatExt spid="_x0000_s104479"/>
                </a:ext>
                <a:ext uri="{FF2B5EF4-FFF2-40B4-BE49-F238E27FC236}">
                  <a16:creationId xmlns:a16="http://schemas.microsoft.com/office/drawing/2014/main" id="{00000000-0008-0000-0300-00001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4480" name="Option Button 32" hidden="1">
              <a:extLst>
                <a:ext uri="{63B3BB69-23CF-44E3-9099-C40C66FF867C}">
                  <a14:compatExt spid="_x0000_s104480"/>
                </a:ext>
                <a:ext uri="{FF2B5EF4-FFF2-40B4-BE49-F238E27FC236}">
                  <a16:creationId xmlns:a16="http://schemas.microsoft.com/office/drawing/2014/main" id="{00000000-0008-0000-0300-00002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4481" name="Option Button 33" hidden="1">
              <a:extLst>
                <a:ext uri="{63B3BB69-23CF-44E3-9099-C40C66FF867C}">
                  <a14:compatExt spid="_x0000_s104481"/>
                </a:ext>
                <a:ext uri="{FF2B5EF4-FFF2-40B4-BE49-F238E27FC236}">
                  <a16:creationId xmlns:a16="http://schemas.microsoft.com/office/drawing/2014/main" id="{00000000-0008-0000-0300-00002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4482" name="Option Button 34" hidden="1">
              <a:extLst>
                <a:ext uri="{63B3BB69-23CF-44E3-9099-C40C66FF867C}">
                  <a14:compatExt spid="_x0000_s104482"/>
                </a:ext>
                <a:ext uri="{FF2B5EF4-FFF2-40B4-BE49-F238E27FC236}">
                  <a16:creationId xmlns:a16="http://schemas.microsoft.com/office/drawing/2014/main" id="{00000000-0008-0000-0300-00002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4483" name="Option Button 35" hidden="1">
              <a:extLst>
                <a:ext uri="{63B3BB69-23CF-44E3-9099-C40C66FF867C}">
                  <a14:compatExt spid="_x0000_s104483"/>
                </a:ext>
                <a:ext uri="{FF2B5EF4-FFF2-40B4-BE49-F238E27FC236}">
                  <a16:creationId xmlns:a16="http://schemas.microsoft.com/office/drawing/2014/main" id="{00000000-0008-0000-0300-00002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4484" name="Option Button 36" hidden="1">
              <a:extLst>
                <a:ext uri="{63B3BB69-23CF-44E3-9099-C40C66FF867C}">
                  <a14:compatExt spid="_x0000_s104484"/>
                </a:ext>
                <a:ext uri="{FF2B5EF4-FFF2-40B4-BE49-F238E27FC236}">
                  <a16:creationId xmlns:a16="http://schemas.microsoft.com/office/drawing/2014/main" id="{00000000-0008-0000-0300-00002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4485" name="Option Button 37" hidden="1">
              <a:extLst>
                <a:ext uri="{63B3BB69-23CF-44E3-9099-C40C66FF867C}">
                  <a14:compatExt spid="_x0000_s104485"/>
                </a:ext>
                <a:ext uri="{FF2B5EF4-FFF2-40B4-BE49-F238E27FC236}">
                  <a16:creationId xmlns:a16="http://schemas.microsoft.com/office/drawing/2014/main" id="{00000000-0008-0000-0300-00002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4486" name="Option Button 38" hidden="1">
              <a:extLst>
                <a:ext uri="{63B3BB69-23CF-44E3-9099-C40C66FF867C}">
                  <a14:compatExt spid="_x0000_s104486"/>
                </a:ext>
                <a:ext uri="{FF2B5EF4-FFF2-40B4-BE49-F238E27FC236}">
                  <a16:creationId xmlns:a16="http://schemas.microsoft.com/office/drawing/2014/main" id="{00000000-0008-0000-0300-00002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4487" name="Option Button 39" hidden="1">
              <a:extLst>
                <a:ext uri="{63B3BB69-23CF-44E3-9099-C40C66FF867C}">
                  <a14:compatExt spid="_x0000_s104487"/>
                </a:ext>
                <a:ext uri="{FF2B5EF4-FFF2-40B4-BE49-F238E27FC236}">
                  <a16:creationId xmlns:a16="http://schemas.microsoft.com/office/drawing/2014/main" id="{00000000-0008-0000-0300-00002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4488" name="Option Button 40" hidden="1">
              <a:extLst>
                <a:ext uri="{63B3BB69-23CF-44E3-9099-C40C66FF867C}">
                  <a14:compatExt spid="_x0000_s104488"/>
                </a:ext>
                <a:ext uri="{FF2B5EF4-FFF2-40B4-BE49-F238E27FC236}">
                  <a16:creationId xmlns:a16="http://schemas.microsoft.com/office/drawing/2014/main" id="{00000000-0008-0000-0300-00002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4489" name="Option Button 41" hidden="1">
              <a:extLst>
                <a:ext uri="{63B3BB69-23CF-44E3-9099-C40C66FF867C}">
                  <a14:compatExt spid="_x0000_s104489"/>
                </a:ext>
                <a:ext uri="{FF2B5EF4-FFF2-40B4-BE49-F238E27FC236}">
                  <a16:creationId xmlns:a16="http://schemas.microsoft.com/office/drawing/2014/main" id="{00000000-0008-0000-0300-00002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4490" name="Group Box 42" hidden="1">
              <a:extLst>
                <a:ext uri="{63B3BB69-23CF-44E3-9099-C40C66FF867C}">
                  <a14:compatExt spid="_x0000_s104490"/>
                </a:ext>
                <a:ext uri="{FF2B5EF4-FFF2-40B4-BE49-F238E27FC236}">
                  <a16:creationId xmlns:a16="http://schemas.microsoft.com/office/drawing/2014/main" id="{00000000-0008-0000-0300-00002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4491" name="Group Box 43" hidden="1">
              <a:extLst>
                <a:ext uri="{63B3BB69-23CF-44E3-9099-C40C66FF867C}">
                  <a14:compatExt spid="_x0000_s104491"/>
                </a:ext>
                <a:ext uri="{FF2B5EF4-FFF2-40B4-BE49-F238E27FC236}">
                  <a16:creationId xmlns:a16="http://schemas.microsoft.com/office/drawing/2014/main" id="{00000000-0008-0000-0300-00002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4492" name="Group Box 44" hidden="1">
              <a:extLst>
                <a:ext uri="{63B3BB69-23CF-44E3-9099-C40C66FF867C}">
                  <a14:compatExt spid="_x0000_s104492"/>
                </a:ext>
                <a:ext uri="{FF2B5EF4-FFF2-40B4-BE49-F238E27FC236}">
                  <a16:creationId xmlns:a16="http://schemas.microsoft.com/office/drawing/2014/main" id="{00000000-0008-0000-0300-00002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4493" name="Group Box 45" hidden="1">
              <a:extLst>
                <a:ext uri="{63B3BB69-23CF-44E3-9099-C40C66FF867C}">
                  <a14:compatExt spid="_x0000_s104493"/>
                </a:ext>
                <a:ext uri="{FF2B5EF4-FFF2-40B4-BE49-F238E27FC236}">
                  <a16:creationId xmlns:a16="http://schemas.microsoft.com/office/drawing/2014/main" id="{00000000-0008-0000-0300-00002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4494" name="Group Box 46" hidden="1">
              <a:extLst>
                <a:ext uri="{63B3BB69-23CF-44E3-9099-C40C66FF867C}">
                  <a14:compatExt spid="_x0000_s104494"/>
                </a:ext>
                <a:ext uri="{FF2B5EF4-FFF2-40B4-BE49-F238E27FC236}">
                  <a16:creationId xmlns:a16="http://schemas.microsoft.com/office/drawing/2014/main" id="{00000000-0008-0000-0300-00002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4495" name="Group Box 47" hidden="1">
              <a:extLst>
                <a:ext uri="{63B3BB69-23CF-44E3-9099-C40C66FF867C}">
                  <a14:compatExt spid="_x0000_s104495"/>
                </a:ext>
                <a:ext uri="{FF2B5EF4-FFF2-40B4-BE49-F238E27FC236}">
                  <a16:creationId xmlns:a16="http://schemas.microsoft.com/office/drawing/2014/main" id="{00000000-0008-0000-0300-00002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4496" name="Group Box 48" hidden="1">
              <a:extLst>
                <a:ext uri="{63B3BB69-23CF-44E3-9099-C40C66FF867C}">
                  <a14:compatExt spid="_x0000_s104496"/>
                </a:ext>
                <a:ext uri="{FF2B5EF4-FFF2-40B4-BE49-F238E27FC236}">
                  <a16:creationId xmlns:a16="http://schemas.microsoft.com/office/drawing/2014/main" id="{00000000-0008-0000-0300-00003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7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56987</xdr:colOff>
      <xdr:row>6</xdr:row>
      <xdr:rowOff>105835</xdr:rowOff>
    </xdr:from>
    <xdr:to>
      <xdr:col>20</xdr:col>
      <xdr:colOff>272887</xdr:colOff>
      <xdr:row>7</xdr:row>
      <xdr:rowOff>27519</xdr:rowOff>
    </xdr:to>
    <xdr:sp macro="" textlink="">
      <xdr:nvSpPr>
        <xdr:cNvPr id="35" name="Afgeronde rechthoek 3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700-000023000000}"/>
            </a:ext>
          </a:extLst>
        </xdr:cNvPr>
        <xdr:cNvSpPr/>
      </xdr:nvSpPr>
      <xdr:spPr>
        <a:xfrm>
          <a:off x="12841654" y="4074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42333</xdr:colOff>
      <xdr:row>7</xdr:row>
      <xdr:rowOff>310988</xdr:rowOff>
    </xdr:from>
    <xdr:to>
      <xdr:col>20</xdr:col>
      <xdr:colOff>258233</xdr:colOff>
      <xdr:row>8</xdr:row>
      <xdr:rowOff>232672</xdr:rowOff>
    </xdr:to>
    <xdr:sp macro="" textlink="">
      <xdr:nvSpPr>
        <xdr:cNvPr id="36" name="Afgeronde rechthoek 3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2700-000024000000}"/>
            </a:ext>
          </a:extLst>
        </xdr:cNvPr>
        <xdr:cNvSpPr/>
      </xdr:nvSpPr>
      <xdr:spPr>
        <a:xfrm>
          <a:off x="12827000" y="5041738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56987</xdr:colOff>
      <xdr:row>8</xdr:row>
      <xdr:rowOff>486834</xdr:rowOff>
    </xdr:from>
    <xdr:to>
      <xdr:col>20</xdr:col>
      <xdr:colOff>272887</xdr:colOff>
      <xdr:row>10</xdr:row>
      <xdr:rowOff>80435</xdr:rowOff>
    </xdr:to>
    <xdr:sp macro="" textlink="">
      <xdr:nvSpPr>
        <xdr:cNvPr id="37" name="Afgeronde rechthoek 3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700-000025000000}"/>
            </a:ext>
          </a:extLst>
        </xdr:cNvPr>
        <xdr:cNvSpPr/>
      </xdr:nvSpPr>
      <xdr:spPr>
        <a:xfrm>
          <a:off x="12841654" y="597958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0000000-0008-0000-2700-000022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008" y="4660903"/>
          <a:ext cx="766233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146051</xdr:colOff>
      <xdr:row>7</xdr:row>
      <xdr:rowOff>754584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00000000-0008-0000-2700-000026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91" y="4650309"/>
          <a:ext cx="77575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137581</xdr:colOff>
      <xdr:row>3</xdr:row>
      <xdr:rowOff>672042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00000000-0008-0000-2700-000027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1" y="1634067"/>
          <a:ext cx="756709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00000000-0008-0000-2700-000028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0" y="1623483"/>
          <a:ext cx="728133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82548</xdr:colOff>
      <xdr:row>7</xdr:row>
      <xdr:rowOff>654051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00000000-0008-0000-2700-000029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7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217" y="1676401"/>
          <a:ext cx="2174874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4234</xdr:colOff>
      <xdr:row>11</xdr:row>
      <xdr:rowOff>234886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225" y="5645150"/>
          <a:ext cx="3595159" cy="1628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34260" y="339460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522816</xdr:colOff>
      <xdr:row>8</xdr:row>
      <xdr:rowOff>275233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923" y="5528735"/>
          <a:ext cx="3132668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00000000-0008-0000-2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65523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4" name="Afgeronde rechthoek 23">
          <a:extLst>
            <a:ext uri="{FF2B5EF4-FFF2-40B4-BE49-F238E27FC236}">
              <a16:creationId xmlns:a16="http://schemas.microsoft.com/office/drawing/2014/main" id="{00000000-0008-0000-2700-000018000000}"/>
            </a:ext>
          </a:extLst>
        </xdr:cNvPr>
        <xdr:cNvSpPr/>
      </xdr:nvSpPr>
      <xdr:spPr>
        <a:xfrm>
          <a:off x="1810809" y="150706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42334</xdr:colOff>
      <xdr:row>4</xdr:row>
      <xdr:rowOff>667372</xdr:rowOff>
    </xdr:from>
    <xdr:to>
      <xdr:col>20</xdr:col>
      <xdr:colOff>285750</xdr:colOff>
      <xdr:row>5</xdr:row>
      <xdr:rowOff>624417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2777259" y="3105772"/>
          <a:ext cx="1767416" cy="71904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beginblad</a:t>
          </a:r>
          <a:endParaRPr lang="nl-NL" sz="2000"/>
        </a:p>
      </xdr:txBody>
    </xdr:sp>
    <xdr:clientData/>
  </xdr:twoCellAnchor>
  <xdr:twoCellAnchor>
    <xdr:from>
      <xdr:col>9</xdr:col>
      <xdr:colOff>620</xdr:colOff>
      <xdr:row>13</xdr:row>
      <xdr:rowOff>709083</xdr:rowOff>
    </xdr:from>
    <xdr:to>
      <xdr:col>12</xdr:col>
      <xdr:colOff>620</xdr:colOff>
      <xdr:row>20</xdr:row>
      <xdr:rowOff>137583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</xdr:colOff>
      <xdr:row>21</xdr:row>
      <xdr:rowOff>137583</xdr:rowOff>
    </xdr:from>
    <xdr:to>
      <xdr:col>12</xdr:col>
      <xdr:colOff>2</xdr:colOff>
      <xdr:row>30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74083</xdr:colOff>
      <xdr:row>6</xdr:row>
      <xdr:rowOff>698503</xdr:rowOff>
    </xdr:from>
    <xdr:to>
      <xdr:col>3</xdr:col>
      <xdr:colOff>125941</xdr:colOff>
      <xdr:row>7</xdr:row>
      <xdr:rowOff>698503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108" y="4660903"/>
          <a:ext cx="766234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84666</xdr:colOff>
      <xdr:row>6</xdr:row>
      <xdr:rowOff>687909</xdr:rowOff>
    </xdr:from>
    <xdr:to>
      <xdr:col>9</xdr:col>
      <xdr:colOff>146050</xdr:colOff>
      <xdr:row>7</xdr:row>
      <xdr:rowOff>754584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0191" y="4650309"/>
          <a:ext cx="775758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95246</xdr:colOff>
      <xdr:row>2</xdr:row>
      <xdr:rowOff>719667</xdr:rowOff>
    </xdr:from>
    <xdr:to>
      <xdr:col>9</xdr:col>
      <xdr:colOff>137580</xdr:colOff>
      <xdr:row>3</xdr:row>
      <xdr:rowOff>672042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1" y="1634067"/>
          <a:ext cx="756708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95245</xdr:colOff>
      <xdr:row>2</xdr:row>
      <xdr:rowOff>709083</xdr:rowOff>
    </xdr:from>
    <xdr:to>
      <xdr:col>3</xdr:col>
      <xdr:colOff>109003</xdr:colOff>
      <xdr:row>3</xdr:row>
      <xdr:rowOff>670983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995" y="1629833"/>
          <a:ext cx="7334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74082</xdr:colOff>
      <xdr:row>6</xdr:row>
      <xdr:rowOff>730251</xdr:rowOff>
    </xdr:from>
    <xdr:to>
      <xdr:col>7</xdr:col>
      <xdr:colOff>87840</xdr:colOff>
      <xdr:row>7</xdr:row>
      <xdr:rowOff>654051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857" y="4692651"/>
          <a:ext cx="728133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10584</xdr:colOff>
      <xdr:row>1</xdr:row>
      <xdr:rowOff>10583</xdr:rowOff>
    </xdr:from>
    <xdr:to>
      <xdr:col>20</xdr:col>
      <xdr:colOff>252631</xdr:colOff>
      <xdr:row>2</xdr:row>
      <xdr:rowOff>0</xdr:rowOff>
    </xdr:to>
    <xdr:sp macro="" textlink="">
      <xdr:nvSpPr>
        <xdr:cNvPr id="18" name="Afgeronde rechthoek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/>
      </xdr:nvSpPr>
      <xdr:spPr>
        <a:xfrm>
          <a:off x="12745509" y="210608"/>
          <a:ext cx="1766047" cy="703792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5</a:t>
          </a:r>
        </a:p>
      </xdr:txBody>
    </xdr:sp>
    <xdr:clientData/>
  </xdr:twoCellAnchor>
  <xdr:twoCellAnchor>
    <xdr:from>
      <xdr:col>16</xdr:col>
      <xdr:colOff>4233</xdr:colOff>
      <xdr:row>2</xdr:row>
      <xdr:rowOff>279399</xdr:rowOff>
    </xdr:from>
    <xdr:to>
      <xdr:col>20</xdr:col>
      <xdr:colOff>246280</xdr:colOff>
      <xdr:row>3</xdr:row>
      <xdr:rowOff>226483</xdr:rowOff>
    </xdr:to>
    <xdr:sp macro="" textlink="">
      <xdr:nvSpPr>
        <xdr:cNvPr id="19" name="Afgeronde rechthoek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/>
      </xdr:nvSpPr>
      <xdr:spPr>
        <a:xfrm>
          <a:off x="12739158" y="11937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6</a:t>
          </a:r>
        </a:p>
      </xdr:txBody>
    </xdr:sp>
    <xdr:clientData/>
  </xdr:twoCellAnchor>
  <xdr:twoCellAnchor>
    <xdr:from>
      <xdr:col>16</xdr:col>
      <xdr:colOff>19050</xdr:colOff>
      <xdr:row>3</xdr:row>
      <xdr:rowOff>495299</xdr:rowOff>
    </xdr:from>
    <xdr:to>
      <xdr:col>20</xdr:col>
      <xdr:colOff>261097</xdr:colOff>
      <xdr:row>4</xdr:row>
      <xdr:rowOff>442383</xdr:rowOff>
    </xdr:to>
    <xdr:sp macro="" textlink="">
      <xdr:nvSpPr>
        <xdr:cNvPr id="20" name="Afgeronde rechthoek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/>
      </xdr:nvSpPr>
      <xdr:spPr>
        <a:xfrm>
          <a:off x="12753975" y="2171699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7</a:t>
          </a:r>
        </a:p>
      </xdr:txBody>
    </xdr:sp>
    <xdr:clientData/>
  </xdr:twoCellAnchor>
  <xdr:twoCellAnchor>
    <xdr:from>
      <xdr:col>8</xdr:col>
      <xdr:colOff>709083</xdr:colOff>
      <xdr:row>31</xdr:row>
      <xdr:rowOff>10582</xdr:rowOff>
    </xdr:from>
    <xdr:to>
      <xdr:col>12</xdr:col>
      <xdr:colOff>0</xdr:colOff>
      <xdr:row>39</xdr:row>
      <xdr:rowOff>155015</xdr:rowOff>
    </xdr:to>
    <xdr:graphicFrame macro="">
      <xdr:nvGraphicFramePr>
        <xdr:cNvPr id="21" name="Grafiek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</xdr:colOff>
      <xdr:row>40</xdr:row>
      <xdr:rowOff>179917</xdr:rowOff>
    </xdr:from>
    <xdr:to>
      <xdr:col>11</xdr:col>
      <xdr:colOff>709084</xdr:colOff>
      <xdr:row>48</xdr:row>
      <xdr:rowOff>313767</xdr:rowOff>
    </xdr:to>
    <xdr:graphicFrame macro="">
      <xdr:nvGraphicFramePr>
        <xdr:cNvPr id="22" name="Grafiek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56987</xdr:colOff>
      <xdr:row>6</xdr:row>
      <xdr:rowOff>105836</xdr:rowOff>
    </xdr:from>
    <xdr:to>
      <xdr:col>20</xdr:col>
      <xdr:colOff>272887</xdr:colOff>
      <xdr:row>7</xdr:row>
      <xdr:rowOff>27520</xdr:rowOff>
    </xdr:to>
    <xdr:sp macro="" textlink="">
      <xdr:nvSpPr>
        <xdr:cNvPr id="35" name="Afgeronde rechthoek 3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2800-000023000000}"/>
            </a:ext>
          </a:extLst>
        </xdr:cNvPr>
        <xdr:cNvSpPr/>
      </xdr:nvSpPr>
      <xdr:spPr>
        <a:xfrm>
          <a:off x="12841654" y="4074586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42333</xdr:colOff>
      <xdr:row>7</xdr:row>
      <xdr:rowOff>310989</xdr:rowOff>
    </xdr:from>
    <xdr:to>
      <xdr:col>20</xdr:col>
      <xdr:colOff>258233</xdr:colOff>
      <xdr:row>8</xdr:row>
      <xdr:rowOff>232673</xdr:rowOff>
    </xdr:to>
    <xdr:sp macro="" textlink="">
      <xdr:nvSpPr>
        <xdr:cNvPr id="36" name="Afgeronde rechthoek 3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2800-000024000000}"/>
            </a:ext>
          </a:extLst>
        </xdr:cNvPr>
        <xdr:cNvSpPr/>
      </xdr:nvSpPr>
      <xdr:spPr>
        <a:xfrm>
          <a:off x="12827000" y="5041739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56987</xdr:colOff>
      <xdr:row>8</xdr:row>
      <xdr:rowOff>486835</xdr:rowOff>
    </xdr:from>
    <xdr:to>
      <xdr:col>20</xdr:col>
      <xdr:colOff>272887</xdr:colOff>
      <xdr:row>10</xdr:row>
      <xdr:rowOff>80436</xdr:rowOff>
    </xdr:to>
    <xdr:sp macro="" textlink="">
      <xdr:nvSpPr>
        <xdr:cNvPr id="37" name="Afgeronde rechthoek 3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2800-000025000000}"/>
            </a:ext>
          </a:extLst>
        </xdr:cNvPr>
        <xdr:cNvSpPr/>
      </xdr:nvSpPr>
      <xdr:spPr>
        <a:xfrm>
          <a:off x="12841654" y="5979585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 editAs="oneCell">
    <xdr:from>
      <xdr:col>9</xdr:col>
      <xdr:colOff>243417</xdr:colOff>
      <xdr:row>3</xdr:row>
      <xdr:rowOff>1</xdr:rowOff>
    </xdr:from>
    <xdr:to>
      <xdr:col>12</xdr:col>
      <xdr:colOff>275166</xdr:colOff>
      <xdr:row>8</xdr:row>
      <xdr:rowOff>27029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00000000-0008-0000-2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682751"/>
          <a:ext cx="2190749" cy="3837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3968750</xdr:colOff>
      <xdr:row>8</xdr:row>
      <xdr:rowOff>158750</xdr:rowOff>
    </xdr:from>
    <xdr:to>
      <xdr:col>9</xdr:col>
      <xdr:colOff>10584</xdr:colOff>
      <xdr:row>11</xdr:row>
      <xdr:rowOff>234886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00000000-0008-0000-2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7" y="5651500"/>
          <a:ext cx="3619500" cy="162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31750</xdr:colOff>
      <xdr:row>4</xdr:row>
      <xdr:rowOff>433917</xdr:rowOff>
    </xdr:from>
    <xdr:to>
      <xdr:col>9</xdr:col>
      <xdr:colOff>300562</xdr:colOff>
      <xdr:row>6</xdr:row>
      <xdr:rowOff>223309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00000000-0008-0000-2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57543" y="3400957"/>
          <a:ext cx="1313392" cy="26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253998</xdr:colOff>
      <xdr:row>8</xdr:row>
      <xdr:rowOff>42335</xdr:rowOff>
    </xdr:from>
    <xdr:to>
      <xdr:col>8</xdr:col>
      <xdr:colOff>529166</xdr:colOff>
      <xdr:row>8</xdr:row>
      <xdr:rowOff>275233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00000000-0008-0000-2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48" y="5535085"/>
          <a:ext cx="3153835" cy="232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1650999</xdr:colOff>
      <xdr:row>2</xdr:row>
      <xdr:rowOff>740833</xdr:rowOff>
    </xdr:from>
    <xdr:to>
      <xdr:col>1</xdr:col>
      <xdr:colOff>3349788</xdr:colOff>
      <xdr:row>8</xdr:row>
      <xdr:rowOff>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00000000-0008-0000-2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416" y="1661583"/>
          <a:ext cx="1698789" cy="383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1439334</xdr:colOff>
      <xdr:row>2</xdr:row>
      <xdr:rowOff>592667</xdr:rowOff>
    </xdr:from>
    <xdr:to>
      <xdr:col>1</xdr:col>
      <xdr:colOff>3407834</xdr:colOff>
      <xdr:row>8</xdr:row>
      <xdr:rowOff>214923</xdr:rowOff>
    </xdr:to>
    <xdr:sp macro="" textlink="">
      <xdr:nvSpPr>
        <xdr:cNvPr id="23" name="Afgeronde rechthoek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SpPr/>
      </xdr:nvSpPr>
      <xdr:spPr>
        <a:xfrm>
          <a:off x="1809751" y="1513417"/>
          <a:ext cx="1968500" cy="4194256"/>
        </a:xfrm>
        <a:prstGeom prst="roundRect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2</xdr:row>
      <xdr:rowOff>3175</xdr:rowOff>
    </xdr:from>
    <xdr:to>
      <xdr:col>15</xdr:col>
      <xdr:colOff>285751</xdr:colOff>
      <xdr:row>12</xdr:row>
      <xdr:rowOff>3175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BADF7DC-CD52-4213-A2A5-9F243FBF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13</xdr:row>
      <xdr:rowOff>9525</xdr:rowOff>
    </xdr:from>
    <xdr:to>
      <xdr:col>16</xdr:col>
      <xdr:colOff>3175</xdr:colOff>
      <xdr:row>23</xdr:row>
      <xdr:rowOff>41275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A11B098-4F86-4850-B57E-C6BB7C946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24</xdr:row>
      <xdr:rowOff>9525</xdr:rowOff>
    </xdr:from>
    <xdr:to>
      <xdr:col>16</xdr:col>
      <xdr:colOff>0</xdr:colOff>
      <xdr:row>34</xdr:row>
      <xdr:rowOff>22225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9B578EB-C6EE-40E9-82CC-3B95E0AB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</xdr:colOff>
      <xdr:row>34</xdr:row>
      <xdr:rowOff>190499</xdr:rowOff>
    </xdr:from>
    <xdr:to>
      <xdr:col>15</xdr:col>
      <xdr:colOff>273050</xdr:colOff>
      <xdr:row>45</xdr:row>
      <xdr:rowOff>9525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2C844CC5-A598-42E9-A324-C8FDAE167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18562</xdr:colOff>
      <xdr:row>1</xdr:row>
      <xdr:rowOff>0</xdr:rowOff>
    </xdr:from>
    <xdr:to>
      <xdr:col>18</xdr:col>
      <xdr:colOff>596412</xdr:colOff>
      <xdr:row>4</xdr:row>
      <xdr:rowOff>112184</xdr:rowOff>
    </xdr:to>
    <xdr:sp macro="" textlink="">
      <xdr:nvSpPr>
        <xdr:cNvPr id="6" name="Afgeronde rechthoe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D68C32-08E6-471F-8827-207703D4D687}"/>
            </a:ext>
          </a:extLst>
        </xdr:cNvPr>
        <xdr:cNvSpPr/>
      </xdr:nvSpPr>
      <xdr:spPr>
        <a:xfrm>
          <a:off x="8254512" y="165100"/>
          <a:ext cx="179705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</a:t>
          </a:r>
          <a:endParaRPr lang="nl-NL" sz="2000"/>
        </a:p>
      </xdr:txBody>
    </xdr:sp>
    <xdr:clientData fPrintsWithSheet="0"/>
  </xdr:twoCellAnchor>
  <xdr:twoCellAnchor>
    <xdr:from>
      <xdr:col>16</xdr:col>
      <xdr:colOff>14653</xdr:colOff>
      <xdr:row>5</xdr:row>
      <xdr:rowOff>161193</xdr:rowOff>
    </xdr:from>
    <xdr:to>
      <xdr:col>18</xdr:col>
      <xdr:colOff>618650</xdr:colOff>
      <xdr:row>9</xdr:row>
      <xdr:rowOff>108277</xdr:rowOff>
    </xdr:to>
    <xdr:sp macro="" textlink="">
      <xdr:nvSpPr>
        <xdr:cNvPr id="7" name="Afgeronde rechthoek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668566-16E9-4DBF-8E4E-83070901FD3F}"/>
            </a:ext>
          </a:extLst>
        </xdr:cNvPr>
        <xdr:cNvSpPr/>
      </xdr:nvSpPr>
      <xdr:spPr>
        <a:xfrm>
          <a:off x="8250603" y="1088293"/>
          <a:ext cx="182319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9</a:t>
          </a:r>
        </a:p>
      </xdr:txBody>
    </xdr:sp>
    <xdr:clientData fPrintsWithSheet="0"/>
  </xdr:twoCellAnchor>
  <xdr:twoCellAnchor>
    <xdr:from>
      <xdr:col>16</xdr:col>
      <xdr:colOff>14654</xdr:colOff>
      <xdr:row>10</xdr:row>
      <xdr:rowOff>190499</xdr:rowOff>
    </xdr:from>
    <xdr:to>
      <xdr:col>18</xdr:col>
      <xdr:colOff>592504</xdr:colOff>
      <xdr:row>14</xdr:row>
      <xdr:rowOff>112183</xdr:rowOff>
    </xdr:to>
    <xdr:sp macro="" textlink="">
      <xdr:nvSpPr>
        <xdr:cNvPr id="8" name="Afgeronde rechthoek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9F1A3A-309D-4EF6-BD24-E56D3B9BB4A1}"/>
            </a:ext>
          </a:extLst>
        </xdr:cNvPr>
        <xdr:cNvSpPr/>
      </xdr:nvSpPr>
      <xdr:spPr>
        <a:xfrm>
          <a:off x="8250604" y="2070099"/>
          <a:ext cx="179705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16</xdr:col>
      <xdr:colOff>14654</xdr:colOff>
      <xdr:row>16</xdr:row>
      <xdr:rowOff>1</xdr:rowOff>
    </xdr:from>
    <xdr:to>
      <xdr:col>18</xdr:col>
      <xdr:colOff>592504</xdr:colOff>
      <xdr:row>19</xdr:row>
      <xdr:rowOff>112185</xdr:rowOff>
    </xdr:to>
    <xdr:sp macro="" textlink="">
      <xdr:nvSpPr>
        <xdr:cNvPr id="9" name="Afgeronde rechthoek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F14EE13-9F83-4F81-A8EA-EFF8F288B6FA}"/>
            </a:ext>
          </a:extLst>
        </xdr:cNvPr>
        <xdr:cNvSpPr/>
      </xdr:nvSpPr>
      <xdr:spPr>
        <a:xfrm>
          <a:off x="8250604" y="3022601"/>
          <a:ext cx="179705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16</xdr:col>
      <xdr:colOff>0</xdr:colOff>
      <xdr:row>21</xdr:row>
      <xdr:rowOff>14654</xdr:rowOff>
    </xdr:from>
    <xdr:to>
      <xdr:col>18</xdr:col>
      <xdr:colOff>577850</xdr:colOff>
      <xdr:row>24</xdr:row>
      <xdr:rowOff>126838</xdr:rowOff>
    </xdr:to>
    <xdr:sp macro="" textlink="">
      <xdr:nvSpPr>
        <xdr:cNvPr id="10" name="Afgeronde rechthoek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A12822-A2D4-4CDF-9CF1-04E21FA767D9}"/>
            </a:ext>
          </a:extLst>
        </xdr:cNvPr>
        <xdr:cNvSpPr/>
      </xdr:nvSpPr>
      <xdr:spPr>
        <a:xfrm>
          <a:off x="8235950" y="3989754"/>
          <a:ext cx="179705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16</xdr:col>
      <xdr:colOff>14654</xdr:colOff>
      <xdr:row>26</xdr:row>
      <xdr:rowOff>0</xdr:rowOff>
    </xdr:from>
    <xdr:to>
      <xdr:col>18</xdr:col>
      <xdr:colOff>592504</xdr:colOff>
      <xdr:row>29</xdr:row>
      <xdr:rowOff>112184</xdr:rowOff>
    </xdr:to>
    <xdr:sp macro="" textlink="">
      <xdr:nvSpPr>
        <xdr:cNvPr id="11" name="Afgeronde rechthoek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239B3F0-662A-4E04-9AA0-F141276643F3}"/>
            </a:ext>
          </a:extLst>
        </xdr:cNvPr>
        <xdr:cNvSpPr/>
      </xdr:nvSpPr>
      <xdr:spPr>
        <a:xfrm>
          <a:off x="8250604" y="4927600"/>
          <a:ext cx="179705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>
    <xdr:from>
      <xdr:col>16</xdr:col>
      <xdr:colOff>0</xdr:colOff>
      <xdr:row>31</xdr:row>
      <xdr:rowOff>0</xdr:rowOff>
    </xdr:from>
    <xdr:to>
      <xdr:col>18</xdr:col>
      <xdr:colOff>600075</xdr:colOff>
      <xdr:row>34</xdr:row>
      <xdr:rowOff>47625</xdr:rowOff>
    </xdr:to>
    <xdr:sp macro="" textlink="">
      <xdr:nvSpPr>
        <xdr:cNvPr id="12" name="Afgeronde rechthoek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9D0669B-970D-4279-A415-07E4F53CBF61}"/>
            </a:ext>
          </a:extLst>
        </xdr:cNvPr>
        <xdr:cNvSpPr/>
      </xdr:nvSpPr>
      <xdr:spPr>
        <a:xfrm>
          <a:off x="8235950" y="5880100"/>
          <a:ext cx="1819275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individueel</a:t>
          </a:r>
        </a:p>
      </xdr:txBody>
    </xdr:sp>
    <xdr:clientData/>
  </xdr:twoCellAnchor>
  <xdr:twoCellAnchor editAs="oneCell">
    <xdr:from>
      <xdr:col>5</xdr:col>
      <xdr:colOff>95251</xdr:colOff>
      <xdr:row>51</xdr:row>
      <xdr:rowOff>11405</xdr:rowOff>
    </xdr:from>
    <xdr:to>
      <xdr:col>14</xdr:col>
      <xdr:colOff>592665</xdr:colOff>
      <xdr:row>67</xdr:row>
      <xdr:rowOff>129801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F47FCDC-F21E-4CED-9A33-CED73CCA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9669755"/>
          <a:ext cx="4250264" cy="265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18562</xdr:colOff>
      <xdr:row>5</xdr:row>
      <xdr:rowOff>14654</xdr:rowOff>
    </xdr:from>
    <xdr:to>
      <xdr:col>46</xdr:col>
      <xdr:colOff>234462</xdr:colOff>
      <xdr:row>5</xdr:row>
      <xdr:rowOff>698338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8965985" y="15240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</a:t>
          </a:r>
          <a:endParaRPr lang="nl-NL" sz="2000"/>
        </a:p>
      </xdr:txBody>
    </xdr:sp>
    <xdr:clientData fPrintsWithSheet="0"/>
  </xdr:twoCellAnchor>
  <xdr:twoCellAnchor editAs="oneCell">
    <xdr:from>
      <xdr:col>3</xdr:col>
      <xdr:colOff>43053</xdr:colOff>
      <xdr:row>8</xdr:row>
      <xdr:rowOff>1229316</xdr:rowOff>
    </xdr:from>
    <xdr:to>
      <xdr:col>6</xdr:col>
      <xdr:colOff>291206</xdr:colOff>
      <xdr:row>9</xdr:row>
      <xdr:rowOff>1177034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707" y="6519354"/>
          <a:ext cx="1171345" cy="1207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48129</xdr:colOff>
      <xdr:row>8</xdr:row>
      <xdr:rowOff>1215687</xdr:rowOff>
    </xdr:from>
    <xdr:to>
      <xdr:col>23</xdr:col>
      <xdr:colOff>3583</xdr:colOff>
      <xdr:row>10</xdr:row>
      <xdr:rowOff>8869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2A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99" b="98851" l="0" r="97561">
                      <a14:foregroundMark x1="24390" y1="42529" x2="24390" y2="42529"/>
                      <a14:foregroundMark x1="48780" y1="42529" x2="48780" y2="42529"/>
                      <a14:foregroundMark x1="78049" y1="20690" x2="78049" y2="20690"/>
                      <a14:foregroundMark x1="67073" y1="31034" x2="67073" y2="31034"/>
                      <a14:backgroundMark x1="19512" y1="36782" x2="19512" y2="36782"/>
                      <a14:backgroundMark x1="47561" y1="85057" x2="47561" y2="85057"/>
                      <a14:backgroundMark x1="70732" y1="17241" x2="70732" y2="17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475" y="6505725"/>
          <a:ext cx="1186377" cy="1313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59141</xdr:colOff>
      <xdr:row>5</xdr:row>
      <xdr:rowOff>32939</xdr:rowOff>
    </xdr:from>
    <xdr:to>
      <xdr:col>22</xdr:col>
      <xdr:colOff>292260</xdr:colOff>
      <xdr:row>5</xdr:row>
      <xdr:rowOff>1165391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2A00-00000E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98667" l="0" r="100000">
                      <a14:foregroundMark x1="23750" y1="41333" x2="23750" y2="41333"/>
                      <a14:foregroundMark x1="51250" y1="40000" x2="51250" y2="40000"/>
                      <a14:foregroundMark x1="48750" y1="64000" x2="48750" y2="64000"/>
                      <a14:foregroundMark x1="72500" y1="29333" x2="72500" y2="29333"/>
                      <a14:backgroundMark x1="32500" y1="60000" x2="32500" y2="60000"/>
                      <a14:backgroundMark x1="68750" y1="21333" x2="68750" y2="21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487" y="1542285"/>
          <a:ext cx="1156312" cy="1132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87760</xdr:colOff>
      <xdr:row>5</xdr:row>
      <xdr:rowOff>23130</xdr:rowOff>
    </xdr:from>
    <xdr:to>
      <xdr:col>6</xdr:col>
      <xdr:colOff>291201</xdr:colOff>
      <xdr:row>5</xdr:row>
      <xdr:rowOff>1170681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2A00-00000F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316" b="100000" l="0" r="97403">
                      <a14:foregroundMark x1="23377" y1="43421" x2="23377" y2="43421"/>
                      <a14:foregroundMark x1="23377" y1="51316" x2="23377" y2="51316"/>
                      <a14:foregroundMark x1="48052" y1="51316" x2="48052" y2="51316"/>
                      <a14:foregroundMark x1="51948" y1="44737" x2="51948" y2="44737"/>
                      <a14:foregroundMark x1="50649" y1="72368" x2="50649" y2="72368"/>
                      <a14:foregroundMark x1="83117" y1="32895" x2="83117" y2="32895"/>
                      <a14:backgroundMark x1="89610" y1="23684" x2="89610" y2="23684"/>
                      <a14:backgroundMark x1="28571" y1="67105" x2="28571" y2="6710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414" y="1532476"/>
          <a:ext cx="1126633" cy="1147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102579</xdr:colOff>
      <xdr:row>9</xdr:row>
      <xdr:rowOff>73271</xdr:rowOff>
    </xdr:from>
    <xdr:to>
      <xdr:col>14</xdr:col>
      <xdr:colOff>306021</xdr:colOff>
      <xdr:row>9</xdr:row>
      <xdr:rowOff>1160425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2A00-000010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4167" b="95833" l="1299" r="97403">
                      <a14:foregroundMark x1="31169" y1="45833" x2="31169" y2="45833"/>
                      <a14:foregroundMark x1="53247" y1="47222" x2="53247" y2="47222"/>
                      <a14:foregroundMark x1="44156" y1="62500" x2="44156" y2="62500"/>
                      <a14:foregroundMark x1="80519" y1="15278" x2="80519" y2="15278"/>
                      <a14:foregroundMark x1="81818" y1="30556" x2="81818" y2="30556"/>
                      <a14:foregroundMark x1="71429" y1="31944" x2="71429" y2="31944"/>
                      <a14:backgroundMark x1="44156" y1="26389" x2="44156" y2="26389"/>
                      <a14:backgroundMark x1="92208" y1="13889" x2="92208" y2="13889"/>
                      <a14:backgroundMark x1="68831" y1="22222" x2="68831" y2="22222"/>
                      <a14:backgroundMark x1="79221" y1="25000" x2="79221" y2="25000"/>
                      <a14:backgroundMark x1="25974" y1="29167" x2="25974" y2="29167"/>
                      <a14:backgroundMark x1="92208" y1="29167" x2="92208" y2="291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79" y="6623540"/>
          <a:ext cx="1126635" cy="10871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42</xdr:col>
      <xdr:colOff>14653</xdr:colOff>
      <xdr:row>5</xdr:row>
      <xdr:rowOff>937847</xdr:rowOff>
    </xdr:from>
    <xdr:to>
      <xdr:col>46</xdr:col>
      <xdr:colOff>256700</xdr:colOff>
      <xdr:row>6</xdr:row>
      <xdr:rowOff>386700</xdr:rowOff>
    </xdr:to>
    <xdr:sp macro="" textlink="">
      <xdr:nvSpPr>
        <xdr:cNvPr id="22" name="Afgeronde rechthoek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2A00-000016000000}"/>
            </a:ext>
          </a:extLst>
        </xdr:cNvPr>
        <xdr:cNvSpPr/>
      </xdr:nvSpPr>
      <xdr:spPr>
        <a:xfrm>
          <a:off x="18962076" y="2447193"/>
          <a:ext cx="1766047" cy="709084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 8</a:t>
          </a:r>
        </a:p>
      </xdr:txBody>
    </xdr:sp>
    <xdr:clientData fPrintsWithSheet="0"/>
  </xdr:twoCellAnchor>
  <xdr:twoCellAnchor>
    <xdr:from>
      <xdr:col>42</xdr:col>
      <xdr:colOff>14654</xdr:colOff>
      <xdr:row>6</xdr:row>
      <xdr:rowOff>659422</xdr:rowOff>
    </xdr:from>
    <xdr:to>
      <xdr:col>46</xdr:col>
      <xdr:colOff>230554</xdr:colOff>
      <xdr:row>7</xdr:row>
      <xdr:rowOff>82875</xdr:rowOff>
    </xdr:to>
    <xdr:sp macro="" textlink="">
      <xdr:nvSpPr>
        <xdr:cNvPr id="18" name="Afgeronde rechthoek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2A00-000012000000}"/>
            </a:ext>
          </a:extLst>
        </xdr:cNvPr>
        <xdr:cNvSpPr/>
      </xdr:nvSpPr>
      <xdr:spPr>
        <a:xfrm>
          <a:off x="18962077" y="3428999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1e vak</a:t>
          </a:r>
          <a:endParaRPr lang="nl-NL" sz="2000"/>
        </a:p>
      </xdr:txBody>
    </xdr:sp>
    <xdr:clientData fPrintsWithSheet="0"/>
  </xdr:twoCellAnchor>
  <xdr:twoCellAnchor>
    <xdr:from>
      <xdr:col>42</xdr:col>
      <xdr:colOff>14654</xdr:colOff>
      <xdr:row>7</xdr:row>
      <xdr:rowOff>351693</xdr:rowOff>
    </xdr:from>
    <xdr:to>
      <xdr:col>46</xdr:col>
      <xdr:colOff>230554</xdr:colOff>
      <xdr:row>7</xdr:row>
      <xdr:rowOff>1035377</xdr:rowOff>
    </xdr:to>
    <xdr:sp macro="" textlink="">
      <xdr:nvSpPr>
        <xdr:cNvPr id="19" name="Afgeronde rechthoek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2A00-000013000000}"/>
            </a:ext>
          </a:extLst>
        </xdr:cNvPr>
        <xdr:cNvSpPr/>
      </xdr:nvSpPr>
      <xdr:spPr>
        <a:xfrm>
          <a:off x="18962077" y="4381501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2e vak</a:t>
          </a:r>
          <a:endParaRPr lang="nl-NL" sz="2000"/>
        </a:p>
      </xdr:txBody>
    </xdr:sp>
    <xdr:clientData fPrintsWithSheet="0"/>
  </xdr:twoCellAnchor>
  <xdr:twoCellAnchor>
    <xdr:from>
      <xdr:col>42</xdr:col>
      <xdr:colOff>0</xdr:colOff>
      <xdr:row>8</xdr:row>
      <xdr:rowOff>58616</xdr:rowOff>
    </xdr:from>
    <xdr:to>
      <xdr:col>46</xdr:col>
      <xdr:colOff>215900</xdr:colOff>
      <xdr:row>8</xdr:row>
      <xdr:rowOff>742300</xdr:rowOff>
    </xdr:to>
    <xdr:sp macro="" textlink="">
      <xdr:nvSpPr>
        <xdr:cNvPr id="20" name="Afgeronde rechthoek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2A00-000014000000}"/>
            </a:ext>
          </a:extLst>
        </xdr:cNvPr>
        <xdr:cNvSpPr/>
      </xdr:nvSpPr>
      <xdr:spPr>
        <a:xfrm>
          <a:off x="18947423" y="5348654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3e vak</a:t>
          </a:r>
          <a:endParaRPr lang="nl-NL" sz="2000"/>
        </a:p>
      </xdr:txBody>
    </xdr:sp>
    <xdr:clientData fPrintsWithSheet="0"/>
  </xdr:twoCellAnchor>
  <xdr:twoCellAnchor>
    <xdr:from>
      <xdr:col>42</xdr:col>
      <xdr:colOff>14654</xdr:colOff>
      <xdr:row>8</xdr:row>
      <xdr:rowOff>996462</xdr:rowOff>
    </xdr:from>
    <xdr:to>
      <xdr:col>46</xdr:col>
      <xdr:colOff>230554</xdr:colOff>
      <xdr:row>9</xdr:row>
      <xdr:rowOff>419915</xdr:rowOff>
    </xdr:to>
    <xdr:sp macro="" textlink="">
      <xdr:nvSpPr>
        <xdr:cNvPr id="28" name="Afgeronde rechthoek 2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2A00-00001C000000}"/>
            </a:ext>
          </a:extLst>
        </xdr:cNvPr>
        <xdr:cNvSpPr/>
      </xdr:nvSpPr>
      <xdr:spPr>
        <a:xfrm>
          <a:off x="18962077" y="6286500"/>
          <a:ext cx="1739900" cy="683684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4e vak</a:t>
          </a:r>
          <a:endParaRPr lang="nl-NL" sz="2000"/>
        </a:p>
      </xdr:txBody>
    </xdr:sp>
    <xdr:clientData fPrintsWithSheet="0"/>
  </xdr:twoCellAnchor>
  <xdr:twoCellAnchor editAs="oneCell">
    <xdr:from>
      <xdr:col>24</xdr:col>
      <xdr:colOff>14654</xdr:colOff>
      <xdr:row>4</xdr:row>
      <xdr:rowOff>131799</xdr:rowOff>
    </xdr:from>
    <xdr:to>
      <xdr:col>32</xdr:col>
      <xdr:colOff>234461</xdr:colOff>
      <xdr:row>10</xdr:row>
      <xdr:rowOff>34558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00000000-0008-0000-2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6423" y="1479953"/>
          <a:ext cx="3634153" cy="636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2051537</xdr:colOff>
      <xdr:row>10</xdr:row>
      <xdr:rowOff>175845</xdr:rowOff>
    </xdr:from>
    <xdr:to>
      <xdr:col>23</xdr:col>
      <xdr:colOff>14653</xdr:colOff>
      <xdr:row>12</xdr:row>
      <xdr:rowOff>1605780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2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422" y="7986345"/>
          <a:ext cx="6169269" cy="276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79447</xdr:colOff>
      <xdr:row>10</xdr:row>
      <xdr:rowOff>58616</xdr:rowOff>
    </xdr:from>
    <xdr:to>
      <xdr:col>20</xdr:col>
      <xdr:colOff>148129</xdr:colOff>
      <xdr:row>10</xdr:row>
      <xdr:rowOff>366345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00000000-0008-0000-2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332" y="7869116"/>
          <a:ext cx="4684643" cy="30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776655</xdr:colOff>
      <xdr:row>5</xdr:row>
      <xdr:rowOff>0</xdr:rowOff>
    </xdr:from>
    <xdr:to>
      <xdr:col>2</xdr:col>
      <xdr:colOff>1524001</xdr:colOff>
      <xdr:row>10</xdr:row>
      <xdr:rowOff>10987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2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1509346"/>
          <a:ext cx="2798885" cy="631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37381</xdr:colOff>
      <xdr:row>6</xdr:row>
      <xdr:rowOff>849922</xdr:rowOff>
    </xdr:from>
    <xdr:to>
      <xdr:col>24</xdr:col>
      <xdr:colOff>58617</xdr:colOff>
      <xdr:row>8</xdr:row>
      <xdr:rowOff>307838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0000000-0008-0000-2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836714" y="4444204"/>
          <a:ext cx="1978377" cy="328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73269</xdr:colOff>
      <xdr:row>4</xdr:row>
      <xdr:rowOff>43961</xdr:rowOff>
    </xdr:from>
    <xdr:to>
      <xdr:col>2</xdr:col>
      <xdr:colOff>1582615</xdr:colOff>
      <xdr:row>10</xdr:row>
      <xdr:rowOff>146538</xdr:rowOff>
    </xdr:to>
    <xdr:sp macro="" textlink="">
      <xdr:nvSpPr>
        <xdr:cNvPr id="3" name="Afgeronde rechthoek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439615" y="1392115"/>
          <a:ext cx="3560885" cy="6564923"/>
        </a:xfrm>
        <a:prstGeom prst="roundRect">
          <a:avLst/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/>
      </xdr:nvSpPr>
      <xdr:spPr>
        <a:xfrm>
          <a:off x="9393115" y="1509346"/>
          <a:ext cx="1230923" cy="6301154"/>
        </a:xfrm>
        <a:prstGeom prst="rect">
          <a:avLst/>
        </a:prstGeom>
        <a:solidFill>
          <a:srgbClr val="0070C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3</xdr:col>
      <xdr:colOff>14653</xdr:colOff>
      <xdr:row>8</xdr:row>
      <xdr:rowOff>11725</xdr:rowOff>
    </xdr:from>
    <xdr:to>
      <xdr:col>22</xdr:col>
      <xdr:colOff>307728</xdr:colOff>
      <xdr:row>9</xdr:row>
      <xdr:rowOff>1245577</xdr:rowOff>
    </xdr:to>
    <xdr:sp macro="" textlink="">
      <xdr:nvSpPr>
        <xdr:cNvPr id="24" name="Rechthoek 23">
          <a:extLst>
            <a:ext uri="{FF2B5EF4-FFF2-40B4-BE49-F238E27FC236}">
              <a16:creationId xmlns:a16="http://schemas.microsoft.com/office/drawing/2014/main" id="{00000000-0008-0000-2A00-000018000000}"/>
            </a:ext>
          </a:extLst>
        </xdr:cNvPr>
        <xdr:cNvSpPr/>
      </xdr:nvSpPr>
      <xdr:spPr>
        <a:xfrm rot="5400000">
          <a:off x="6307014" y="3478825"/>
          <a:ext cx="2494083" cy="6139960"/>
        </a:xfrm>
        <a:prstGeom prst="rect">
          <a:avLst/>
        </a:prstGeom>
        <a:solidFill>
          <a:srgbClr val="FF000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32</xdr:col>
      <xdr:colOff>181709</xdr:colOff>
      <xdr:row>4</xdr:row>
      <xdr:rowOff>5861</xdr:rowOff>
    </xdr:from>
    <xdr:to>
      <xdr:col>39</xdr:col>
      <xdr:colOff>366347</xdr:colOff>
      <xdr:row>10</xdr:row>
      <xdr:rowOff>108438</xdr:rowOff>
    </xdr:to>
    <xdr:sp macro="" textlink="">
      <xdr:nvSpPr>
        <xdr:cNvPr id="27" name="Afgeronde rechthoek 26">
          <a:extLst>
            <a:ext uri="{FF2B5EF4-FFF2-40B4-BE49-F238E27FC236}">
              <a16:creationId xmlns:a16="http://schemas.microsoft.com/office/drawing/2014/main" id="{00000000-0008-0000-2A00-00001B000000}"/>
            </a:ext>
          </a:extLst>
        </xdr:cNvPr>
        <xdr:cNvSpPr/>
      </xdr:nvSpPr>
      <xdr:spPr>
        <a:xfrm>
          <a:off x="14527824" y="1354015"/>
          <a:ext cx="2851638" cy="6564923"/>
        </a:xfrm>
        <a:prstGeom prst="roundRect">
          <a:avLst/>
        </a:prstGeom>
        <a:noFill/>
        <a:ln w="254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7</xdr:col>
      <xdr:colOff>5861</xdr:colOff>
      <xdr:row>5</xdr:row>
      <xdr:rowOff>5862</xdr:rowOff>
    </xdr:from>
    <xdr:to>
      <xdr:col>18</xdr:col>
      <xdr:colOff>293077</xdr:colOff>
      <xdr:row>7</xdr:row>
      <xdr:rowOff>1245577</xdr:rowOff>
    </xdr:to>
    <xdr:sp macro="" textlink="">
      <xdr:nvSpPr>
        <xdr:cNvPr id="31" name="Rechthoek 30">
          <a:extLst>
            <a:ext uri="{FF2B5EF4-FFF2-40B4-BE49-F238E27FC236}">
              <a16:creationId xmlns:a16="http://schemas.microsoft.com/office/drawing/2014/main" id="{00000000-0008-0000-2A00-00001F000000}"/>
            </a:ext>
          </a:extLst>
        </xdr:cNvPr>
        <xdr:cNvSpPr/>
      </xdr:nvSpPr>
      <xdr:spPr>
        <a:xfrm>
          <a:off x="5706207" y="1515208"/>
          <a:ext cx="3672255" cy="3760177"/>
        </a:xfrm>
        <a:prstGeom prst="rect">
          <a:avLst/>
        </a:prstGeom>
        <a:solidFill>
          <a:srgbClr val="00B05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 editAs="oneCell">
    <xdr:from>
      <xdr:col>27</xdr:col>
      <xdr:colOff>81028</xdr:colOff>
      <xdr:row>10</xdr:row>
      <xdr:rowOff>580982</xdr:rowOff>
    </xdr:from>
    <xdr:to>
      <xdr:col>39</xdr:col>
      <xdr:colOff>302068</xdr:colOff>
      <xdr:row>12</xdr:row>
      <xdr:rowOff>1822249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2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2528" y="8402688"/>
          <a:ext cx="5386952" cy="2574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5861</xdr:colOff>
      <xdr:row>5</xdr:row>
      <xdr:rowOff>20515</xdr:rowOff>
    </xdr:from>
    <xdr:to>
      <xdr:col>7</xdr:col>
      <xdr:colOff>5861</xdr:colOff>
      <xdr:row>10</xdr:row>
      <xdr:rowOff>20515</xdr:rowOff>
    </xdr:to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00000000-0008-0000-2A00-000017000000}"/>
            </a:ext>
          </a:extLst>
        </xdr:cNvPr>
        <xdr:cNvSpPr/>
      </xdr:nvSpPr>
      <xdr:spPr>
        <a:xfrm>
          <a:off x="4475284" y="1529861"/>
          <a:ext cx="1230923" cy="6301154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t" anchorCtr="1"/>
        <a:lstStyle/>
        <a:p>
          <a:pPr algn="l"/>
          <a:endParaRPr lang="nl-NL" sz="1400"/>
        </a:p>
      </xdr:txBody>
    </xdr:sp>
    <xdr:clientData/>
  </xdr:twoCellAnchor>
  <xdr:twoCellAnchor>
    <xdr:from>
      <xdr:col>42</xdr:col>
      <xdr:colOff>29308</xdr:colOff>
      <xdr:row>9</xdr:row>
      <xdr:rowOff>703385</xdr:rowOff>
    </xdr:from>
    <xdr:to>
      <xdr:col>46</xdr:col>
      <xdr:colOff>278423</xdr:colOff>
      <xdr:row>10</xdr:row>
      <xdr:rowOff>351692</xdr:rowOff>
    </xdr:to>
    <xdr:sp macro="" textlink="">
      <xdr:nvSpPr>
        <xdr:cNvPr id="34" name="Afgeronde rechthoek 3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2A00-000022000000}"/>
            </a:ext>
          </a:extLst>
        </xdr:cNvPr>
        <xdr:cNvSpPr/>
      </xdr:nvSpPr>
      <xdr:spPr>
        <a:xfrm>
          <a:off x="18185423" y="7253654"/>
          <a:ext cx="1773115" cy="908538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</a:t>
          </a:r>
        </a:p>
        <a:p>
          <a:pPr algn="ctr"/>
          <a:r>
            <a:rPr lang="nl-NL" sz="2000" baseline="0"/>
            <a:t>overzicht</a:t>
          </a:r>
          <a:endParaRPr lang="nl-NL" sz="20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295275</xdr:colOff>
      <xdr:row>30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58475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</xdr:colOff>
      <xdr:row>32</xdr:row>
      <xdr:rowOff>85725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10900" cy="618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542925</xdr:colOff>
      <xdr:row>32</xdr:row>
      <xdr:rowOff>104775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061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504826</xdr:colOff>
      <xdr:row>1</xdr:row>
      <xdr:rowOff>66675</xdr:rowOff>
    </xdr:from>
    <xdr:to>
      <xdr:col>22</xdr:col>
      <xdr:colOff>142876</xdr:colOff>
      <xdr:row>4</xdr:row>
      <xdr:rowOff>47625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11477626" y="257175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namenblad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104775</xdr:colOff>
      <xdr:row>28</xdr:row>
      <xdr:rowOff>85725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77575" cy="541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428625</xdr:colOff>
      <xdr:row>32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91825" cy="610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152400</xdr:colOff>
      <xdr:row>32</xdr:row>
      <xdr:rowOff>19050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00" cy="611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5473" name="Group Box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5474" name="Option Button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400-00000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5475" name="Option Button 3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400-00000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5476" name="Option Button 4" hidden="1">
              <a:extLst>
                <a:ext uri="{63B3BB69-23CF-44E3-9099-C40C66FF867C}">
                  <a14:compatExt spid="_x0000_s105476"/>
                </a:ext>
                <a:ext uri="{FF2B5EF4-FFF2-40B4-BE49-F238E27FC236}">
                  <a16:creationId xmlns:a16="http://schemas.microsoft.com/office/drawing/2014/main" id="{00000000-0008-0000-0400-00000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5477" name="Option Button 5" hidden="1">
              <a:extLst>
                <a:ext uri="{63B3BB69-23CF-44E3-9099-C40C66FF867C}">
                  <a14:compatExt spid="_x0000_s105477"/>
                </a:ext>
                <a:ext uri="{FF2B5EF4-FFF2-40B4-BE49-F238E27FC236}">
                  <a16:creationId xmlns:a16="http://schemas.microsoft.com/office/drawing/2014/main" id="{00000000-0008-0000-0400-00000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5478" name="Option Button 6" hidden="1">
              <a:extLst>
                <a:ext uri="{63B3BB69-23CF-44E3-9099-C40C66FF867C}">
                  <a14:compatExt spid="_x0000_s105478"/>
                </a:ext>
                <a:ext uri="{FF2B5EF4-FFF2-40B4-BE49-F238E27FC236}">
                  <a16:creationId xmlns:a16="http://schemas.microsoft.com/office/drawing/2014/main" id="{00000000-0008-0000-0400-00000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5479" name="Option Button 7" hidden="1">
              <a:extLst>
                <a:ext uri="{63B3BB69-23CF-44E3-9099-C40C66FF867C}">
                  <a14:compatExt spid="_x0000_s105479"/>
                </a:ext>
                <a:ext uri="{FF2B5EF4-FFF2-40B4-BE49-F238E27FC236}">
                  <a16:creationId xmlns:a16="http://schemas.microsoft.com/office/drawing/2014/main" id="{00000000-0008-0000-0400-00000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5480" name="Option Button 8" hidden="1">
              <a:extLst>
                <a:ext uri="{63B3BB69-23CF-44E3-9099-C40C66FF867C}">
                  <a14:compatExt spid="_x0000_s105480"/>
                </a:ext>
                <a:ext uri="{FF2B5EF4-FFF2-40B4-BE49-F238E27FC236}">
                  <a16:creationId xmlns:a16="http://schemas.microsoft.com/office/drawing/2014/main" id="{00000000-0008-0000-0400-00000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5481" name="Option Button 9" hidden="1">
              <a:extLst>
                <a:ext uri="{63B3BB69-23CF-44E3-9099-C40C66FF867C}">
                  <a14:compatExt spid="_x0000_s105481"/>
                </a:ext>
                <a:ext uri="{FF2B5EF4-FFF2-40B4-BE49-F238E27FC236}">
                  <a16:creationId xmlns:a16="http://schemas.microsoft.com/office/drawing/2014/main" id="{00000000-0008-0000-0400-00000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5482" name="Option Button 10" hidden="1">
              <a:extLst>
                <a:ext uri="{63B3BB69-23CF-44E3-9099-C40C66FF867C}">
                  <a14:compatExt spid="_x0000_s105482"/>
                </a:ext>
                <a:ext uri="{FF2B5EF4-FFF2-40B4-BE49-F238E27FC236}">
                  <a16:creationId xmlns:a16="http://schemas.microsoft.com/office/drawing/2014/main" id="{00000000-0008-0000-0400-00000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5483" name="Option Button 11" hidden="1">
              <a:extLst>
                <a:ext uri="{63B3BB69-23CF-44E3-9099-C40C66FF867C}">
                  <a14:compatExt spid="_x0000_s105483"/>
                </a:ext>
                <a:ext uri="{FF2B5EF4-FFF2-40B4-BE49-F238E27FC236}">
                  <a16:creationId xmlns:a16="http://schemas.microsoft.com/office/drawing/2014/main" id="{00000000-0008-0000-0400-00000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5484" name="Option Button 12" hidden="1">
              <a:extLst>
                <a:ext uri="{63B3BB69-23CF-44E3-9099-C40C66FF867C}">
                  <a14:compatExt spid="_x0000_s105484"/>
                </a:ext>
                <a:ext uri="{FF2B5EF4-FFF2-40B4-BE49-F238E27FC236}">
                  <a16:creationId xmlns:a16="http://schemas.microsoft.com/office/drawing/2014/main" id="{00000000-0008-0000-0400-00000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5485" name="Option Button 13" hidden="1">
              <a:extLst>
                <a:ext uri="{63B3BB69-23CF-44E3-9099-C40C66FF867C}">
                  <a14:compatExt spid="_x0000_s105485"/>
                </a:ext>
                <a:ext uri="{FF2B5EF4-FFF2-40B4-BE49-F238E27FC236}">
                  <a16:creationId xmlns:a16="http://schemas.microsoft.com/office/drawing/2014/main" id="{00000000-0008-0000-0400-00000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5486" name="Option Button 14" hidden="1">
              <a:extLst>
                <a:ext uri="{63B3BB69-23CF-44E3-9099-C40C66FF867C}">
                  <a14:compatExt spid="_x0000_s105486"/>
                </a:ext>
                <a:ext uri="{FF2B5EF4-FFF2-40B4-BE49-F238E27FC236}">
                  <a16:creationId xmlns:a16="http://schemas.microsoft.com/office/drawing/2014/main" id="{00000000-0008-0000-0400-00000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5487" name="Option Button 15" hidden="1">
              <a:extLst>
                <a:ext uri="{63B3BB69-23CF-44E3-9099-C40C66FF867C}">
                  <a14:compatExt spid="_x0000_s105487"/>
                </a:ext>
                <a:ext uri="{FF2B5EF4-FFF2-40B4-BE49-F238E27FC236}">
                  <a16:creationId xmlns:a16="http://schemas.microsoft.com/office/drawing/2014/main" id="{00000000-0008-0000-0400-00000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5488" name="Option Button 16" hidden="1">
              <a:extLst>
                <a:ext uri="{63B3BB69-23CF-44E3-9099-C40C66FF867C}">
                  <a14:compatExt spid="_x0000_s105488"/>
                </a:ext>
                <a:ext uri="{FF2B5EF4-FFF2-40B4-BE49-F238E27FC236}">
                  <a16:creationId xmlns:a16="http://schemas.microsoft.com/office/drawing/2014/main" id="{00000000-0008-0000-0400-00001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5489" name="Option Button 17" hidden="1">
              <a:extLst>
                <a:ext uri="{63B3BB69-23CF-44E3-9099-C40C66FF867C}">
                  <a14:compatExt spid="_x0000_s105489"/>
                </a:ext>
                <a:ext uri="{FF2B5EF4-FFF2-40B4-BE49-F238E27FC236}">
                  <a16:creationId xmlns:a16="http://schemas.microsoft.com/office/drawing/2014/main" id="{00000000-0008-0000-0400-00001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5490" name="Option Button 18" hidden="1">
              <a:extLst>
                <a:ext uri="{63B3BB69-23CF-44E3-9099-C40C66FF867C}">
                  <a14:compatExt spid="_x0000_s105490"/>
                </a:ext>
                <a:ext uri="{FF2B5EF4-FFF2-40B4-BE49-F238E27FC236}">
                  <a16:creationId xmlns:a16="http://schemas.microsoft.com/office/drawing/2014/main" id="{00000000-0008-0000-0400-00001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5491" name="Option Button 19" hidden="1">
              <a:extLst>
                <a:ext uri="{63B3BB69-23CF-44E3-9099-C40C66FF867C}">
                  <a14:compatExt spid="_x0000_s105491"/>
                </a:ext>
                <a:ext uri="{FF2B5EF4-FFF2-40B4-BE49-F238E27FC236}">
                  <a16:creationId xmlns:a16="http://schemas.microsoft.com/office/drawing/2014/main" id="{00000000-0008-0000-0400-00001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5492" name="Option Button 20" hidden="1">
              <a:extLst>
                <a:ext uri="{63B3BB69-23CF-44E3-9099-C40C66FF867C}">
                  <a14:compatExt spid="_x0000_s105492"/>
                </a:ext>
                <a:ext uri="{FF2B5EF4-FFF2-40B4-BE49-F238E27FC236}">
                  <a16:creationId xmlns:a16="http://schemas.microsoft.com/office/drawing/2014/main" id="{00000000-0008-0000-0400-00001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5493" name="Option Button 21" hidden="1">
              <a:extLst>
                <a:ext uri="{63B3BB69-23CF-44E3-9099-C40C66FF867C}">
                  <a14:compatExt spid="_x0000_s105493"/>
                </a:ext>
                <a:ext uri="{FF2B5EF4-FFF2-40B4-BE49-F238E27FC236}">
                  <a16:creationId xmlns:a16="http://schemas.microsoft.com/office/drawing/2014/main" id="{00000000-0008-0000-0400-00001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5494" name="Option Button 22" hidden="1">
              <a:extLst>
                <a:ext uri="{63B3BB69-23CF-44E3-9099-C40C66FF867C}">
                  <a14:compatExt spid="_x0000_s105494"/>
                </a:ext>
                <a:ext uri="{FF2B5EF4-FFF2-40B4-BE49-F238E27FC236}">
                  <a16:creationId xmlns:a16="http://schemas.microsoft.com/office/drawing/2014/main" id="{00000000-0008-0000-0400-00001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5495" name="Option Button 23" hidden="1">
              <a:extLst>
                <a:ext uri="{63B3BB69-23CF-44E3-9099-C40C66FF867C}">
                  <a14:compatExt spid="_x0000_s105495"/>
                </a:ext>
                <a:ext uri="{FF2B5EF4-FFF2-40B4-BE49-F238E27FC236}">
                  <a16:creationId xmlns:a16="http://schemas.microsoft.com/office/drawing/2014/main" id="{00000000-0008-0000-0400-00001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5496" name="Option Button 24" hidden="1">
              <a:extLst>
                <a:ext uri="{63B3BB69-23CF-44E3-9099-C40C66FF867C}">
                  <a14:compatExt spid="_x0000_s105496"/>
                </a:ext>
                <a:ext uri="{FF2B5EF4-FFF2-40B4-BE49-F238E27FC236}">
                  <a16:creationId xmlns:a16="http://schemas.microsoft.com/office/drawing/2014/main" id="{00000000-0008-0000-0400-00001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5497" name="Option Button 25" hidden="1">
              <a:extLst>
                <a:ext uri="{63B3BB69-23CF-44E3-9099-C40C66FF867C}">
                  <a14:compatExt spid="_x0000_s105497"/>
                </a:ext>
                <a:ext uri="{FF2B5EF4-FFF2-40B4-BE49-F238E27FC236}">
                  <a16:creationId xmlns:a16="http://schemas.microsoft.com/office/drawing/2014/main" id="{00000000-0008-0000-0400-00001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5498" name="Option Button 26" hidden="1">
              <a:extLst>
                <a:ext uri="{63B3BB69-23CF-44E3-9099-C40C66FF867C}">
                  <a14:compatExt spid="_x0000_s105498"/>
                </a:ext>
                <a:ext uri="{FF2B5EF4-FFF2-40B4-BE49-F238E27FC236}">
                  <a16:creationId xmlns:a16="http://schemas.microsoft.com/office/drawing/2014/main" id="{00000000-0008-0000-0400-00001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5499" name="Option Button 27" hidden="1">
              <a:extLst>
                <a:ext uri="{63B3BB69-23CF-44E3-9099-C40C66FF867C}">
                  <a14:compatExt spid="_x0000_s105499"/>
                </a:ext>
                <a:ext uri="{FF2B5EF4-FFF2-40B4-BE49-F238E27FC236}">
                  <a16:creationId xmlns:a16="http://schemas.microsoft.com/office/drawing/2014/main" id="{00000000-0008-0000-0400-00001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5500" name="Option Button 28" hidden="1">
              <a:extLst>
                <a:ext uri="{63B3BB69-23CF-44E3-9099-C40C66FF867C}">
                  <a14:compatExt spid="_x0000_s105500"/>
                </a:ext>
                <a:ext uri="{FF2B5EF4-FFF2-40B4-BE49-F238E27FC236}">
                  <a16:creationId xmlns:a16="http://schemas.microsoft.com/office/drawing/2014/main" id="{00000000-0008-0000-0400-00001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5501" name="Option Button 29" hidden="1">
              <a:extLst>
                <a:ext uri="{63B3BB69-23CF-44E3-9099-C40C66FF867C}">
                  <a14:compatExt spid="_x0000_s105501"/>
                </a:ext>
                <a:ext uri="{FF2B5EF4-FFF2-40B4-BE49-F238E27FC236}">
                  <a16:creationId xmlns:a16="http://schemas.microsoft.com/office/drawing/2014/main" id="{00000000-0008-0000-0400-00001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5502" name="Option Button 30" hidden="1">
              <a:extLst>
                <a:ext uri="{63B3BB69-23CF-44E3-9099-C40C66FF867C}">
                  <a14:compatExt spid="_x0000_s105502"/>
                </a:ext>
                <a:ext uri="{FF2B5EF4-FFF2-40B4-BE49-F238E27FC236}">
                  <a16:creationId xmlns:a16="http://schemas.microsoft.com/office/drawing/2014/main" id="{00000000-0008-0000-0400-00001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5503" name="Option Button 31" hidden="1">
              <a:extLst>
                <a:ext uri="{63B3BB69-23CF-44E3-9099-C40C66FF867C}">
                  <a14:compatExt spid="_x0000_s105503"/>
                </a:ext>
                <a:ext uri="{FF2B5EF4-FFF2-40B4-BE49-F238E27FC236}">
                  <a16:creationId xmlns:a16="http://schemas.microsoft.com/office/drawing/2014/main" id="{00000000-0008-0000-0400-00001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5504" name="Option Button 32" hidden="1">
              <a:extLst>
                <a:ext uri="{63B3BB69-23CF-44E3-9099-C40C66FF867C}">
                  <a14:compatExt spid="_x0000_s105504"/>
                </a:ext>
                <a:ext uri="{FF2B5EF4-FFF2-40B4-BE49-F238E27FC236}">
                  <a16:creationId xmlns:a16="http://schemas.microsoft.com/office/drawing/2014/main" id="{00000000-0008-0000-0400-00002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5505" name="Option Button 33" hidden="1">
              <a:extLst>
                <a:ext uri="{63B3BB69-23CF-44E3-9099-C40C66FF867C}">
                  <a14:compatExt spid="_x0000_s105505"/>
                </a:ext>
                <a:ext uri="{FF2B5EF4-FFF2-40B4-BE49-F238E27FC236}">
                  <a16:creationId xmlns:a16="http://schemas.microsoft.com/office/drawing/2014/main" id="{00000000-0008-0000-0400-00002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5506" name="Option Button 34" hidden="1">
              <a:extLst>
                <a:ext uri="{63B3BB69-23CF-44E3-9099-C40C66FF867C}">
                  <a14:compatExt spid="_x0000_s105506"/>
                </a:ext>
                <a:ext uri="{FF2B5EF4-FFF2-40B4-BE49-F238E27FC236}">
                  <a16:creationId xmlns:a16="http://schemas.microsoft.com/office/drawing/2014/main" id="{00000000-0008-0000-0400-00002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5507" name="Option Button 35" hidden="1">
              <a:extLst>
                <a:ext uri="{63B3BB69-23CF-44E3-9099-C40C66FF867C}">
                  <a14:compatExt spid="_x0000_s105507"/>
                </a:ext>
                <a:ext uri="{FF2B5EF4-FFF2-40B4-BE49-F238E27FC236}">
                  <a16:creationId xmlns:a16="http://schemas.microsoft.com/office/drawing/2014/main" id="{00000000-0008-0000-0400-00002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5508" name="Option Button 36" hidden="1">
              <a:extLst>
                <a:ext uri="{63B3BB69-23CF-44E3-9099-C40C66FF867C}">
                  <a14:compatExt spid="_x0000_s105508"/>
                </a:ext>
                <a:ext uri="{FF2B5EF4-FFF2-40B4-BE49-F238E27FC236}">
                  <a16:creationId xmlns:a16="http://schemas.microsoft.com/office/drawing/2014/main" id="{00000000-0008-0000-0400-00002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5509" name="Option Button 37" hidden="1">
              <a:extLst>
                <a:ext uri="{63B3BB69-23CF-44E3-9099-C40C66FF867C}">
                  <a14:compatExt spid="_x0000_s105509"/>
                </a:ext>
                <a:ext uri="{FF2B5EF4-FFF2-40B4-BE49-F238E27FC236}">
                  <a16:creationId xmlns:a16="http://schemas.microsoft.com/office/drawing/2014/main" id="{00000000-0008-0000-0400-00002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5510" name="Option Button 38" hidden="1">
              <a:extLst>
                <a:ext uri="{63B3BB69-23CF-44E3-9099-C40C66FF867C}">
                  <a14:compatExt spid="_x0000_s105510"/>
                </a:ext>
                <a:ext uri="{FF2B5EF4-FFF2-40B4-BE49-F238E27FC236}">
                  <a16:creationId xmlns:a16="http://schemas.microsoft.com/office/drawing/2014/main" id="{00000000-0008-0000-0400-00002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5511" name="Option Button 39" hidden="1">
              <a:extLst>
                <a:ext uri="{63B3BB69-23CF-44E3-9099-C40C66FF867C}">
                  <a14:compatExt spid="_x0000_s105511"/>
                </a:ext>
                <a:ext uri="{FF2B5EF4-FFF2-40B4-BE49-F238E27FC236}">
                  <a16:creationId xmlns:a16="http://schemas.microsoft.com/office/drawing/2014/main" id="{00000000-0008-0000-0400-00002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5512" name="Option Button 40" hidden="1">
              <a:extLst>
                <a:ext uri="{63B3BB69-23CF-44E3-9099-C40C66FF867C}">
                  <a14:compatExt spid="_x0000_s105512"/>
                </a:ext>
                <a:ext uri="{FF2B5EF4-FFF2-40B4-BE49-F238E27FC236}">
                  <a16:creationId xmlns:a16="http://schemas.microsoft.com/office/drawing/2014/main" id="{00000000-0008-0000-0400-00002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5513" name="Option Button 41" hidden="1">
              <a:extLst>
                <a:ext uri="{63B3BB69-23CF-44E3-9099-C40C66FF867C}">
                  <a14:compatExt spid="_x0000_s105513"/>
                </a:ext>
                <a:ext uri="{FF2B5EF4-FFF2-40B4-BE49-F238E27FC236}">
                  <a16:creationId xmlns:a16="http://schemas.microsoft.com/office/drawing/2014/main" id="{00000000-0008-0000-0400-00002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5514" name="Group Box 42" hidden="1">
              <a:extLst>
                <a:ext uri="{63B3BB69-23CF-44E3-9099-C40C66FF867C}">
                  <a14:compatExt spid="_x0000_s105514"/>
                </a:ext>
                <a:ext uri="{FF2B5EF4-FFF2-40B4-BE49-F238E27FC236}">
                  <a16:creationId xmlns:a16="http://schemas.microsoft.com/office/drawing/2014/main" id="{00000000-0008-0000-0400-00002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5515" name="Group Box 43" hidden="1">
              <a:extLst>
                <a:ext uri="{63B3BB69-23CF-44E3-9099-C40C66FF867C}">
                  <a14:compatExt spid="_x0000_s105515"/>
                </a:ext>
                <a:ext uri="{FF2B5EF4-FFF2-40B4-BE49-F238E27FC236}">
                  <a16:creationId xmlns:a16="http://schemas.microsoft.com/office/drawing/2014/main" id="{00000000-0008-0000-0400-00002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5516" name="Group Box 44" hidden="1">
              <a:extLst>
                <a:ext uri="{63B3BB69-23CF-44E3-9099-C40C66FF867C}">
                  <a14:compatExt spid="_x0000_s105516"/>
                </a:ext>
                <a:ext uri="{FF2B5EF4-FFF2-40B4-BE49-F238E27FC236}">
                  <a16:creationId xmlns:a16="http://schemas.microsoft.com/office/drawing/2014/main" id="{00000000-0008-0000-0400-00002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5517" name="Group Box 45" hidden="1">
              <a:extLst>
                <a:ext uri="{63B3BB69-23CF-44E3-9099-C40C66FF867C}">
                  <a14:compatExt spid="_x0000_s105517"/>
                </a:ext>
                <a:ext uri="{FF2B5EF4-FFF2-40B4-BE49-F238E27FC236}">
                  <a16:creationId xmlns:a16="http://schemas.microsoft.com/office/drawing/2014/main" id="{00000000-0008-0000-0400-00002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5518" name="Group Box 46" hidden="1">
              <a:extLst>
                <a:ext uri="{63B3BB69-23CF-44E3-9099-C40C66FF867C}">
                  <a14:compatExt spid="_x0000_s105518"/>
                </a:ext>
                <a:ext uri="{FF2B5EF4-FFF2-40B4-BE49-F238E27FC236}">
                  <a16:creationId xmlns:a16="http://schemas.microsoft.com/office/drawing/2014/main" id="{00000000-0008-0000-0400-00002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5519" name="Group Box 47" hidden="1">
              <a:extLst>
                <a:ext uri="{63B3BB69-23CF-44E3-9099-C40C66FF867C}">
                  <a14:compatExt spid="_x0000_s105519"/>
                </a:ext>
                <a:ext uri="{FF2B5EF4-FFF2-40B4-BE49-F238E27FC236}">
                  <a16:creationId xmlns:a16="http://schemas.microsoft.com/office/drawing/2014/main" id="{00000000-0008-0000-0400-00002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5520" name="Group Box 48" hidden="1">
              <a:extLst>
                <a:ext uri="{63B3BB69-23CF-44E3-9099-C40C66FF867C}">
                  <a14:compatExt spid="_x0000_s105520"/>
                </a:ext>
                <a:ext uri="{FF2B5EF4-FFF2-40B4-BE49-F238E27FC236}">
                  <a16:creationId xmlns:a16="http://schemas.microsoft.com/office/drawing/2014/main" id="{00000000-0008-0000-0400-00003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19051</xdr:colOff>
      <xdr:row>2</xdr:row>
      <xdr:rowOff>19050</xdr:rowOff>
    </xdr:from>
    <xdr:to>
      <xdr:col>21</xdr:col>
      <xdr:colOff>266701</xdr:colOff>
      <xdr:row>5</xdr:row>
      <xdr:rowOff>0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10991851" y="400050"/>
          <a:ext cx="2076450" cy="552450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1e vak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514350</xdr:colOff>
      <xdr:row>33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77550" cy="638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76201</xdr:colOff>
      <xdr:row>24</xdr:row>
      <xdr:rowOff>28574</xdr:rowOff>
    </xdr:from>
    <xdr:to>
      <xdr:col>23</xdr:col>
      <xdr:colOff>323851</xdr:colOff>
      <xdr:row>28</xdr:row>
      <xdr:rowOff>95249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12268201" y="4600574"/>
          <a:ext cx="2076450" cy="82867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Naar</a:t>
          </a:r>
          <a:r>
            <a:rPr lang="nl-NL" sz="2000" baseline="0"/>
            <a:t> individueel overzicht</a:t>
          </a:r>
          <a:endParaRPr lang="nl-NL" sz="20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35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2400" cy="681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123826</xdr:colOff>
      <xdr:row>11</xdr:row>
      <xdr:rowOff>28575</xdr:rowOff>
    </xdr:from>
    <xdr:to>
      <xdr:col>21</xdr:col>
      <xdr:colOff>419100</xdr:colOff>
      <xdr:row>14</xdr:row>
      <xdr:rowOff>114301</xdr:rowOff>
    </xdr:to>
    <xdr:sp macro="" textlink="">
      <xdr:nvSpPr>
        <xdr:cNvPr id="2" name="Afgeronde rechtho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10487026" y="2124075"/>
          <a:ext cx="2733674" cy="657226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groeps overzicht</a:t>
          </a:r>
          <a:endParaRPr lang="nl-NL" sz="2000"/>
        </a:p>
      </xdr:txBody>
    </xdr:sp>
    <xdr:clientData/>
  </xdr:twoCellAnchor>
  <xdr:twoCellAnchor editAs="oneCell">
    <xdr:from>
      <xdr:col>1</xdr:col>
      <xdr:colOff>0</xdr:colOff>
      <xdr:row>1</xdr:row>
      <xdr:rowOff>180975</xdr:rowOff>
    </xdr:from>
    <xdr:to>
      <xdr:col>16</xdr:col>
      <xdr:colOff>561975</xdr:colOff>
      <xdr:row>33</xdr:row>
      <xdr:rowOff>161925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1475"/>
          <a:ext cx="9705975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114300</xdr:colOff>
      <xdr:row>6</xdr:row>
      <xdr:rowOff>19050</xdr:rowOff>
    </xdr:from>
    <xdr:to>
      <xdr:col>21</xdr:col>
      <xdr:colOff>419100</xdr:colOff>
      <xdr:row>9</xdr:row>
      <xdr:rowOff>104775</xdr:rowOff>
    </xdr:to>
    <xdr:sp macro="" textlink="">
      <xdr:nvSpPr>
        <xdr:cNvPr id="6" name="Afgeronde rechthoe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300-000006000000}"/>
            </a:ext>
          </a:extLst>
        </xdr:cNvPr>
        <xdr:cNvSpPr/>
      </xdr:nvSpPr>
      <xdr:spPr>
        <a:xfrm>
          <a:off x="10477500" y="1162050"/>
          <a:ext cx="2743200" cy="6572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 baseline="0"/>
            <a:t> beginblad </a:t>
          </a:r>
          <a:endParaRPr lang="nl-NL" sz="20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6497" name="Group Box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6498" name="Option Button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500-00000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6499" name="Option Button 3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500-00000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6500" name="Option Button 4" hidden="1">
              <a:extLst>
                <a:ext uri="{63B3BB69-23CF-44E3-9099-C40C66FF867C}">
                  <a14:compatExt spid="_x0000_s106500"/>
                </a:ext>
                <a:ext uri="{FF2B5EF4-FFF2-40B4-BE49-F238E27FC236}">
                  <a16:creationId xmlns:a16="http://schemas.microsoft.com/office/drawing/2014/main" id="{00000000-0008-0000-0500-00000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6501" name="Option Button 5" hidden="1">
              <a:extLst>
                <a:ext uri="{63B3BB69-23CF-44E3-9099-C40C66FF867C}">
                  <a14:compatExt spid="_x0000_s106501"/>
                </a:ext>
                <a:ext uri="{FF2B5EF4-FFF2-40B4-BE49-F238E27FC236}">
                  <a16:creationId xmlns:a16="http://schemas.microsoft.com/office/drawing/2014/main" id="{00000000-0008-0000-0500-00000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6502" name="Option Button 6" hidden="1">
              <a:extLst>
                <a:ext uri="{63B3BB69-23CF-44E3-9099-C40C66FF867C}">
                  <a14:compatExt spid="_x0000_s106502"/>
                </a:ext>
                <a:ext uri="{FF2B5EF4-FFF2-40B4-BE49-F238E27FC236}">
                  <a16:creationId xmlns:a16="http://schemas.microsoft.com/office/drawing/2014/main" id="{00000000-0008-0000-0500-00000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6503" name="Option Button 7" hidden="1">
              <a:extLst>
                <a:ext uri="{63B3BB69-23CF-44E3-9099-C40C66FF867C}">
                  <a14:compatExt spid="_x0000_s106503"/>
                </a:ext>
                <a:ext uri="{FF2B5EF4-FFF2-40B4-BE49-F238E27FC236}">
                  <a16:creationId xmlns:a16="http://schemas.microsoft.com/office/drawing/2014/main" id="{00000000-0008-0000-0500-00000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6504" name="Option Button 8" hidden="1">
              <a:extLst>
                <a:ext uri="{63B3BB69-23CF-44E3-9099-C40C66FF867C}">
                  <a14:compatExt spid="_x0000_s106504"/>
                </a:ext>
                <a:ext uri="{FF2B5EF4-FFF2-40B4-BE49-F238E27FC236}">
                  <a16:creationId xmlns:a16="http://schemas.microsoft.com/office/drawing/2014/main" id="{00000000-0008-0000-0500-00000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6505" name="Option Button 9" hidden="1">
              <a:extLst>
                <a:ext uri="{63B3BB69-23CF-44E3-9099-C40C66FF867C}">
                  <a14:compatExt spid="_x0000_s106505"/>
                </a:ext>
                <a:ext uri="{FF2B5EF4-FFF2-40B4-BE49-F238E27FC236}">
                  <a16:creationId xmlns:a16="http://schemas.microsoft.com/office/drawing/2014/main" id="{00000000-0008-0000-0500-00000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6506" name="Option Button 10" hidden="1">
              <a:extLst>
                <a:ext uri="{63B3BB69-23CF-44E3-9099-C40C66FF867C}">
                  <a14:compatExt spid="_x0000_s106506"/>
                </a:ext>
                <a:ext uri="{FF2B5EF4-FFF2-40B4-BE49-F238E27FC236}">
                  <a16:creationId xmlns:a16="http://schemas.microsoft.com/office/drawing/2014/main" id="{00000000-0008-0000-0500-00000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6507" name="Option Button 11" hidden="1">
              <a:extLst>
                <a:ext uri="{63B3BB69-23CF-44E3-9099-C40C66FF867C}">
                  <a14:compatExt spid="_x0000_s106507"/>
                </a:ext>
                <a:ext uri="{FF2B5EF4-FFF2-40B4-BE49-F238E27FC236}">
                  <a16:creationId xmlns:a16="http://schemas.microsoft.com/office/drawing/2014/main" id="{00000000-0008-0000-0500-00000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6508" name="Option Button 12" hidden="1">
              <a:extLst>
                <a:ext uri="{63B3BB69-23CF-44E3-9099-C40C66FF867C}">
                  <a14:compatExt spid="_x0000_s106508"/>
                </a:ext>
                <a:ext uri="{FF2B5EF4-FFF2-40B4-BE49-F238E27FC236}">
                  <a16:creationId xmlns:a16="http://schemas.microsoft.com/office/drawing/2014/main" id="{00000000-0008-0000-0500-00000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6509" name="Option Button 13" hidden="1">
              <a:extLst>
                <a:ext uri="{63B3BB69-23CF-44E3-9099-C40C66FF867C}">
                  <a14:compatExt spid="_x0000_s106509"/>
                </a:ext>
                <a:ext uri="{FF2B5EF4-FFF2-40B4-BE49-F238E27FC236}">
                  <a16:creationId xmlns:a16="http://schemas.microsoft.com/office/drawing/2014/main" id="{00000000-0008-0000-0500-00000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6510" name="Option Button 14" hidden="1">
              <a:extLst>
                <a:ext uri="{63B3BB69-23CF-44E3-9099-C40C66FF867C}">
                  <a14:compatExt spid="_x0000_s106510"/>
                </a:ext>
                <a:ext uri="{FF2B5EF4-FFF2-40B4-BE49-F238E27FC236}">
                  <a16:creationId xmlns:a16="http://schemas.microsoft.com/office/drawing/2014/main" id="{00000000-0008-0000-0500-00000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6511" name="Option Button 15" hidden="1">
              <a:extLst>
                <a:ext uri="{63B3BB69-23CF-44E3-9099-C40C66FF867C}">
                  <a14:compatExt spid="_x0000_s106511"/>
                </a:ext>
                <a:ext uri="{FF2B5EF4-FFF2-40B4-BE49-F238E27FC236}">
                  <a16:creationId xmlns:a16="http://schemas.microsoft.com/office/drawing/2014/main" id="{00000000-0008-0000-0500-00000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6512" name="Option Button 16" hidden="1">
              <a:extLst>
                <a:ext uri="{63B3BB69-23CF-44E3-9099-C40C66FF867C}">
                  <a14:compatExt spid="_x0000_s106512"/>
                </a:ext>
                <a:ext uri="{FF2B5EF4-FFF2-40B4-BE49-F238E27FC236}">
                  <a16:creationId xmlns:a16="http://schemas.microsoft.com/office/drawing/2014/main" id="{00000000-0008-0000-0500-00001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6513" name="Option Button 17" hidden="1">
              <a:extLst>
                <a:ext uri="{63B3BB69-23CF-44E3-9099-C40C66FF867C}">
                  <a14:compatExt spid="_x0000_s106513"/>
                </a:ext>
                <a:ext uri="{FF2B5EF4-FFF2-40B4-BE49-F238E27FC236}">
                  <a16:creationId xmlns:a16="http://schemas.microsoft.com/office/drawing/2014/main" id="{00000000-0008-0000-0500-00001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6514" name="Option Button 18" hidden="1">
              <a:extLst>
                <a:ext uri="{63B3BB69-23CF-44E3-9099-C40C66FF867C}">
                  <a14:compatExt spid="_x0000_s106514"/>
                </a:ext>
                <a:ext uri="{FF2B5EF4-FFF2-40B4-BE49-F238E27FC236}">
                  <a16:creationId xmlns:a16="http://schemas.microsoft.com/office/drawing/2014/main" id="{00000000-0008-0000-0500-00001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6515" name="Option Button 19" hidden="1">
              <a:extLst>
                <a:ext uri="{63B3BB69-23CF-44E3-9099-C40C66FF867C}">
                  <a14:compatExt spid="_x0000_s106515"/>
                </a:ext>
                <a:ext uri="{FF2B5EF4-FFF2-40B4-BE49-F238E27FC236}">
                  <a16:creationId xmlns:a16="http://schemas.microsoft.com/office/drawing/2014/main" id="{00000000-0008-0000-0500-00001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6516" name="Option Button 20" hidden="1">
              <a:extLst>
                <a:ext uri="{63B3BB69-23CF-44E3-9099-C40C66FF867C}">
                  <a14:compatExt spid="_x0000_s106516"/>
                </a:ext>
                <a:ext uri="{FF2B5EF4-FFF2-40B4-BE49-F238E27FC236}">
                  <a16:creationId xmlns:a16="http://schemas.microsoft.com/office/drawing/2014/main" id="{00000000-0008-0000-0500-00001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6517" name="Option Button 21" hidden="1">
              <a:extLst>
                <a:ext uri="{63B3BB69-23CF-44E3-9099-C40C66FF867C}">
                  <a14:compatExt spid="_x0000_s106517"/>
                </a:ext>
                <a:ext uri="{FF2B5EF4-FFF2-40B4-BE49-F238E27FC236}">
                  <a16:creationId xmlns:a16="http://schemas.microsoft.com/office/drawing/2014/main" id="{00000000-0008-0000-0500-00001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6518" name="Option Button 22" hidden="1">
              <a:extLst>
                <a:ext uri="{63B3BB69-23CF-44E3-9099-C40C66FF867C}">
                  <a14:compatExt spid="_x0000_s106518"/>
                </a:ext>
                <a:ext uri="{FF2B5EF4-FFF2-40B4-BE49-F238E27FC236}">
                  <a16:creationId xmlns:a16="http://schemas.microsoft.com/office/drawing/2014/main" id="{00000000-0008-0000-0500-00001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6519" name="Option Button 23" hidden="1">
              <a:extLst>
                <a:ext uri="{63B3BB69-23CF-44E3-9099-C40C66FF867C}">
                  <a14:compatExt spid="_x0000_s106519"/>
                </a:ext>
                <a:ext uri="{FF2B5EF4-FFF2-40B4-BE49-F238E27FC236}">
                  <a16:creationId xmlns:a16="http://schemas.microsoft.com/office/drawing/2014/main" id="{00000000-0008-0000-0500-00001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6520" name="Option Button 24" hidden="1">
              <a:extLst>
                <a:ext uri="{63B3BB69-23CF-44E3-9099-C40C66FF867C}">
                  <a14:compatExt spid="_x0000_s106520"/>
                </a:ext>
                <a:ext uri="{FF2B5EF4-FFF2-40B4-BE49-F238E27FC236}">
                  <a16:creationId xmlns:a16="http://schemas.microsoft.com/office/drawing/2014/main" id="{00000000-0008-0000-0500-00001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6521" name="Option Button 25" hidden="1">
              <a:extLst>
                <a:ext uri="{63B3BB69-23CF-44E3-9099-C40C66FF867C}">
                  <a14:compatExt spid="_x0000_s106521"/>
                </a:ext>
                <a:ext uri="{FF2B5EF4-FFF2-40B4-BE49-F238E27FC236}">
                  <a16:creationId xmlns:a16="http://schemas.microsoft.com/office/drawing/2014/main" id="{00000000-0008-0000-0500-00001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6522" name="Option Button 26" hidden="1">
              <a:extLst>
                <a:ext uri="{63B3BB69-23CF-44E3-9099-C40C66FF867C}">
                  <a14:compatExt spid="_x0000_s106522"/>
                </a:ext>
                <a:ext uri="{FF2B5EF4-FFF2-40B4-BE49-F238E27FC236}">
                  <a16:creationId xmlns:a16="http://schemas.microsoft.com/office/drawing/2014/main" id="{00000000-0008-0000-0500-00001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6523" name="Option Button 27" hidden="1">
              <a:extLst>
                <a:ext uri="{63B3BB69-23CF-44E3-9099-C40C66FF867C}">
                  <a14:compatExt spid="_x0000_s106523"/>
                </a:ext>
                <a:ext uri="{FF2B5EF4-FFF2-40B4-BE49-F238E27FC236}">
                  <a16:creationId xmlns:a16="http://schemas.microsoft.com/office/drawing/2014/main" id="{00000000-0008-0000-0500-00001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6524" name="Option Button 28" hidden="1">
              <a:extLst>
                <a:ext uri="{63B3BB69-23CF-44E3-9099-C40C66FF867C}">
                  <a14:compatExt spid="_x0000_s106524"/>
                </a:ext>
                <a:ext uri="{FF2B5EF4-FFF2-40B4-BE49-F238E27FC236}">
                  <a16:creationId xmlns:a16="http://schemas.microsoft.com/office/drawing/2014/main" id="{00000000-0008-0000-0500-00001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6525" name="Option Button 29" hidden="1">
              <a:extLst>
                <a:ext uri="{63B3BB69-23CF-44E3-9099-C40C66FF867C}">
                  <a14:compatExt spid="_x0000_s106525"/>
                </a:ext>
                <a:ext uri="{FF2B5EF4-FFF2-40B4-BE49-F238E27FC236}">
                  <a16:creationId xmlns:a16="http://schemas.microsoft.com/office/drawing/2014/main" id="{00000000-0008-0000-0500-00001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6526" name="Option Button 30" hidden="1">
              <a:extLst>
                <a:ext uri="{63B3BB69-23CF-44E3-9099-C40C66FF867C}">
                  <a14:compatExt spid="_x0000_s106526"/>
                </a:ext>
                <a:ext uri="{FF2B5EF4-FFF2-40B4-BE49-F238E27FC236}">
                  <a16:creationId xmlns:a16="http://schemas.microsoft.com/office/drawing/2014/main" id="{00000000-0008-0000-0500-00001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6527" name="Option Button 31" hidden="1">
              <a:extLst>
                <a:ext uri="{63B3BB69-23CF-44E3-9099-C40C66FF867C}">
                  <a14:compatExt spid="_x0000_s106527"/>
                </a:ext>
                <a:ext uri="{FF2B5EF4-FFF2-40B4-BE49-F238E27FC236}">
                  <a16:creationId xmlns:a16="http://schemas.microsoft.com/office/drawing/2014/main" id="{00000000-0008-0000-0500-00001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6528" name="Option Button 32" hidden="1">
              <a:extLst>
                <a:ext uri="{63B3BB69-23CF-44E3-9099-C40C66FF867C}">
                  <a14:compatExt spid="_x0000_s106528"/>
                </a:ext>
                <a:ext uri="{FF2B5EF4-FFF2-40B4-BE49-F238E27FC236}">
                  <a16:creationId xmlns:a16="http://schemas.microsoft.com/office/drawing/2014/main" id="{00000000-0008-0000-0500-00002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6529" name="Option Button 33" hidden="1">
              <a:extLst>
                <a:ext uri="{63B3BB69-23CF-44E3-9099-C40C66FF867C}">
                  <a14:compatExt spid="_x0000_s106529"/>
                </a:ext>
                <a:ext uri="{FF2B5EF4-FFF2-40B4-BE49-F238E27FC236}">
                  <a16:creationId xmlns:a16="http://schemas.microsoft.com/office/drawing/2014/main" id="{00000000-0008-0000-0500-00002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6530" name="Option Button 34" hidden="1">
              <a:extLst>
                <a:ext uri="{63B3BB69-23CF-44E3-9099-C40C66FF867C}">
                  <a14:compatExt spid="_x0000_s106530"/>
                </a:ext>
                <a:ext uri="{FF2B5EF4-FFF2-40B4-BE49-F238E27FC236}">
                  <a16:creationId xmlns:a16="http://schemas.microsoft.com/office/drawing/2014/main" id="{00000000-0008-0000-0500-00002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6531" name="Option Button 35" hidden="1">
              <a:extLst>
                <a:ext uri="{63B3BB69-23CF-44E3-9099-C40C66FF867C}">
                  <a14:compatExt spid="_x0000_s106531"/>
                </a:ext>
                <a:ext uri="{FF2B5EF4-FFF2-40B4-BE49-F238E27FC236}">
                  <a16:creationId xmlns:a16="http://schemas.microsoft.com/office/drawing/2014/main" id="{00000000-0008-0000-0500-00002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6532" name="Option Button 36" hidden="1">
              <a:extLst>
                <a:ext uri="{63B3BB69-23CF-44E3-9099-C40C66FF867C}">
                  <a14:compatExt spid="_x0000_s106532"/>
                </a:ext>
                <a:ext uri="{FF2B5EF4-FFF2-40B4-BE49-F238E27FC236}">
                  <a16:creationId xmlns:a16="http://schemas.microsoft.com/office/drawing/2014/main" id="{00000000-0008-0000-0500-00002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6533" name="Option Button 37" hidden="1">
              <a:extLst>
                <a:ext uri="{63B3BB69-23CF-44E3-9099-C40C66FF867C}">
                  <a14:compatExt spid="_x0000_s106533"/>
                </a:ext>
                <a:ext uri="{FF2B5EF4-FFF2-40B4-BE49-F238E27FC236}">
                  <a16:creationId xmlns:a16="http://schemas.microsoft.com/office/drawing/2014/main" id="{00000000-0008-0000-0500-00002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6534" name="Option Button 38" hidden="1">
              <a:extLst>
                <a:ext uri="{63B3BB69-23CF-44E3-9099-C40C66FF867C}">
                  <a14:compatExt spid="_x0000_s106534"/>
                </a:ext>
                <a:ext uri="{FF2B5EF4-FFF2-40B4-BE49-F238E27FC236}">
                  <a16:creationId xmlns:a16="http://schemas.microsoft.com/office/drawing/2014/main" id="{00000000-0008-0000-0500-00002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6535" name="Option Button 39" hidden="1">
              <a:extLst>
                <a:ext uri="{63B3BB69-23CF-44E3-9099-C40C66FF867C}">
                  <a14:compatExt spid="_x0000_s106535"/>
                </a:ext>
                <a:ext uri="{FF2B5EF4-FFF2-40B4-BE49-F238E27FC236}">
                  <a16:creationId xmlns:a16="http://schemas.microsoft.com/office/drawing/2014/main" id="{00000000-0008-0000-0500-00002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6536" name="Option Button 40" hidden="1">
              <a:extLst>
                <a:ext uri="{63B3BB69-23CF-44E3-9099-C40C66FF867C}">
                  <a14:compatExt spid="_x0000_s106536"/>
                </a:ext>
                <a:ext uri="{FF2B5EF4-FFF2-40B4-BE49-F238E27FC236}">
                  <a16:creationId xmlns:a16="http://schemas.microsoft.com/office/drawing/2014/main" id="{00000000-0008-0000-0500-00002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6537" name="Option Button 41" hidden="1">
              <a:extLst>
                <a:ext uri="{63B3BB69-23CF-44E3-9099-C40C66FF867C}">
                  <a14:compatExt spid="_x0000_s106537"/>
                </a:ext>
                <a:ext uri="{FF2B5EF4-FFF2-40B4-BE49-F238E27FC236}">
                  <a16:creationId xmlns:a16="http://schemas.microsoft.com/office/drawing/2014/main" id="{00000000-0008-0000-0500-00002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6538" name="Group Box 42" hidden="1">
              <a:extLst>
                <a:ext uri="{63B3BB69-23CF-44E3-9099-C40C66FF867C}">
                  <a14:compatExt spid="_x0000_s106538"/>
                </a:ext>
                <a:ext uri="{FF2B5EF4-FFF2-40B4-BE49-F238E27FC236}">
                  <a16:creationId xmlns:a16="http://schemas.microsoft.com/office/drawing/2014/main" id="{00000000-0008-0000-0500-00002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6539" name="Group Box 43" hidden="1">
              <a:extLst>
                <a:ext uri="{63B3BB69-23CF-44E3-9099-C40C66FF867C}">
                  <a14:compatExt spid="_x0000_s106539"/>
                </a:ext>
                <a:ext uri="{FF2B5EF4-FFF2-40B4-BE49-F238E27FC236}">
                  <a16:creationId xmlns:a16="http://schemas.microsoft.com/office/drawing/2014/main" id="{00000000-0008-0000-0500-00002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6540" name="Group Box 44" hidden="1">
              <a:extLst>
                <a:ext uri="{63B3BB69-23CF-44E3-9099-C40C66FF867C}">
                  <a14:compatExt spid="_x0000_s106540"/>
                </a:ext>
                <a:ext uri="{FF2B5EF4-FFF2-40B4-BE49-F238E27FC236}">
                  <a16:creationId xmlns:a16="http://schemas.microsoft.com/office/drawing/2014/main" id="{00000000-0008-0000-0500-00002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6541" name="Group Box 45" hidden="1">
              <a:extLst>
                <a:ext uri="{63B3BB69-23CF-44E3-9099-C40C66FF867C}">
                  <a14:compatExt spid="_x0000_s106541"/>
                </a:ext>
                <a:ext uri="{FF2B5EF4-FFF2-40B4-BE49-F238E27FC236}">
                  <a16:creationId xmlns:a16="http://schemas.microsoft.com/office/drawing/2014/main" id="{00000000-0008-0000-0500-00002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6542" name="Group Box 46" hidden="1">
              <a:extLst>
                <a:ext uri="{63B3BB69-23CF-44E3-9099-C40C66FF867C}">
                  <a14:compatExt spid="_x0000_s106542"/>
                </a:ext>
                <a:ext uri="{FF2B5EF4-FFF2-40B4-BE49-F238E27FC236}">
                  <a16:creationId xmlns:a16="http://schemas.microsoft.com/office/drawing/2014/main" id="{00000000-0008-0000-0500-00002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6543" name="Group Box 47" hidden="1">
              <a:extLst>
                <a:ext uri="{63B3BB69-23CF-44E3-9099-C40C66FF867C}">
                  <a14:compatExt spid="_x0000_s106543"/>
                </a:ext>
                <a:ext uri="{FF2B5EF4-FFF2-40B4-BE49-F238E27FC236}">
                  <a16:creationId xmlns:a16="http://schemas.microsoft.com/office/drawing/2014/main" id="{00000000-0008-0000-0500-00002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6544" name="Group Box 48" hidden="1">
              <a:extLst>
                <a:ext uri="{63B3BB69-23CF-44E3-9099-C40C66FF867C}">
                  <a14:compatExt spid="_x0000_s106544"/>
                </a:ext>
                <a:ext uri="{FF2B5EF4-FFF2-40B4-BE49-F238E27FC236}">
                  <a16:creationId xmlns:a16="http://schemas.microsoft.com/office/drawing/2014/main" id="{00000000-0008-0000-0500-00003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7521" name="Group Box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7522" name="Option Button 2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600-00000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7523" name="Option Button 3" hidden="1">
              <a:extLst>
                <a:ext uri="{63B3BB69-23CF-44E3-9099-C40C66FF867C}">
                  <a14:compatExt spid="_x0000_s107523"/>
                </a:ext>
                <a:ext uri="{FF2B5EF4-FFF2-40B4-BE49-F238E27FC236}">
                  <a16:creationId xmlns:a16="http://schemas.microsoft.com/office/drawing/2014/main" id="{00000000-0008-0000-0600-00000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7524" name="Option Button 4" hidden="1">
              <a:extLst>
                <a:ext uri="{63B3BB69-23CF-44E3-9099-C40C66FF867C}">
                  <a14:compatExt spid="_x0000_s107524"/>
                </a:ext>
                <a:ext uri="{FF2B5EF4-FFF2-40B4-BE49-F238E27FC236}">
                  <a16:creationId xmlns:a16="http://schemas.microsoft.com/office/drawing/2014/main" id="{00000000-0008-0000-0600-00000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7525" name="Option Button 5" hidden="1">
              <a:extLst>
                <a:ext uri="{63B3BB69-23CF-44E3-9099-C40C66FF867C}">
                  <a14:compatExt spid="_x0000_s107525"/>
                </a:ext>
                <a:ext uri="{FF2B5EF4-FFF2-40B4-BE49-F238E27FC236}">
                  <a16:creationId xmlns:a16="http://schemas.microsoft.com/office/drawing/2014/main" id="{00000000-0008-0000-0600-00000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7526" name="Option Button 6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00000000-0008-0000-0600-00000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7527" name="Option Button 7" hidden="1">
              <a:extLst>
                <a:ext uri="{63B3BB69-23CF-44E3-9099-C40C66FF867C}">
                  <a14:compatExt spid="_x0000_s107527"/>
                </a:ext>
                <a:ext uri="{FF2B5EF4-FFF2-40B4-BE49-F238E27FC236}">
                  <a16:creationId xmlns:a16="http://schemas.microsoft.com/office/drawing/2014/main" id="{00000000-0008-0000-0600-00000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7528" name="Option Button 8" hidden="1">
              <a:extLst>
                <a:ext uri="{63B3BB69-23CF-44E3-9099-C40C66FF867C}">
                  <a14:compatExt spid="_x0000_s107528"/>
                </a:ext>
                <a:ext uri="{FF2B5EF4-FFF2-40B4-BE49-F238E27FC236}">
                  <a16:creationId xmlns:a16="http://schemas.microsoft.com/office/drawing/2014/main" id="{00000000-0008-0000-0600-00000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7529" name="Option Button 9" hidden="1">
              <a:extLst>
                <a:ext uri="{63B3BB69-23CF-44E3-9099-C40C66FF867C}">
                  <a14:compatExt spid="_x0000_s107529"/>
                </a:ext>
                <a:ext uri="{FF2B5EF4-FFF2-40B4-BE49-F238E27FC236}">
                  <a16:creationId xmlns:a16="http://schemas.microsoft.com/office/drawing/2014/main" id="{00000000-0008-0000-0600-00000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7530" name="Option Button 10" hidden="1">
              <a:extLst>
                <a:ext uri="{63B3BB69-23CF-44E3-9099-C40C66FF867C}">
                  <a14:compatExt spid="_x0000_s107530"/>
                </a:ext>
                <a:ext uri="{FF2B5EF4-FFF2-40B4-BE49-F238E27FC236}">
                  <a16:creationId xmlns:a16="http://schemas.microsoft.com/office/drawing/2014/main" id="{00000000-0008-0000-0600-00000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7531" name="Option Button 11" hidden="1">
              <a:extLst>
                <a:ext uri="{63B3BB69-23CF-44E3-9099-C40C66FF867C}">
                  <a14:compatExt spid="_x0000_s107531"/>
                </a:ext>
                <a:ext uri="{FF2B5EF4-FFF2-40B4-BE49-F238E27FC236}">
                  <a16:creationId xmlns:a16="http://schemas.microsoft.com/office/drawing/2014/main" id="{00000000-0008-0000-0600-00000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7532" name="Option Button 12" hidden="1">
              <a:extLst>
                <a:ext uri="{63B3BB69-23CF-44E3-9099-C40C66FF867C}">
                  <a14:compatExt spid="_x0000_s107532"/>
                </a:ext>
                <a:ext uri="{FF2B5EF4-FFF2-40B4-BE49-F238E27FC236}">
                  <a16:creationId xmlns:a16="http://schemas.microsoft.com/office/drawing/2014/main" id="{00000000-0008-0000-0600-00000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7533" name="Option Button 13" hidden="1">
              <a:extLst>
                <a:ext uri="{63B3BB69-23CF-44E3-9099-C40C66FF867C}">
                  <a14:compatExt spid="_x0000_s107533"/>
                </a:ext>
                <a:ext uri="{FF2B5EF4-FFF2-40B4-BE49-F238E27FC236}">
                  <a16:creationId xmlns:a16="http://schemas.microsoft.com/office/drawing/2014/main" id="{00000000-0008-0000-0600-00000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7534" name="Option Button 14" hidden="1">
              <a:extLst>
                <a:ext uri="{63B3BB69-23CF-44E3-9099-C40C66FF867C}">
                  <a14:compatExt spid="_x0000_s107534"/>
                </a:ext>
                <a:ext uri="{FF2B5EF4-FFF2-40B4-BE49-F238E27FC236}">
                  <a16:creationId xmlns:a16="http://schemas.microsoft.com/office/drawing/2014/main" id="{00000000-0008-0000-0600-00000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7535" name="Option Button 15" hidden="1">
              <a:extLst>
                <a:ext uri="{63B3BB69-23CF-44E3-9099-C40C66FF867C}">
                  <a14:compatExt spid="_x0000_s107535"/>
                </a:ext>
                <a:ext uri="{FF2B5EF4-FFF2-40B4-BE49-F238E27FC236}">
                  <a16:creationId xmlns:a16="http://schemas.microsoft.com/office/drawing/2014/main" id="{00000000-0008-0000-0600-00000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7536" name="Option Button 16" hidden="1">
              <a:extLst>
                <a:ext uri="{63B3BB69-23CF-44E3-9099-C40C66FF867C}">
                  <a14:compatExt spid="_x0000_s107536"/>
                </a:ext>
                <a:ext uri="{FF2B5EF4-FFF2-40B4-BE49-F238E27FC236}">
                  <a16:creationId xmlns:a16="http://schemas.microsoft.com/office/drawing/2014/main" id="{00000000-0008-0000-0600-00001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7537" name="Option Button 17" hidden="1">
              <a:extLst>
                <a:ext uri="{63B3BB69-23CF-44E3-9099-C40C66FF867C}">
                  <a14:compatExt spid="_x0000_s107537"/>
                </a:ext>
                <a:ext uri="{FF2B5EF4-FFF2-40B4-BE49-F238E27FC236}">
                  <a16:creationId xmlns:a16="http://schemas.microsoft.com/office/drawing/2014/main" id="{00000000-0008-0000-0600-00001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7538" name="Option Button 18" hidden="1">
              <a:extLst>
                <a:ext uri="{63B3BB69-23CF-44E3-9099-C40C66FF867C}">
                  <a14:compatExt spid="_x0000_s107538"/>
                </a:ext>
                <a:ext uri="{FF2B5EF4-FFF2-40B4-BE49-F238E27FC236}">
                  <a16:creationId xmlns:a16="http://schemas.microsoft.com/office/drawing/2014/main" id="{00000000-0008-0000-0600-00001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7539" name="Option Button 19" hidden="1">
              <a:extLst>
                <a:ext uri="{63B3BB69-23CF-44E3-9099-C40C66FF867C}">
                  <a14:compatExt spid="_x0000_s107539"/>
                </a:ext>
                <a:ext uri="{FF2B5EF4-FFF2-40B4-BE49-F238E27FC236}">
                  <a16:creationId xmlns:a16="http://schemas.microsoft.com/office/drawing/2014/main" id="{00000000-0008-0000-0600-00001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7540" name="Option Button 20" hidden="1">
              <a:extLst>
                <a:ext uri="{63B3BB69-23CF-44E3-9099-C40C66FF867C}">
                  <a14:compatExt spid="_x0000_s107540"/>
                </a:ext>
                <a:ext uri="{FF2B5EF4-FFF2-40B4-BE49-F238E27FC236}">
                  <a16:creationId xmlns:a16="http://schemas.microsoft.com/office/drawing/2014/main" id="{00000000-0008-0000-0600-00001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7541" name="Option Button 21" hidden="1">
              <a:extLst>
                <a:ext uri="{63B3BB69-23CF-44E3-9099-C40C66FF867C}">
                  <a14:compatExt spid="_x0000_s107541"/>
                </a:ext>
                <a:ext uri="{FF2B5EF4-FFF2-40B4-BE49-F238E27FC236}">
                  <a16:creationId xmlns:a16="http://schemas.microsoft.com/office/drawing/2014/main" id="{00000000-0008-0000-0600-00001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7542" name="Option Button 22" hidden="1">
              <a:extLst>
                <a:ext uri="{63B3BB69-23CF-44E3-9099-C40C66FF867C}">
                  <a14:compatExt spid="_x0000_s107542"/>
                </a:ext>
                <a:ext uri="{FF2B5EF4-FFF2-40B4-BE49-F238E27FC236}">
                  <a16:creationId xmlns:a16="http://schemas.microsoft.com/office/drawing/2014/main" id="{00000000-0008-0000-0600-00001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7543" name="Option Button 23" hidden="1">
              <a:extLst>
                <a:ext uri="{63B3BB69-23CF-44E3-9099-C40C66FF867C}">
                  <a14:compatExt spid="_x0000_s107543"/>
                </a:ext>
                <a:ext uri="{FF2B5EF4-FFF2-40B4-BE49-F238E27FC236}">
                  <a16:creationId xmlns:a16="http://schemas.microsoft.com/office/drawing/2014/main" id="{00000000-0008-0000-0600-00001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7544" name="Option Button 24" hidden="1">
              <a:extLst>
                <a:ext uri="{63B3BB69-23CF-44E3-9099-C40C66FF867C}">
                  <a14:compatExt spid="_x0000_s107544"/>
                </a:ext>
                <a:ext uri="{FF2B5EF4-FFF2-40B4-BE49-F238E27FC236}">
                  <a16:creationId xmlns:a16="http://schemas.microsoft.com/office/drawing/2014/main" id="{00000000-0008-0000-0600-00001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7545" name="Option Button 25" hidden="1">
              <a:extLst>
                <a:ext uri="{63B3BB69-23CF-44E3-9099-C40C66FF867C}">
                  <a14:compatExt spid="_x0000_s107545"/>
                </a:ext>
                <a:ext uri="{FF2B5EF4-FFF2-40B4-BE49-F238E27FC236}">
                  <a16:creationId xmlns:a16="http://schemas.microsoft.com/office/drawing/2014/main" id="{00000000-0008-0000-0600-00001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7546" name="Option Button 26" hidden="1">
              <a:extLst>
                <a:ext uri="{63B3BB69-23CF-44E3-9099-C40C66FF867C}">
                  <a14:compatExt spid="_x0000_s107546"/>
                </a:ext>
                <a:ext uri="{FF2B5EF4-FFF2-40B4-BE49-F238E27FC236}">
                  <a16:creationId xmlns:a16="http://schemas.microsoft.com/office/drawing/2014/main" id="{00000000-0008-0000-0600-00001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7547" name="Option Button 27" hidden="1">
              <a:extLst>
                <a:ext uri="{63B3BB69-23CF-44E3-9099-C40C66FF867C}">
                  <a14:compatExt spid="_x0000_s107547"/>
                </a:ext>
                <a:ext uri="{FF2B5EF4-FFF2-40B4-BE49-F238E27FC236}">
                  <a16:creationId xmlns:a16="http://schemas.microsoft.com/office/drawing/2014/main" id="{00000000-0008-0000-0600-00001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7548" name="Option Button 28" hidden="1">
              <a:extLst>
                <a:ext uri="{63B3BB69-23CF-44E3-9099-C40C66FF867C}">
                  <a14:compatExt spid="_x0000_s107548"/>
                </a:ext>
                <a:ext uri="{FF2B5EF4-FFF2-40B4-BE49-F238E27FC236}">
                  <a16:creationId xmlns:a16="http://schemas.microsoft.com/office/drawing/2014/main" id="{00000000-0008-0000-0600-00001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7549" name="Option Button 29" hidden="1">
              <a:extLst>
                <a:ext uri="{63B3BB69-23CF-44E3-9099-C40C66FF867C}">
                  <a14:compatExt spid="_x0000_s107549"/>
                </a:ext>
                <a:ext uri="{FF2B5EF4-FFF2-40B4-BE49-F238E27FC236}">
                  <a16:creationId xmlns:a16="http://schemas.microsoft.com/office/drawing/2014/main" id="{00000000-0008-0000-0600-00001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7550" name="Option Button 30" hidden="1">
              <a:extLst>
                <a:ext uri="{63B3BB69-23CF-44E3-9099-C40C66FF867C}">
                  <a14:compatExt spid="_x0000_s107550"/>
                </a:ext>
                <a:ext uri="{FF2B5EF4-FFF2-40B4-BE49-F238E27FC236}">
                  <a16:creationId xmlns:a16="http://schemas.microsoft.com/office/drawing/2014/main" id="{00000000-0008-0000-0600-00001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7551" name="Option Button 31" hidden="1">
              <a:extLst>
                <a:ext uri="{63B3BB69-23CF-44E3-9099-C40C66FF867C}">
                  <a14:compatExt spid="_x0000_s107551"/>
                </a:ext>
                <a:ext uri="{FF2B5EF4-FFF2-40B4-BE49-F238E27FC236}">
                  <a16:creationId xmlns:a16="http://schemas.microsoft.com/office/drawing/2014/main" id="{00000000-0008-0000-0600-00001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7552" name="Option Button 32" hidden="1">
              <a:extLst>
                <a:ext uri="{63B3BB69-23CF-44E3-9099-C40C66FF867C}">
                  <a14:compatExt spid="_x0000_s107552"/>
                </a:ext>
                <a:ext uri="{FF2B5EF4-FFF2-40B4-BE49-F238E27FC236}">
                  <a16:creationId xmlns:a16="http://schemas.microsoft.com/office/drawing/2014/main" id="{00000000-0008-0000-0600-00002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7553" name="Option Button 33" hidden="1">
              <a:extLst>
                <a:ext uri="{63B3BB69-23CF-44E3-9099-C40C66FF867C}">
                  <a14:compatExt spid="_x0000_s107553"/>
                </a:ext>
                <a:ext uri="{FF2B5EF4-FFF2-40B4-BE49-F238E27FC236}">
                  <a16:creationId xmlns:a16="http://schemas.microsoft.com/office/drawing/2014/main" id="{00000000-0008-0000-0600-00002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7554" name="Option Button 34" hidden="1">
              <a:extLst>
                <a:ext uri="{63B3BB69-23CF-44E3-9099-C40C66FF867C}">
                  <a14:compatExt spid="_x0000_s107554"/>
                </a:ext>
                <a:ext uri="{FF2B5EF4-FFF2-40B4-BE49-F238E27FC236}">
                  <a16:creationId xmlns:a16="http://schemas.microsoft.com/office/drawing/2014/main" id="{00000000-0008-0000-0600-00002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7555" name="Option Button 35" hidden="1">
              <a:extLst>
                <a:ext uri="{63B3BB69-23CF-44E3-9099-C40C66FF867C}">
                  <a14:compatExt spid="_x0000_s107555"/>
                </a:ext>
                <a:ext uri="{FF2B5EF4-FFF2-40B4-BE49-F238E27FC236}">
                  <a16:creationId xmlns:a16="http://schemas.microsoft.com/office/drawing/2014/main" id="{00000000-0008-0000-0600-00002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7556" name="Option Button 36" hidden="1">
              <a:extLst>
                <a:ext uri="{63B3BB69-23CF-44E3-9099-C40C66FF867C}">
                  <a14:compatExt spid="_x0000_s107556"/>
                </a:ext>
                <a:ext uri="{FF2B5EF4-FFF2-40B4-BE49-F238E27FC236}">
                  <a16:creationId xmlns:a16="http://schemas.microsoft.com/office/drawing/2014/main" id="{00000000-0008-0000-0600-00002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7557" name="Option Button 37" hidden="1">
              <a:extLst>
                <a:ext uri="{63B3BB69-23CF-44E3-9099-C40C66FF867C}">
                  <a14:compatExt spid="_x0000_s107557"/>
                </a:ext>
                <a:ext uri="{FF2B5EF4-FFF2-40B4-BE49-F238E27FC236}">
                  <a16:creationId xmlns:a16="http://schemas.microsoft.com/office/drawing/2014/main" id="{00000000-0008-0000-0600-00002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7558" name="Option Button 38" hidden="1">
              <a:extLst>
                <a:ext uri="{63B3BB69-23CF-44E3-9099-C40C66FF867C}">
                  <a14:compatExt spid="_x0000_s107558"/>
                </a:ext>
                <a:ext uri="{FF2B5EF4-FFF2-40B4-BE49-F238E27FC236}">
                  <a16:creationId xmlns:a16="http://schemas.microsoft.com/office/drawing/2014/main" id="{00000000-0008-0000-0600-00002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7559" name="Option Button 39" hidden="1">
              <a:extLst>
                <a:ext uri="{63B3BB69-23CF-44E3-9099-C40C66FF867C}">
                  <a14:compatExt spid="_x0000_s107559"/>
                </a:ext>
                <a:ext uri="{FF2B5EF4-FFF2-40B4-BE49-F238E27FC236}">
                  <a16:creationId xmlns:a16="http://schemas.microsoft.com/office/drawing/2014/main" id="{00000000-0008-0000-0600-00002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7560" name="Option Button 40" hidden="1">
              <a:extLst>
                <a:ext uri="{63B3BB69-23CF-44E3-9099-C40C66FF867C}">
                  <a14:compatExt spid="_x0000_s107560"/>
                </a:ext>
                <a:ext uri="{FF2B5EF4-FFF2-40B4-BE49-F238E27FC236}">
                  <a16:creationId xmlns:a16="http://schemas.microsoft.com/office/drawing/2014/main" id="{00000000-0008-0000-0600-00002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7561" name="Option Button 41" hidden="1">
              <a:extLst>
                <a:ext uri="{63B3BB69-23CF-44E3-9099-C40C66FF867C}">
                  <a14:compatExt spid="_x0000_s107561"/>
                </a:ext>
                <a:ext uri="{FF2B5EF4-FFF2-40B4-BE49-F238E27FC236}">
                  <a16:creationId xmlns:a16="http://schemas.microsoft.com/office/drawing/2014/main" id="{00000000-0008-0000-0600-00002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7562" name="Group Box 42" hidden="1">
              <a:extLst>
                <a:ext uri="{63B3BB69-23CF-44E3-9099-C40C66FF867C}">
                  <a14:compatExt spid="_x0000_s107562"/>
                </a:ext>
                <a:ext uri="{FF2B5EF4-FFF2-40B4-BE49-F238E27FC236}">
                  <a16:creationId xmlns:a16="http://schemas.microsoft.com/office/drawing/2014/main" id="{00000000-0008-0000-0600-00002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7563" name="Group Box 43" hidden="1">
              <a:extLst>
                <a:ext uri="{63B3BB69-23CF-44E3-9099-C40C66FF867C}">
                  <a14:compatExt spid="_x0000_s107563"/>
                </a:ext>
                <a:ext uri="{FF2B5EF4-FFF2-40B4-BE49-F238E27FC236}">
                  <a16:creationId xmlns:a16="http://schemas.microsoft.com/office/drawing/2014/main" id="{00000000-0008-0000-0600-00002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7564" name="Group Box 44" hidden="1">
              <a:extLst>
                <a:ext uri="{63B3BB69-23CF-44E3-9099-C40C66FF867C}">
                  <a14:compatExt spid="_x0000_s107564"/>
                </a:ext>
                <a:ext uri="{FF2B5EF4-FFF2-40B4-BE49-F238E27FC236}">
                  <a16:creationId xmlns:a16="http://schemas.microsoft.com/office/drawing/2014/main" id="{00000000-0008-0000-0600-00002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7565" name="Group Box 45" hidden="1">
              <a:extLst>
                <a:ext uri="{63B3BB69-23CF-44E3-9099-C40C66FF867C}">
                  <a14:compatExt spid="_x0000_s107565"/>
                </a:ext>
                <a:ext uri="{FF2B5EF4-FFF2-40B4-BE49-F238E27FC236}">
                  <a16:creationId xmlns:a16="http://schemas.microsoft.com/office/drawing/2014/main" id="{00000000-0008-0000-0600-00002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7566" name="Group Box 46" hidden="1">
              <a:extLst>
                <a:ext uri="{63B3BB69-23CF-44E3-9099-C40C66FF867C}">
                  <a14:compatExt spid="_x0000_s107566"/>
                </a:ext>
                <a:ext uri="{FF2B5EF4-FFF2-40B4-BE49-F238E27FC236}">
                  <a16:creationId xmlns:a16="http://schemas.microsoft.com/office/drawing/2014/main" id="{00000000-0008-0000-0600-00002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7567" name="Group Box 47" hidden="1">
              <a:extLst>
                <a:ext uri="{63B3BB69-23CF-44E3-9099-C40C66FF867C}">
                  <a14:compatExt spid="_x0000_s107567"/>
                </a:ext>
                <a:ext uri="{FF2B5EF4-FFF2-40B4-BE49-F238E27FC236}">
                  <a16:creationId xmlns:a16="http://schemas.microsoft.com/office/drawing/2014/main" id="{00000000-0008-0000-0600-00002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7568" name="Group Box 48" hidden="1">
              <a:extLst>
                <a:ext uri="{63B3BB69-23CF-44E3-9099-C40C66FF867C}">
                  <a14:compatExt spid="_x0000_s107568"/>
                </a:ext>
                <a:ext uri="{FF2B5EF4-FFF2-40B4-BE49-F238E27FC236}">
                  <a16:creationId xmlns:a16="http://schemas.microsoft.com/office/drawing/2014/main" id="{00000000-0008-0000-0600-00003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5" name="Afgeronde rechthoek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8545" name="Group Box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7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8546" name="Option Button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8547" name="Option Button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07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8548" name="Option Button 4" hidden="1">
              <a:extLst>
                <a:ext uri="{63B3BB69-23CF-44E3-9099-C40C66FF867C}">
                  <a14:compatExt spid="_x0000_s108548"/>
                </a:ext>
                <a:ext uri="{FF2B5EF4-FFF2-40B4-BE49-F238E27FC236}">
                  <a16:creationId xmlns:a16="http://schemas.microsoft.com/office/drawing/2014/main" id="{00000000-0008-0000-0700-00000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8549" name="Option Button 5" hidden="1">
              <a:extLst>
                <a:ext uri="{63B3BB69-23CF-44E3-9099-C40C66FF867C}">
                  <a14:compatExt spid="_x0000_s108549"/>
                </a:ext>
                <a:ext uri="{FF2B5EF4-FFF2-40B4-BE49-F238E27FC236}">
                  <a16:creationId xmlns:a16="http://schemas.microsoft.com/office/drawing/2014/main" id="{00000000-0008-0000-0700-00000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8550" name="Option Button 6" hidden="1">
              <a:extLst>
                <a:ext uri="{63B3BB69-23CF-44E3-9099-C40C66FF867C}">
                  <a14:compatExt spid="_x0000_s108550"/>
                </a:ext>
                <a:ext uri="{FF2B5EF4-FFF2-40B4-BE49-F238E27FC236}">
                  <a16:creationId xmlns:a16="http://schemas.microsoft.com/office/drawing/2014/main" id="{00000000-0008-0000-0700-00000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8551" name="Option Button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07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8552" name="Option Button 8" hidden="1">
              <a:extLst>
                <a:ext uri="{63B3BB69-23CF-44E3-9099-C40C66FF867C}">
                  <a14:compatExt spid="_x0000_s108552"/>
                </a:ext>
                <a:ext uri="{FF2B5EF4-FFF2-40B4-BE49-F238E27FC236}">
                  <a16:creationId xmlns:a16="http://schemas.microsoft.com/office/drawing/2014/main" id="{00000000-0008-0000-0700-00000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8553" name="Option Button 9" hidden="1">
              <a:extLst>
                <a:ext uri="{63B3BB69-23CF-44E3-9099-C40C66FF867C}">
                  <a14:compatExt spid="_x0000_s108553"/>
                </a:ext>
                <a:ext uri="{FF2B5EF4-FFF2-40B4-BE49-F238E27FC236}">
                  <a16:creationId xmlns:a16="http://schemas.microsoft.com/office/drawing/2014/main" id="{00000000-0008-0000-0700-00000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8554" name="Option Button 10" hidden="1">
              <a:extLst>
                <a:ext uri="{63B3BB69-23CF-44E3-9099-C40C66FF867C}">
                  <a14:compatExt spid="_x0000_s108554"/>
                </a:ext>
                <a:ext uri="{FF2B5EF4-FFF2-40B4-BE49-F238E27FC236}">
                  <a16:creationId xmlns:a16="http://schemas.microsoft.com/office/drawing/2014/main" id="{00000000-0008-0000-0700-00000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8555" name="Option Button 11" hidden="1">
              <a:extLst>
                <a:ext uri="{63B3BB69-23CF-44E3-9099-C40C66FF867C}">
                  <a14:compatExt spid="_x0000_s108555"/>
                </a:ext>
                <a:ext uri="{FF2B5EF4-FFF2-40B4-BE49-F238E27FC236}">
                  <a16:creationId xmlns:a16="http://schemas.microsoft.com/office/drawing/2014/main" id="{00000000-0008-0000-0700-00000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8556" name="Option Button 12" hidden="1">
              <a:extLst>
                <a:ext uri="{63B3BB69-23CF-44E3-9099-C40C66FF867C}">
                  <a14:compatExt spid="_x0000_s108556"/>
                </a:ext>
                <a:ext uri="{FF2B5EF4-FFF2-40B4-BE49-F238E27FC236}">
                  <a16:creationId xmlns:a16="http://schemas.microsoft.com/office/drawing/2014/main" id="{00000000-0008-0000-0700-00000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8557" name="Option Button 13" hidden="1">
              <a:extLst>
                <a:ext uri="{63B3BB69-23CF-44E3-9099-C40C66FF867C}">
                  <a14:compatExt spid="_x0000_s108557"/>
                </a:ext>
                <a:ext uri="{FF2B5EF4-FFF2-40B4-BE49-F238E27FC236}">
                  <a16:creationId xmlns:a16="http://schemas.microsoft.com/office/drawing/2014/main" id="{00000000-0008-0000-0700-00000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8558" name="Option Button 14" hidden="1">
              <a:extLst>
                <a:ext uri="{63B3BB69-23CF-44E3-9099-C40C66FF867C}">
                  <a14:compatExt spid="_x0000_s108558"/>
                </a:ext>
                <a:ext uri="{FF2B5EF4-FFF2-40B4-BE49-F238E27FC236}">
                  <a16:creationId xmlns:a16="http://schemas.microsoft.com/office/drawing/2014/main" id="{00000000-0008-0000-0700-00000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8559" name="Option Button 15" hidden="1">
              <a:extLst>
                <a:ext uri="{63B3BB69-23CF-44E3-9099-C40C66FF867C}">
                  <a14:compatExt spid="_x0000_s108559"/>
                </a:ext>
                <a:ext uri="{FF2B5EF4-FFF2-40B4-BE49-F238E27FC236}">
                  <a16:creationId xmlns:a16="http://schemas.microsoft.com/office/drawing/2014/main" id="{00000000-0008-0000-0700-00000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8560" name="Option Button 16" hidden="1">
              <a:extLst>
                <a:ext uri="{63B3BB69-23CF-44E3-9099-C40C66FF867C}">
                  <a14:compatExt spid="_x0000_s108560"/>
                </a:ext>
                <a:ext uri="{FF2B5EF4-FFF2-40B4-BE49-F238E27FC236}">
                  <a16:creationId xmlns:a16="http://schemas.microsoft.com/office/drawing/2014/main" id="{00000000-0008-0000-0700-00001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8561" name="Option Button 17" hidden="1">
              <a:extLst>
                <a:ext uri="{63B3BB69-23CF-44E3-9099-C40C66FF867C}">
                  <a14:compatExt spid="_x0000_s108561"/>
                </a:ext>
                <a:ext uri="{FF2B5EF4-FFF2-40B4-BE49-F238E27FC236}">
                  <a16:creationId xmlns:a16="http://schemas.microsoft.com/office/drawing/2014/main" id="{00000000-0008-0000-0700-00001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8562" name="Option Button 18" hidden="1">
              <a:extLst>
                <a:ext uri="{63B3BB69-23CF-44E3-9099-C40C66FF867C}">
                  <a14:compatExt spid="_x0000_s108562"/>
                </a:ext>
                <a:ext uri="{FF2B5EF4-FFF2-40B4-BE49-F238E27FC236}">
                  <a16:creationId xmlns:a16="http://schemas.microsoft.com/office/drawing/2014/main" id="{00000000-0008-0000-0700-00001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8563" name="Option Button 19" hidden="1">
              <a:extLst>
                <a:ext uri="{63B3BB69-23CF-44E3-9099-C40C66FF867C}">
                  <a14:compatExt spid="_x0000_s108563"/>
                </a:ext>
                <a:ext uri="{FF2B5EF4-FFF2-40B4-BE49-F238E27FC236}">
                  <a16:creationId xmlns:a16="http://schemas.microsoft.com/office/drawing/2014/main" id="{00000000-0008-0000-0700-00001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8564" name="Option Button 20" hidden="1">
              <a:extLst>
                <a:ext uri="{63B3BB69-23CF-44E3-9099-C40C66FF867C}">
                  <a14:compatExt spid="_x0000_s108564"/>
                </a:ext>
                <a:ext uri="{FF2B5EF4-FFF2-40B4-BE49-F238E27FC236}">
                  <a16:creationId xmlns:a16="http://schemas.microsoft.com/office/drawing/2014/main" id="{00000000-0008-0000-0700-00001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8565" name="Option Button 21" hidden="1">
              <a:extLst>
                <a:ext uri="{63B3BB69-23CF-44E3-9099-C40C66FF867C}">
                  <a14:compatExt spid="_x0000_s108565"/>
                </a:ext>
                <a:ext uri="{FF2B5EF4-FFF2-40B4-BE49-F238E27FC236}">
                  <a16:creationId xmlns:a16="http://schemas.microsoft.com/office/drawing/2014/main" id="{00000000-0008-0000-0700-00001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8566" name="Option Button 22" hidden="1">
              <a:extLst>
                <a:ext uri="{63B3BB69-23CF-44E3-9099-C40C66FF867C}">
                  <a14:compatExt spid="_x0000_s108566"/>
                </a:ext>
                <a:ext uri="{FF2B5EF4-FFF2-40B4-BE49-F238E27FC236}">
                  <a16:creationId xmlns:a16="http://schemas.microsoft.com/office/drawing/2014/main" id="{00000000-0008-0000-0700-00001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8567" name="Option Button 23" hidden="1">
              <a:extLst>
                <a:ext uri="{63B3BB69-23CF-44E3-9099-C40C66FF867C}">
                  <a14:compatExt spid="_x0000_s108567"/>
                </a:ext>
                <a:ext uri="{FF2B5EF4-FFF2-40B4-BE49-F238E27FC236}">
                  <a16:creationId xmlns:a16="http://schemas.microsoft.com/office/drawing/2014/main" id="{00000000-0008-0000-0700-00001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8568" name="Option Button 24" hidden="1">
              <a:extLst>
                <a:ext uri="{63B3BB69-23CF-44E3-9099-C40C66FF867C}">
                  <a14:compatExt spid="_x0000_s108568"/>
                </a:ext>
                <a:ext uri="{FF2B5EF4-FFF2-40B4-BE49-F238E27FC236}">
                  <a16:creationId xmlns:a16="http://schemas.microsoft.com/office/drawing/2014/main" id="{00000000-0008-0000-0700-00001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8569" name="Option Button 25" hidden="1">
              <a:extLst>
                <a:ext uri="{63B3BB69-23CF-44E3-9099-C40C66FF867C}">
                  <a14:compatExt spid="_x0000_s108569"/>
                </a:ext>
                <a:ext uri="{FF2B5EF4-FFF2-40B4-BE49-F238E27FC236}">
                  <a16:creationId xmlns:a16="http://schemas.microsoft.com/office/drawing/2014/main" id="{00000000-0008-0000-0700-00001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8570" name="Option Button 26" hidden="1">
              <a:extLst>
                <a:ext uri="{63B3BB69-23CF-44E3-9099-C40C66FF867C}">
                  <a14:compatExt spid="_x0000_s108570"/>
                </a:ext>
                <a:ext uri="{FF2B5EF4-FFF2-40B4-BE49-F238E27FC236}">
                  <a16:creationId xmlns:a16="http://schemas.microsoft.com/office/drawing/2014/main" id="{00000000-0008-0000-0700-00001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8571" name="Option Button 27" hidden="1">
              <a:extLst>
                <a:ext uri="{63B3BB69-23CF-44E3-9099-C40C66FF867C}">
                  <a14:compatExt spid="_x0000_s108571"/>
                </a:ext>
                <a:ext uri="{FF2B5EF4-FFF2-40B4-BE49-F238E27FC236}">
                  <a16:creationId xmlns:a16="http://schemas.microsoft.com/office/drawing/2014/main" id="{00000000-0008-0000-0700-00001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8572" name="Option Button 28" hidden="1">
              <a:extLst>
                <a:ext uri="{63B3BB69-23CF-44E3-9099-C40C66FF867C}">
                  <a14:compatExt spid="_x0000_s108572"/>
                </a:ext>
                <a:ext uri="{FF2B5EF4-FFF2-40B4-BE49-F238E27FC236}">
                  <a16:creationId xmlns:a16="http://schemas.microsoft.com/office/drawing/2014/main" id="{00000000-0008-0000-0700-00001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8573" name="Option Button 29" hidden="1">
              <a:extLst>
                <a:ext uri="{63B3BB69-23CF-44E3-9099-C40C66FF867C}">
                  <a14:compatExt spid="_x0000_s108573"/>
                </a:ext>
                <a:ext uri="{FF2B5EF4-FFF2-40B4-BE49-F238E27FC236}">
                  <a16:creationId xmlns:a16="http://schemas.microsoft.com/office/drawing/2014/main" id="{00000000-0008-0000-0700-00001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8574" name="Option Button 30" hidden="1">
              <a:extLst>
                <a:ext uri="{63B3BB69-23CF-44E3-9099-C40C66FF867C}">
                  <a14:compatExt spid="_x0000_s108574"/>
                </a:ext>
                <a:ext uri="{FF2B5EF4-FFF2-40B4-BE49-F238E27FC236}">
                  <a16:creationId xmlns:a16="http://schemas.microsoft.com/office/drawing/2014/main" id="{00000000-0008-0000-0700-00001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8575" name="Option Button 31" hidden="1">
              <a:extLst>
                <a:ext uri="{63B3BB69-23CF-44E3-9099-C40C66FF867C}">
                  <a14:compatExt spid="_x0000_s108575"/>
                </a:ext>
                <a:ext uri="{FF2B5EF4-FFF2-40B4-BE49-F238E27FC236}">
                  <a16:creationId xmlns:a16="http://schemas.microsoft.com/office/drawing/2014/main" id="{00000000-0008-0000-0700-00001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8576" name="Option Button 32" hidden="1">
              <a:extLst>
                <a:ext uri="{63B3BB69-23CF-44E3-9099-C40C66FF867C}">
                  <a14:compatExt spid="_x0000_s108576"/>
                </a:ext>
                <a:ext uri="{FF2B5EF4-FFF2-40B4-BE49-F238E27FC236}">
                  <a16:creationId xmlns:a16="http://schemas.microsoft.com/office/drawing/2014/main" id="{00000000-0008-0000-0700-00002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8577" name="Option Button 33" hidden="1">
              <a:extLst>
                <a:ext uri="{63B3BB69-23CF-44E3-9099-C40C66FF867C}">
                  <a14:compatExt spid="_x0000_s108577"/>
                </a:ext>
                <a:ext uri="{FF2B5EF4-FFF2-40B4-BE49-F238E27FC236}">
                  <a16:creationId xmlns:a16="http://schemas.microsoft.com/office/drawing/2014/main" id="{00000000-0008-0000-0700-00002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8578" name="Option Button 34" hidden="1">
              <a:extLst>
                <a:ext uri="{63B3BB69-23CF-44E3-9099-C40C66FF867C}">
                  <a14:compatExt spid="_x0000_s108578"/>
                </a:ext>
                <a:ext uri="{FF2B5EF4-FFF2-40B4-BE49-F238E27FC236}">
                  <a16:creationId xmlns:a16="http://schemas.microsoft.com/office/drawing/2014/main" id="{00000000-0008-0000-0700-00002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8579" name="Option Button 35" hidden="1">
              <a:extLst>
                <a:ext uri="{63B3BB69-23CF-44E3-9099-C40C66FF867C}">
                  <a14:compatExt spid="_x0000_s108579"/>
                </a:ext>
                <a:ext uri="{FF2B5EF4-FFF2-40B4-BE49-F238E27FC236}">
                  <a16:creationId xmlns:a16="http://schemas.microsoft.com/office/drawing/2014/main" id="{00000000-0008-0000-0700-00002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8580" name="Option Button 36" hidden="1">
              <a:extLst>
                <a:ext uri="{63B3BB69-23CF-44E3-9099-C40C66FF867C}">
                  <a14:compatExt spid="_x0000_s108580"/>
                </a:ext>
                <a:ext uri="{FF2B5EF4-FFF2-40B4-BE49-F238E27FC236}">
                  <a16:creationId xmlns:a16="http://schemas.microsoft.com/office/drawing/2014/main" id="{00000000-0008-0000-0700-00002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8581" name="Option Button 37" hidden="1">
              <a:extLst>
                <a:ext uri="{63B3BB69-23CF-44E3-9099-C40C66FF867C}">
                  <a14:compatExt spid="_x0000_s108581"/>
                </a:ext>
                <a:ext uri="{FF2B5EF4-FFF2-40B4-BE49-F238E27FC236}">
                  <a16:creationId xmlns:a16="http://schemas.microsoft.com/office/drawing/2014/main" id="{00000000-0008-0000-0700-00002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8582" name="Option Button 38" hidden="1">
              <a:extLst>
                <a:ext uri="{63B3BB69-23CF-44E3-9099-C40C66FF867C}">
                  <a14:compatExt spid="_x0000_s108582"/>
                </a:ext>
                <a:ext uri="{FF2B5EF4-FFF2-40B4-BE49-F238E27FC236}">
                  <a16:creationId xmlns:a16="http://schemas.microsoft.com/office/drawing/2014/main" id="{00000000-0008-0000-0700-00002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8583" name="Option Button 39" hidden="1">
              <a:extLst>
                <a:ext uri="{63B3BB69-23CF-44E3-9099-C40C66FF867C}">
                  <a14:compatExt spid="_x0000_s108583"/>
                </a:ext>
                <a:ext uri="{FF2B5EF4-FFF2-40B4-BE49-F238E27FC236}">
                  <a16:creationId xmlns:a16="http://schemas.microsoft.com/office/drawing/2014/main" id="{00000000-0008-0000-0700-00002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8584" name="Option Button 40" hidden="1">
              <a:extLst>
                <a:ext uri="{63B3BB69-23CF-44E3-9099-C40C66FF867C}">
                  <a14:compatExt spid="_x0000_s108584"/>
                </a:ext>
                <a:ext uri="{FF2B5EF4-FFF2-40B4-BE49-F238E27FC236}">
                  <a16:creationId xmlns:a16="http://schemas.microsoft.com/office/drawing/2014/main" id="{00000000-0008-0000-0700-00002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8585" name="Option Button 41" hidden="1">
              <a:extLst>
                <a:ext uri="{63B3BB69-23CF-44E3-9099-C40C66FF867C}">
                  <a14:compatExt spid="_x0000_s108585"/>
                </a:ext>
                <a:ext uri="{FF2B5EF4-FFF2-40B4-BE49-F238E27FC236}">
                  <a16:creationId xmlns:a16="http://schemas.microsoft.com/office/drawing/2014/main" id="{00000000-0008-0000-0700-00002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8586" name="Group Box 42" hidden="1">
              <a:extLst>
                <a:ext uri="{63B3BB69-23CF-44E3-9099-C40C66FF867C}">
                  <a14:compatExt spid="_x0000_s108586"/>
                </a:ext>
                <a:ext uri="{FF2B5EF4-FFF2-40B4-BE49-F238E27FC236}">
                  <a16:creationId xmlns:a16="http://schemas.microsoft.com/office/drawing/2014/main" id="{00000000-0008-0000-0700-00002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8587" name="Group Box 43" hidden="1">
              <a:extLst>
                <a:ext uri="{63B3BB69-23CF-44E3-9099-C40C66FF867C}">
                  <a14:compatExt spid="_x0000_s108587"/>
                </a:ext>
                <a:ext uri="{FF2B5EF4-FFF2-40B4-BE49-F238E27FC236}">
                  <a16:creationId xmlns:a16="http://schemas.microsoft.com/office/drawing/2014/main" id="{00000000-0008-0000-0700-00002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8588" name="Group Box 44" hidden="1">
              <a:extLst>
                <a:ext uri="{63B3BB69-23CF-44E3-9099-C40C66FF867C}">
                  <a14:compatExt spid="_x0000_s108588"/>
                </a:ext>
                <a:ext uri="{FF2B5EF4-FFF2-40B4-BE49-F238E27FC236}">
                  <a16:creationId xmlns:a16="http://schemas.microsoft.com/office/drawing/2014/main" id="{00000000-0008-0000-0700-00002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8589" name="Group Box 45" hidden="1">
              <a:extLst>
                <a:ext uri="{63B3BB69-23CF-44E3-9099-C40C66FF867C}">
                  <a14:compatExt spid="_x0000_s108589"/>
                </a:ext>
                <a:ext uri="{FF2B5EF4-FFF2-40B4-BE49-F238E27FC236}">
                  <a16:creationId xmlns:a16="http://schemas.microsoft.com/office/drawing/2014/main" id="{00000000-0008-0000-0700-00002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8590" name="Group Box 46" hidden="1">
              <a:extLst>
                <a:ext uri="{63B3BB69-23CF-44E3-9099-C40C66FF867C}">
                  <a14:compatExt spid="_x0000_s108590"/>
                </a:ext>
                <a:ext uri="{FF2B5EF4-FFF2-40B4-BE49-F238E27FC236}">
                  <a16:creationId xmlns:a16="http://schemas.microsoft.com/office/drawing/2014/main" id="{00000000-0008-0000-0700-00002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8591" name="Group Box 47" hidden="1">
              <a:extLst>
                <a:ext uri="{63B3BB69-23CF-44E3-9099-C40C66FF867C}">
                  <a14:compatExt spid="_x0000_s108591"/>
                </a:ext>
                <a:ext uri="{FF2B5EF4-FFF2-40B4-BE49-F238E27FC236}">
                  <a16:creationId xmlns:a16="http://schemas.microsoft.com/office/drawing/2014/main" id="{00000000-0008-0000-0700-00002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8592" name="Group Box 48" hidden="1">
              <a:extLst>
                <a:ext uri="{63B3BB69-23CF-44E3-9099-C40C66FF867C}">
                  <a14:compatExt spid="_x0000_s108592"/>
                </a:ext>
                <a:ext uri="{FF2B5EF4-FFF2-40B4-BE49-F238E27FC236}">
                  <a16:creationId xmlns:a16="http://schemas.microsoft.com/office/drawing/2014/main" id="{00000000-0008-0000-0700-00003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4" name="Afgeronde rechthoek 5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133350</xdr:rowOff>
        </xdr:from>
        <xdr:to>
          <xdr:col>7</xdr:col>
          <xdr:colOff>76200</xdr:colOff>
          <xdr:row>17</xdr:row>
          <xdr:rowOff>95250</xdr:rowOff>
        </xdr:to>
        <xdr:sp macro="" textlink="">
          <xdr:nvSpPr>
            <xdr:cNvPr id="109569" name="Group Box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8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15</xdr:row>
          <xdr:rowOff>190500</xdr:rowOff>
        </xdr:from>
        <xdr:to>
          <xdr:col>2</xdr:col>
          <xdr:colOff>755650</xdr:colOff>
          <xdr:row>16</xdr:row>
          <xdr:rowOff>298450</xdr:rowOff>
        </xdr:to>
        <xdr:sp macro="" textlink="">
          <xdr:nvSpPr>
            <xdr:cNvPr id="109570" name="Option Button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0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15</xdr:row>
          <xdr:rowOff>190500</xdr:rowOff>
        </xdr:from>
        <xdr:to>
          <xdr:col>3</xdr:col>
          <xdr:colOff>742950</xdr:colOff>
          <xdr:row>16</xdr:row>
          <xdr:rowOff>298450</xdr:rowOff>
        </xdr:to>
        <xdr:sp macro="" textlink="">
          <xdr:nvSpPr>
            <xdr:cNvPr id="109571" name="Option Button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08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450850</xdr:colOff>
          <xdr:row>15</xdr:row>
          <xdr:rowOff>190500</xdr:rowOff>
        </xdr:from>
        <xdr:to>
          <xdr:col>4</xdr:col>
          <xdr:colOff>755650</xdr:colOff>
          <xdr:row>16</xdr:row>
          <xdr:rowOff>298450</xdr:rowOff>
        </xdr:to>
        <xdr:sp macro="" textlink="">
          <xdr:nvSpPr>
            <xdr:cNvPr id="109572" name="Option Button 4" hidden="1">
              <a:extLst>
                <a:ext uri="{63B3BB69-23CF-44E3-9099-C40C66FF867C}">
                  <a14:compatExt spid="_x0000_s109572"/>
                </a:ext>
                <a:ext uri="{FF2B5EF4-FFF2-40B4-BE49-F238E27FC236}">
                  <a16:creationId xmlns:a16="http://schemas.microsoft.com/office/drawing/2014/main" id="{00000000-0008-0000-0800-00000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15</xdr:row>
          <xdr:rowOff>190500</xdr:rowOff>
        </xdr:from>
        <xdr:to>
          <xdr:col>5</xdr:col>
          <xdr:colOff>755650</xdr:colOff>
          <xdr:row>16</xdr:row>
          <xdr:rowOff>298450</xdr:rowOff>
        </xdr:to>
        <xdr:sp macro="" textlink="">
          <xdr:nvSpPr>
            <xdr:cNvPr id="109573" name="Option Button 5" hidden="1">
              <a:extLst>
                <a:ext uri="{63B3BB69-23CF-44E3-9099-C40C66FF867C}">
                  <a14:compatExt spid="_x0000_s109573"/>
                </a:ext>
                <a:ext uri="{FF2B5EF4-FFF2-40B4-BE49-F238E27FC236}">
                  <a16:creationId xmlns:a16="http://schemas.microsoft.com/office/drawing/2014/main" id="{00000000-0008-0000-0800-00000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15</xdr:row>
          <xdr:rowOff>190500</xdr:rowOff>
        </xdr:from>
        <xdr:to>
          <xdr:col>6</xdr:col>
          <xdr:colOff>755650</xdr:colOff>
          <xdr:row>16</xdr:row>
          <xdr:rowOff>298450</xdr:rowOff>
        </xdr:to>
        <xdr:sp macro="" textlink="">
          <xdr:nvSpPr>
            <xdr:cNvPr id="109574" name="Option Button 6" hidden="1">
              <a:extLst>
                <a:ext uri="{63B3BB69-23CF-44E3-9099-C40C66FF867C}">
                  <a14:compatExt spid="_x0000_s109574"/>
                </a:ext>
                <a:ext uri="{FF2B5EF4-FFF2-40B4-BE49-F238E27FC236}">
                  <a16:creationId xmlns:a16="http://schemas.microsoft.com/office/drawing/2014/main" id="{00000000-0008-0000-0800-00000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18</xdr:row>
          <xdr:rowOff>0</xdr:rowOff>
        </xdr:from>
        <xdr:to>
          <xdr:col>2</xdr:col>
          <xdr:colOff>762000</xdr:colOff>
          <xdr:row>18</xdr:row>
          <xdr:rowOff>304800</xdr:rowOff>
        </xdr:to>
        <xdr:sp macro="" textlink="">
          <xdr:nvSpPr>
            <xdr:cNvPr id="109575" name="Option Button 7" hidden="1">
              <a:extLst>
                <a:ext uri="{63B3BB69-23CF-44E3-9099-C40C66FF867C}">
                  <a14:compatExt spid="_x0000_s109575"/>
                </a:ext>
                <a:ext uri="{FF2B5EF4-FFF2-40B4-BE49-F238E27FC236}">
                  <a16:creationId xmlns:a16="http://schemas.microsoft.com/office/drawing/2014/main" id="{00000000-0008-0000-0800-00000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18</xdr:row>
          <xdr:rowOff>0</xdr:rowOff>
        </xdr:from>
        <xdr:to>
          <xdr:col>3</xdr:col>
          <xdr:colOff>762000</xdr:colOff>
          <xdr:row>18</xdr:row>
          <xdr:rowOff>304800</xdr:rowOff>
        </xdr:to>
        <xdr:sp macro="" textlink="">
          <xdr:nvSpPr>
            <xdr:cNvPr id="109576" name="Option Button 8" hidden="1">
              <a:extLst>
                <a:ext uri="{63B3BB69-23CF-44E3-9099-C40C66FF867C}">
                  <a14:compatExt spid="_x0000_s109576"/>
                </a:ext>
                <a:ext uri="{FF2B5EF4-FFF2-40B4-BE49-F238E27FC236}">
                  <a16:creationId xmlns:a16="http://schemas.microsoft.com/office/drawing/2014/main" id="{00000000-0008-0000-0800-00000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18</xdr:row>
          <xdr:rowOff>0</xdr:rowOff>
        </xdr:from>
        <xdr:to>
          <xdr:col>4</xdr:col>
          <xdr:colOff>762000</xdr:colOff>
          <xdr:row>18</xdr:row>
          <xdr:rowOff>304800</xdr:rowOff>
        </xdr:to>
        <xdr:sp macro="" textlink="">
          <xdr:nvSpPr>
            <xdr:cNvPr id="109577" name="Option Button 9" hidden="1">
              <a:extLst>
                <a:ext uri="{63B3BB69-23CF-44E3-9099-C40C66FF867C}">
                  <a14:compatExt spid="_x0000_s109577"/>
                </a:ext>
                <a:ext uri="{FF2B5EF4-FFF2-40B4-BE49-F238E27FC236}">
                  <a16:creationId xmlns:a16="http://schemas.microsoft.com/office/drawing/2014/main" id="{00000000-0008-0000-0800-00000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18</xdr:row>
          <xdr:rowOff>0</xdr:rowOff>
        </xdr:from>
        <xdr:to>
          <xdr:col>5</xdr:col>
          <xdr:colOff>762000</xdr:colOff>
          <xdr:row>18</xdr:row>
          <xdr:rowOff>304800</xdr:rowOff>
        </xdr:to>
        <xdr:sp macro="" textlink="">
          <xdr:nvSpPr>
            <xdr:cNvPr id="109578" name="Option Button 10" hidden="1">
              <a:extLst>
                <a:ext uri="{63B3BB69-23CF-44E3-9099-C40C66FF867C}">
                  <a14:compatExt spid="_x0000_s109578"/>
                </a:ext>
                <a:ext uri="{FF2B5EF4-FFF2-40B4-BE49-F238E27FC236}">
                  <a16:creationId xmlns:a16="http://schemas.microsoft.com/office/drawing/2014/main" id="{00000000-0008-0000-0800-00000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18</xdr:row>
          <xdr:rowOff>0</xdr:rowOff>
        </xdr:from>
        <xdr:to>
          <xdr:col>6</xdr:col>
          <xdr:colOff>762000</xdr:colOff>
          <xdr:row>18</xdr:row>
          <xdr:rowOff>304800</xdr:rowOff>
        </xdr:to>
        <xdr:sp macro="" textlink="">
          <xdr:nvSpPr>
            <xdr:cNvPr id="109579" name="Option Button 11" hidden="1">
              <a:extLst>
                <a:ext uri="{63B3BB69-23CF-44E3-9099-C40C66FF867C}">
                  <a14:compatExt spid="_x0000_s109579"/>
                </a:ext>
                <a:ext uri="{FF2B5EF4-FFF2-40B4-BE49-F238E27FC236}">
                  <a16:creationId xmlns:a16="http://schemas.microsoft.com/office/drawing/2014/main" id="{00000000-0008-0000-0800-00000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0</xdr:rowOff>
        </xdr:from>
        <xdr:to>
          <xdr:col>2</xdr:col>
          <xdr:colOff>762000</xdr:colOff>
          <xdr:row>20</xdr:row>
          <xdr:rowOff>304800</xdr:rowOff>
        </xdr:to>
        <xdr:sp macro="" textlink="">
          <xdr:nvSpPr>
            <xdr:cNvPr id="109580" name="Option Button 12" hidden="1">
              <a:extLst>
                <a:ext uri="{63B3BB69-23CF-44E3-9099-C40C66FF867C}">
                  <a14:compatExt spid="_x0000_s109580"/>
                </a:ext>
                <a:ext uri="{FF2B5EF4-FFF2-40B4-BE49-F238E27FC236}">
                  <a16:creationId xmlns:a16="http://schemas.microsoft.com/office/drawing/2014/main" id="{00000000-0008-0000-0800-00000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762000</xdr:colOff>
          <xdr:row>20</xdr:row>
          <xdr:rowOff>304800</xdr:rowOff>
        </xdr:to>
        <xdr:sp macro="" textlink="">
          <xdr:nvSpPr>
            <xdr:cNvPr id="109581" name="Option Button 13" hidden="1">
              <a:extLst>
                <a:ext uri="{63B3BB69-23CF-44E3-9099-C40C66FF867C}">
                  <a14:compatExt spid="_x0000_s109581"/>
                </a:ext>
                <a:ext uri="{FF2B5EF4-FFF2-40B4-BE49-F238E27FC236}">
                  <a16:creationId xmlns:a16="http://schemas.microsoft.com/office/drawing/2014/main" id="{00000000-0008-0000-0800-00000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762000</xdr:colOff>
          <xdr:row>20</xdr:row>
          <xdr:rowOff>304800</xdr:rowOff>
        </xdr:to>
        <xdr:sp macro="" textlink="">
          <xdr:nvSpPr>
            <xdr:cNvPr id="109582" name="Option Button 14" hidden="1">
              <a:extLst>
                <a:ext uri="{63B3BB69-23CF-44E3-9099-C40C66FF867C}">
                  <a14:compatExt spid="_x0000_s109582"/>
                </a:ext>
                <a:ext uri="{FF2B5EF4-FFF2-40B4-BE49-F238E27FC236}">
                  <a16:creationId xmlns:a16="http://schemas.microsoft.com/office/drawing/2014/main" id="{00000000-0008-0000-0800-00000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20</xdr:row>
          <xdr:rowOff>0</xdr:rowOff>
        </xdr:from>
        <xdr:to>
          <xdr:col>5</xdr:col>
          <xdr:colOff>762000</xdr:colOff>
          <xdr:row>20</xdr:row>
          <xdr:rowOff>304800</xdr:rowOff>
        </xdr:to>
        <xdr:sp macro="" textlink="">
          <xdr:nvSpPr>
            <xdr:cNvPr id="109583" name="Option Button 15" hidden="1">
              <a:extLst>
                <a:ext uri="{63B3BB69-23CF-44E3-9099-C40C66FF867C}">
                  <a14:compatExt spid="_x0000_s109583"/>
                </a:ext>
                <a:ext uri="{FF2B5EF4-FFF2-40B4-BE49-F238E27FC236}">
                  <a16:creationId xmlns:a16="http://schemas.microsoft.com/office/drawing/2014/main" id="{00000000-0008-0000-0800-00000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0</xdr:rowOff>
        </xdr:from>
        <xdr:to>
          <xdr:col>6</xdr:col>
          <xdr:colOff>762000</xdr:colOff>
          <xdr:row>20</xdr:row>
          <xdr:rowOff>304800</xdr:rowOff>
        </xdr:to>
        <xdr:sp macro="" textlink="">
          <xdr:nvSpPr>
            <xdr:cNvPr id="109584" name="Option Button 16" hidden="1">
              <a:extLst>
                <a:ext uri="{63B3BB69-23CF-44E3-9099-C40C66FF867C}">
                  <a14:compatExt spid="_x0000_s109584"/>
                </a:ext>
                <a:ext uri="{FF2B5EF4-FFF2-40B4-BE49-F238E27FC236}">
                  <a16:creationId xmlns:a16="http://schemas.microsoft.com/office/drawing/2014/main" id="{00000000-0008-0000-0800-00001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22</xdr:row>
          <xdr:rowOff>0</xdr:rowOff>
        </xdr:from>
        <xdr:to>
          <xdr:col>2</xdr:col>
          <xdr:colOff>762000</xdr:colOff>
          <xdr:row>22</xdr:row>
          <xdr:rowOff>304800</xdr:rowOff>
        </xdr:to>
        <xdr:sp macro="" textlink="">
          <xdr:nvSpPr>
            <xdr:cNvPr id="109585" name="Option Button 17" hidden="1">
              <a:extLst>
                <a:ext uri="{63B3BB69-23CF-44E3-9099-C40C66FF867C}">
                  <a14:compatExt spid="_x0000_s109585"/>
                </a:ext>
                <a:ext uri="{FF2B5EF4-FFF2-40B4-BE49-F238E27FC236}">
                  <a16:creationId xmlns:a16="http://schemas.microsoft.com/office/drawing/2014/main" id="{00000000-0008-0000-0800-00001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22</xdr:row>
          <xdr:rowOff>0</xdr:rowOff>
        </xdr:from>
        <xdr:to>
          <xdr:col>3</xdr:col>
          <xdr:colOff>762000</xdr:colOff>
          <xdr:row>22</xdr:row>
          <xdr:rowOff>304800</xdr:rowOff>
        </xdr:to>
        <xdr:sp macro="" textlink="">
          <xdr:nvSpPr>
            <xdr:cNvPr id="109586" name="Option Button 18" hidden="1">
              <a:extLst>
                <a:ext uri="{63B3BB69-23CF-44E3-9099-C40C66FF867C}">
                  <a14:compatExt spid="_x0000_s109586"/>
                </a:ext>
                <a:ext uri="{FF2B5EF4-FFF2-40B4-BE49-F238E27FC236}">
                  <a16:creationId xmlns:a16="http://schemas.microsoft.com/office/drawing/2014/main" id="{00000000-0008-0000-0800-00001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0</xdr:rowOff>
        </xdr:from>
        <xdr:to>
          <xdr:col>4</xdr:col>
          <xdr:colOff>762000</xdr:colOff>
          <xdr:row>22</xdr:row>
          <xdr:rowOff>304800</xdr:rowOff>
        </xdr:to>
        <xdr:sp macro="" textlink="">
          <xdr:nvSpPr>
            <xdr:cNvPr id="109587" name="Option Button 19" hidden="1">
              <a:extLst>
                <a:ext uri="{63B3BB69-23CF-44E3-9099-C40C66FF867C}">
                  <a14:compatExt spid="_x0000_s109587"/>
                </a:ext>
                <a:ext uri="{FF2B5EF4-FFF2-40B4-BE49-F238E27FC236}">
                  <a16:creationId xmlns:a16="http://schemas.microsoft.com/office/drawing/2014/main" id="{00000000-0008-0000-0800-00001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22</xdr:row>
          <xdr:rowOff>0</xdr:rowOff>
        </xdr:from>
        <xdr:to>
          <xdr:col>5</xdr:col>
          <xdr:colOff>762000</xdr:colOff>
          <xdr:row>22</xdr:row>
          <xdr:rowOff>304800</xdr:rowOff>
        </xdr:to>
        <xdr:sp macro="" textlink="">
          <xdr:nvSpPr>
            <xdr:cNvPr id="109588" name="Option Button 20" hidden="1">
              <a:extLst>
                <a:ext uri="{63B3BB69-23CF-44E3-9099-C40C66FF867C}">
                  <a14:compatExt spid="_x0000_s109588"/>
                </a:ext>
                <a:ext uri="{FF2B5EF4-FFF2-40B4-BE49-F238E27FC236}">
                  <a16:creationId xmlns:a16="http://schemas.microsoft.com/office/drawing/2014/main" id="{00000000-0008-0000-0800-00001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22</xdr:row>
          <xdr:rowOff>0</xdr:rowOff>
        </xdr:from>
        <xdr:to>
          <xdr:col>6</xdr:col>
          <xdr:colOff>762000</xdr:colOff>
          <xdr:row>22</xdr:row>
          <xdr:rowOff>304800</xdr:rowOff>
        </xdr:to>
        <xdr:sp macro="" textlink="">
          <xdr:nvSpPr>
            <xdr:cNvPr id="109589" name="Option Button 21" hidden="1">
              <a:extLst>
                <a:ext uri="{63B3BB69-23CF-44E3-9099-C40C66FF867C}">
                  <a14:compatExt spid="_x0000_s109589"/>
                </a:ext>
                <a:ext uri="{FF2B5EF4-FFF2-40B4-BE49-F238E27FC236}">
                  <a16:creationId xmlns:a16="http://schemas.microsoft.com/office/drawing/2014/main" id="{00000000-0008-0000-0800-00001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15</xdr:row>
          <xdr:rowOff>190500</xdr:rowOff>
        </xdr:from>
        <xdr:to>
          <xdr:col>10</xdr:col>
          <xdr:colOff>762000</xdr:colOff>
          <xdr:row>16</xdr:row>
          <xdr:rowOff>298450</xdr:rowOff>
        </xdr:to>
        <xdr:sp macro="" textlink="">
          <xdr:nvSpPr>
            <xdr:cNvPr id="109590" name="Option Button 22" hidden="1">
              <a:extLst>
                <a:ext uri="{63B3BB69-23CF-44E3-9099-C40C66FF867C}">
                  <a14:compatExt spid="_x0000_s109590"/>
                </a:ext>
                <a:ext uri="{FF2B5EF4-FFF2-40B4-BE49-F238E27FC236}">
                  <a16:creationId xmlns:a16="http://schemas.microsoft.com/office/drawing/2014/main" id="{00000000-0008-0000-0800-00001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15</xdr:row>
          <xdr:rowOff>190500</xdr:rowOff>
        </xdr:from>
        <xdr:to>
          <xdr:col>11</xdr:col>
          <xdr:colOff>762000</xdr:colOff>
          <xdr:row>16</xdr:row>
          <xdr:rowOff>298450</xdr:rowOff>
        </xdr:to>
        <xdr:sp macro="" textlink="">
          <xdr:nvSpPr>
            <xdr:cNvPr id="109591" name="Option Button 23" hidden="1">
              <a:extLst>
                <a:ext uri="{63B3BB69-23CF-44E3-9099-C40C66FF867C}">
                  <a14:compatExt spid="_x0000_s109591"/>
                </a:ext>
                <a:ext uri="{FF2B5EF4-FFF2-40B4-BE49-F238E27FC236}">
                  <a16:creationId xmlns:a16="http://schemas.microsoft.com/office/drawing/2014/main" id="{00000000-0008-0000-0800-00001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15</xdr:row>
          <xdr:rowOff>190500</xdr:rowOff>
        </xdr:from>
        <xdr:to>
          <xdr:col>12</xdr:col>
          <xdr:colOff>762000</xdr:colOff>
          <xdr:row>16</xdr:row>
          <xdr:rowOff>298450</xdr:rowOff>
        </xdr:to>
        <xdr:sp macro="" textlink="">
          <xdr:nvSpPr>
            <xdr:cNvPr id="109592" name="Option Button 24" hidden="1">
              <a:extLst>
                <a:ext uri="{63B3BB69-23CF-44E3-9099-C40C66FF867C}">
                  <a14:compatExt spid="_x0000_s109592"/>
                </a:ext>
                <a:ext uri="{FF2B5EF4-FFF2-40B4-BE49-F238E27FC236}">
                  <a16:creationId xmlns:a16="http://schemas.microsoft.com/office/drawing/2014/main" id="{00000000-0008-0000-0800-00001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15</xdr:row>
          <xdr:rowOff>190500</xdr:rowOff>
        </xdr:from>
        <xdr:to>
          <xdr:col>13</xdr:col>
          <xdr:colOff>762000</xdr:colOff>
          <xdr:row>16</xdr:row>
          <xdr:rowOff>298450</xdr:rowOff>
        </xdr:to>
        <xdr:sp macro="" textlink="">
          <xdr:nvSpPr>
            <xdr:cNvPr id="109593" name="Option Button 25" hidden="1">
              <a:extLst>
                <a:ext uri="{63B3BB69-23CF-44E3-9099-C40C66FF867C}">
                  <a14:compatExt spid="_x0000_s109593"/>
                </a:ext>
                <a:ext uri="{FF2B5EF4-FFF2-40B4-BE49-F238E27FC236}">
                  <a16:creationId xmlns:a16="http://schemas.microsoft.com/office/drawing/2014/main" id="{00000000-0008-0000-0800-00001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15</xdr:row>
          <xdr:rowOff>190500</xdr:rowOff>
        </xdr:from>
        <xdr:to>
          <xdr:col>14</xdr:col>
          <xdr:colOff>762000</xdr:colOff>
          <xdr:row>16</xdr:row>
          <xdr:rowOff>298450</xdr:rowOff>
        </xdr:to>
        <xdr:sp macro="" textlink="">
          <xdr:nvSpPr>
            <xdr:cNvPr id="109594" name="Option Button 26" hidden="1">
              <a:extLst>
                <a:ext uri="{63B3BB69-23CF-44E3-9099-C40C66FF867C}">
                  <a14:compatExt spid="_x0000_s109594"/>
                </a:ext>
                <a:ext uri="{FF2B5EF4-FFF2-40B4-BE49-F238E27FC236}">
                  <a16:creationId xmlns:a16="http://schemas.microsoft.com/office/drawing/2014/main" id="{00000000-0008-0000-0800-00001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18</xdr:row>
          <xdr:rowOff>0</xdr:rowOff>
        </xdr:from>
        <xdr:to>
          <xdr:col>10</xdr:col>
          <xdr:colOff>762000</xdr:colOff>
          <xdr:row>18</xdr:row>
          <xdr:rowOff>304800</xdr:rowOff>
        </xdr:to>
        <xdr:sp macro="" textlink="">
          <xdr:nvSpPr>
            <xdr:cNvPr id="109595" name="Option Button 27" hidden="1">
              <a:extLst>
                <a:ext uri="{63B3BB69-23CF-44E3-9099-C40C66FF867C}">
                  <a14:compatExt spid="_x0000_s109595"/>
                </a:ext>
                <a:ext uri="{FF2B5EF4-FFF2-40B4-BE49-F238E27FC236}">
                  <a16:creationId xmlns:a16="http://schemas.microsoft.com/office/drawing/2014/main" id="{00000000-0008-0000-0800-00001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18</xdr:row>
          <xdr:rowOff>0</xdr:rowOff>
        </xdr:from>
        <xdr:to>
          <xdr:col>11</xdr:col>
          <xdr:colOff>762000</xdr:colOff>
          <xdr:row>18</xdr:row>
          <xdr:rowOff>304800</xdr:rowOff>
        </xdr:to>
        <xdr:sp macro="" textlink="">
          <xdr:nvSpPr>
            <xdr:cNvPr id="109596" name="Option Button 28" hidden="1">
              <a:extLst>
                <a:ext uri="{63B3BB69-23CF-44E3-9099-C40C66FF867C}">
                  <a14:compatExt spid="_x0000_s109596"/>
                </a:ext>
                <a:ext uri="{FF2B5EF4-FFF2-40B4-BE49-F238E27FC236}">
                  <a16:creationId xmlns:a16="http://schemas.microsoft.com/office/drawing/2014/main" id="{00000000-0008-0000-0800-00001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18</xdr:row>
          <xdr:rowOff>0</xdr:rowOff>
        </xdr:from>
        <xdr:to>
          <xdr:col>12</xdr:col>
          <xdr:colOff>762000</xdr:colOff>
          <xdr:row>18</xdr:row>
          <xdr:rowOff>304800</xdr:rowOff>
        </xdr:to>
        <xdr:sp macro="" textlink="">
          <xdr:nvSpPr>
            <xdr:cNvPr id="109597" name="Option Button 29" hidden="1">
              <a:extLst>
                <a:ext uri="{63B3BB69-23CF-44E3-9099-C40C66FF867C}">
                  <a14:compatExt spid="_x0000_s109597"/>
                </a:ext>
                <a:ext uri="{FF2B5EF4-FFF2-40B4-BE49-F238E27FC236}">
                  <a16:creationId xmlns:a16="http://schemas.microsoft.com/office/drawing/2014/main" id="{00000000-0008-0000-0800-00001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18</xdr:row>
          <xdr:rowOff>0</xdr:rowOff>
        </xdr:from>
        <xdr:to>
          <xdr:col>13</xdr:col>
          <xdr:colOff>762000</xdr:colOff>
          <xdr:row>18</xdr:row>
          <xdr:rowOff>304800</xdr:rowOff>
        </xdr:to>
        <xdr:sp macro="" textlink="">
          <xdr:nvSpPr>
            <xdr:cNvPr id="109598" name="Option Button 30" hidden="1">
              <a:extLst>
                <a:ext uri="{63B3BB69-23CF-44E3-9099-C40C66FF867C}">
                  <a14:compatExt spid="_x0000_s109598"/>
                </a:ext>
                <a:ext uri="{FF2B5EF4-FFF2-40B4-BE49-F238E27FC236}">
                  <a16:creationId xmlns:a16="http://schemas.microsoft.com/office/drawing/2014/main" id="{00000000-0008-0000-0800-00001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18</xdr:row>
          <xdr:rowOff>0</xdr:rowOff>
        </xdr:from>
        <xdr:to>
          <xdr:col>14</xdr:col>
          <xdr:colOff>762000</xdr:colOff>
          <xdr:row>18</xdr:row>
          <xdr:rowOff>304800</xdr:rowOff>
        </xdr:to>
        <xdr:sp macro="" textlink="">
          <xdr:nvSpPr>
            <xdr:cNvPr id="109599" name="Option Button 31" hidden="1">
              <a:extLst>
                <a:ext uri="{63B3BB69-23CF-44E3-9099-C40C66FF867C}">
                  <a14:compatExt spid="_x0000_s109599"/>
                </a:ext>
                <a:ext uri="{FF2B5EF4-FFF2-40B4-BE49-F238E27FC236}">
                  <a16:creationId xmlns:a16="http://schemas.microsoft.com/office/drawing/2014/main" id="{00000000-0008-0000-0800-00001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20</xdr:row>
          <xdr:rowOff>0</xdr:rowOff>
        </xdr:from>
        <xdr:to>
          <xdr:col>10</xdr:col>
          <xdr:colOff>762000</xdr:colOff>
          <xdr:row>20</xdr:row>
          <xdr:rowOff>304800</xdr:rowOff>
        </xdr:to>
        <xdr:sp macro="" textlink="">
          <xdr:nvSpPr>
            <xdr:cNvPr id="109600" name="Option Button 32" hidden="1">
              <a:extLst>
                <a:ext uri="{63B3BB69-23CF-44E3-9099-C40C66FF867C}">
                  <a14:compatExt spid="_x0000_s109600"/>
                </a:ext>
                <a:ext uri="{FF2B5EF4-FFF2-40B4-BE49-F238E27FC236}">
                  <a16:creationId xmlns:a16="http://schemas.microsoft.com/office/drawing/2014/main" id="{00000000-0008-0000-0800-00002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20</xdr:row>
          <xdr:rowOff>0</xdr:rowOff>
        </xdr:from>
        <xdr:to>
          <xdr:col>11</xdr:col>
          <xdr:colOff>762000</xdr:colOff>
          <xdr:row>20</xdr:row>
          <xdr:rowOff>304800</xdr:rowOff>
        </xdr:to>
        <xdr:sp macro="" textlink="">
          <xdr:nvSpPr>
            <xdr:cNvPr id="109601" name="Option Button 33" hidden="1">
              <a:extLst>
                <a:ext uri="{63B3BB69-23CF-44E3-9099-C40C66FF867C}">
                  <a14:compatExt spid="_x0000_s109601"/>
                </a:ext>
                <a:ext uri="{FF2B5EF4-FFF2-40B4-BE49-F238E27FC236}">
                  <a16:creationId xmlns:a16="http://schemas.microsoft.com/office/drawing/2014/main" id="{00000000-0008-0000-0800-00002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20</xdr:row>
          <xdr:rowOff>0</xdr:rowOff>
        </xdr:from>
        <xdr:to>
          <xdr:col>12</xdr:col>
          <xdr:colOff>762000</xdr:colOff>
          <xdr:row>20</xdr:row>
          <xdr:rowOff>304800</xdr:rowOff>
        </xdr:to>
        <xdr:sp macro="" textlink="">
          <xdr:nvSpPr>
            <xdr:cNvPr id="109602" name="Option Button 34" hidden="1">
              <a:extLst>
                <a:ext uri="{63B3BB69-23CF-44E3-9099-C40C66FF867C}">
                  <a14:compatExt spid="_x0000_s109602"/>
                </a:ext>
                <a:ext uri="{FF2B5EF4-FFF2-40B4-BE49-F238E27FC236}">
                  <a16:creationId xmlns:a16="http://schemas.microsoft.com/office/drawing/2014/main" id="{00000000-0008-0000-0800-00002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0</xdr:rowOff>
        </xdr:from>
        <xdr:to>
          <xdr:col>13</xdr:col>
          <xdr:colOff>762000</xdr:colOff>
          <xdr:row>20</xdr:row>
          <xdr:rowOff>304800</xdr:rowOff>
        </xdr:to>
        <xdr:sp macro="" textlink="">
          <xdr:nvSpPr>
            <xdr:cNvPr id="109603" name="Option Button 35" hidden="1">
              <a:extLst>
                <a:ext uri="{63B3BB69-23CF-44E3-9099-C40C66FF867C}">
                  <a14:compatExt spid="_x0000_s109603"/>
                </a:ext>
                <a:ext uri="{FF2B5EF4-FFF2-40B4-BE49-F238E27FC236}">
                  <a16:creationId xmlns:a16="http://schemas.microsoft.com/office/drawing/2014/main" id="{00000000-0008-0000-0800-00002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20</xdr:row>
          <xdr:rowOff>0</xdr:rowOff>
        </xdr:from>
        <xdr:to>
          <xdr:col>14</xdr:col>
          <xdr:colOff>762000</xdr:colOff>
          <xdr:row>20</xdr:row>
          <xdr:rowOff>304800</xdr:rowOff>
        </xdr:to>
        <xdr:sp macro="" textlink="">
          <xdr:nvSpPr>
            <xdr:cNvPr id="109604" name="Option Button 36" hidden="1">
              <a:extLst>
                <a:ext uri="{63B3BB69-23CF-44E3-9099-C40C66FF867C}">
                  <a14:compatExt spid="_x0000_s109604"/>
                </a:ext>
                <a:ext uri="{FF2B5EF4-FFF2-40B4-BE49-F238E27FC236}">
                  <a16:creationId xmlns:a16="http://schemas.microsoft.com/office/drawing/2014/main" id="{00000000-0008-0000-0800-00002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0</xdr:rowOff>
        </xdr:from>
        <xdr:to>
          <xdr:col>10</xdr:col>
          <xdr:colOff>762000</xdr:colOff>
          <xdr:row>22</xdr:row>
          <xdr:rowOff>304800</xdr:rowOff>
        </xdr:to>
        <xdr:sp macro="" textlink="">
          <xdr:nvSpPr>
            <xdr:cNvPr id="109605" name="Option Button 37" hidden="1">
              <a:extLst>
                <a:ext uri="{63B3BB69-23CF-44E3-9099-C40C66FF867C}">
                  <a14:compatExt spid="_x0000_s109605"/>
                </a:ext>
                <a:ext uri="{FF2B5EF4-FFF2-40B4-BE49-F238E27FC236}">
                  <a16:creationId xmlns:a16="http://schemas.microsoft.com/office/drawing/2014/main" id="{00000000-0008-0000-0800-00002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22</xdr:row>
          <xdr:rowOff>0</xdr:rowOff>
        </xdr:from>
        <xdr:to>
          <xdr:col>11</xdr:col>
          <xdr:colOff>762000</xdr:colOff>
          <xdr:row>22</xdr:row>
          <xdr:rowOff>304800</xdr:rowOff>
        </xdr:to>
        <xdr:sp macro="" textlink="">
          <xdr:nvSpPr>
            <xdr:cNvPr id="109606" name="Option Button 38" hidden="1">
              <a:extLst>
                <a:ext uri="{63B3BB69-23CF-44E3-9099-C40C66FF867C}">
                  <a14:compatExt spid="_x0000_s109606"/>
                </a:ext>
                <a:ext uri="{FF2B5EF4-FFF2-40B4-BE49-F238E27FC236}">
                  <a16:creationId xmlns:a16="http://schemas.microsoft.com/office/drawing/2014/main" id="{00000000-0008-0000-0800-00002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22</xdr:row>
          <xdr:rowOff>0</xdr:rowOff>
        </xdr:from>
        <xdr:to>
          <xdr:col>12</xdr:col>
          <xdr:colOff>762000</xdr:colOff>
          <xdr:row>22</xdr:row>
          <xdr:rowOff>304800</xdr:rowOff>
        </xdr:to>
        <xdr:sp macro="" textlink="">
          <xdr:nvSpPr>
            <xdr:cNvPr id="109607" name="Option Button 39" hidden="1">
              <a:extLst>
                <a:ext uri="{63B3BB69-23CF-44E3-9099-C40C66FF867C}">
                  <a14:compatExt spid="_x0000_s109607"/>
                </a:ext>
                <a:ext uri="{FF2B5EF4-FFF2-40B4-BE49-F238E27FC236}">
                  <a16:creationId xmlns:a16="http://schemas.microsoft.com/office/drawing/2014/main" id="{00000000-0008-0000-0800-00002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22</xdr:row>
          <xdr:rowOff>0</xdr:rowOff>
        </xdr:from>
        <xdr:to>
          <xdr:col>13</xdr:col>
          <xdr:colOff>762000</xdr:colOff>
          <xdr:row>22</xdr:row>
          <xdr:rowOff>304800</xdr:rowOff>
        </xdr:to>
        <xdr:sp macro="" textlink="">
          <xdr:nvSpPr>
            <xdr:cNvPr id="109608" name="Option Button 40" hidden="1">
              <a:extLst>
                <a:ext uri="{63B3BB69-23CF-44E3-9099-C40C66FF867C}">
                  <a14:compatExt spid="_x0000_s109608"/>
                </a:ext>
                <a:ext uri="{FF2B5EF4-FFF2-40B4-BE49-F238E27FC236}">
                  <a16:creationId xmlns:a16="http://schemas.microsoft.com/office/drawing/2014/main" id="{00000000-0008-0000-0800-00002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457200</xdr:colOff>
          <xdr:row>22</xdr:row>
          <xdr:rowOff>0</xdr:rowOff>
        </xdr:from>
        <xdr:to>
          <xdr:col>14</xdr:col>
          <xdr:colOff>762000</xdr:colOff>
          <xdr:row>22</xdr:row>
          <xdr:rowOff>304800</xdr:rowOff>
        </xdr:to>
        <xdr:sp macro="" textlink="">
          <xdr:nvSpPr>
            <xdr:cNvPr id="109609" name="Option Button 41" hidden="1">
              <a:extLst>
                <a:ext uri="{63B3BB69-23CF-44E3-9099-C40C66FF867C}">
                  <a14:compatExt spid="_x0000_s109609"/>
                </a:ext>
                <a:ext uri="{FF2B5EF4-FFF2-40B4-BE49-F238E27FC236}">
                  <a16:creationId xmlns:a16="http://schemas.microsoft.com/office/drawing/2014/main" id="{00000000-0008-0000-0800-00002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247650</xdr:rowOff>
        </xdr:from>
        <xdr:to>
          <xdr:col>7</xdr:col>
          <xdr:colOff>88900</xdr:colOff>
          <xdr:row>19</xdr:row>
          <xdr:rowOff>95250</xdr:rowOff>
        </xdr:to>
        <xdr:sp macro="" textlink="">
          <xdr:nvSpPr>
            <xdr:cNvPr id="109610" name="Group Box 42" hidden="1">
              <a:extLst>
                <a:ext uri="{63B3BB69-23CF-44E3-9099-C40C66FF867C}">
                  <a14:compatExt spid="_x0000_s109610"/>
                </a:ext>
                <a:ext uri="{FF2B5EF4-FFF2-40B4-BE49-F238E27FC236}">
                  <a16:creationId xmlns:a16="http://schemas.microsoft.com/office/drawing/2014/main" id="{00000000-0008-0000-0800-00002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19</xdr:row>
          <xdr:rowOff>241300</xdr:rowOff>
        </xdr:from>
        <xdr:to>
          <xdr:col>7</xdr:col>
          <xdr:colOff>88900</xdr:colOff>
          <xdr:row>21</xdr:row>
          <xdr:rowOff>76200</xdr:rowOff>
        </xdr:to>
        <xdr:sp macro="" textlink="">
          <xdr:nvSpPr>
            <xdr:cNvPr id="109611" name="Group Box 43" hidden="1">
              <a:extLst>
                <a:ext uri="{63B3BB69-23CF-44E3-9099-C40C66FF867C}">
                  <a14:compatExt spid="_x0000_s109611"/>
                </a:ext>
                <a:ext uri="{FF2B5EF4-FFF2-40B4-BE49-F238E27FC236}">
                  <a16:creationId xmlns:a16="http://schemas.microsoft.com/office/drawing/2014/main" id="{00000000-0008-0000-0800-00002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222250</xdr:rowOff>
        </xdr:from>
        <xdr:to>
          <xdr:col>7</xdr:col>
          <xdr:colOff>88900</xdr:colOff>
          <xdr:row>23</xdr:row>
          <xdr:rowOff>69850</xdr:rowOff>
        </xdr:to>
        <xdr:sp macro="" textlink="">
          <xdr:nvSpPr>
            <xdr:cNvPr id="109612" name="Group Box 44" hidden="1">
              <a:extLst>
                <a:ext uri="{63B3BB69-23CF-44E3-9099-C40C66FF867C}">
                  <a14:compatExt spid="_x0000_s109612"/>
                </a:ext>
                <a:ext uri="{FF2B5EF4-FFF2-40B4-BE49-F238E27FC236}">
                  <a16:creationId xmlns:a16="http://schemas.microsoft.com/office/drawing/2014/main" id="{00000000-0008-0000-0800-00002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15</xdr:row>
          <xdr:rowOff>127000</xdr:rowOff>
        </xdr:from>
        <xdr:to>
          <xdr:col>15</xdr:col>
          <xdr:colOff>107950</xdr:colOff>
          <xdr:row>17</xdr:row>
          <xdr:rowOff>88900</xdr:rowOff>
        </xdr:to>
        <xdr:sp macro="" textlink="">
          <xdr:nvSpPr>
            <xdr:cNvPr id="109613" name="Group Box 45" hidden="1">
              <a:extLst>
                <a:ext uri="{63B3BB69-23CF-44E3-9099-C40C66FF867C}">
                  <a14:compatExt spid="_x0000_s109613"/>
                </a:ext>
                <a:ext uri="{FF2B5EF4-FFF2-40B4-BE49-F238E27FC236}">
                  <a16:creationId xmlns:a16="http://schemas.microsoft.com/office/drawing/2014/main" id="{00000000-0008-0000-0800-00002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17</xdr:row>
          <xdr:rowOff>228600</xdr:rowOff>
        </xdr:from>
        <xdr:to>
          <xdr:col>15</xdr:col>
          <xdr:colOff>76200</xdr:colOff>
          <xdr:row>19</xdr:row>
          <xdr:rowOff>76200</xdr:rowOff>
        </xdr:to>
        <xdr:sp macro="" textlink="">
          <xdr:nvSpPr>
            <xdr:cNvPr id="109614" name="Group Box 46" hidden="1">
              <a:extLst>
                <a:ext uri="{63B3BB69-23CF-44E3-9099-C40C66FF867C}">
                  <a14:compatExt spid="_x0000_s109614"/>
                </a:ext>
                <a:ext uri="{FF2B5EF4-FFF2-40B4-BE49-F238E27FC236}">
                  <a16:creationId xmlns:a16="http://schemas.microsoft.com/office/drawing/2014/main" id="{00000000-0008-0000-0800-00002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241300</xdr:rowOff>
        </xdr:from>
        <xdr:to>
          <xdr:col>15</xdr:col>
          <xdr:colOff>76200</xdr:colOff>
          <xdr:row>21</xdr:row>
          <xdr:rowOff>88900</xdr:rowOff>
        </xdr:to>
        <xdr:sp macro="" textlink="">
          <xdr:nvSpPr>
            <xdr:cNvPr id="109615" name="Group Box 47" hidden="1">
              <a:extLst>
                <a:ext uri="{63B3BB69-23CF-44E3-9099-C40C66FF867C}">
                  <a14:compatExt spid="_x0000_s109615"/>
                </a:ext>
                <a:ext uri="{FF2B5EF4-FFF2-40B4-BE49-F238E27FC236}">
                  <a16:creationId xmlns:a16="http://schemas.microsoft.com/office/drawing/2014/main" id="{00000000-0008-0000-0800-00002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241300</xdr:rowOff>
        </xdr:from>
        <xdr:to>
          <xdr:col>15</xdr:col>
          <xdr:colOff>69850</xdr:colOff>
          <xdr:row>23</xdr:row>
          <xdr:rowOff>76200</xdr:rowOff>
        </xdr:to>
        <xdr:sp macro="" textlink="">
          <xdr:nvSpPr>
            <xdr:cNvPr id="109616" name="Group Box 48" hidden="1">
              <a:extLst>
                <a:ext uri="{63B3BB69-23CF-44E3-9099-C40C66FF867C}">
                  <a14:compatExt spid="_x0000_s109616"/>
                </a:ext>
                <a:ext uri="{FF2B5EF4-FFF2-40B4-BE49-F238E27FC236}">
                  <a16:creationId xmlns:a16="http://schemas.microsoft.com/office/drawing/2014/main" id="{00000000-0008-0000-0800-00003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12</xdr:col>
      <xdr:colOff>114300</xdr:colOff>
      <xdr:row>2</xdr:row>
      <xdr:rowOff>38100</xdr:rowOff>
    </xdr:from>
    <xdr:to>
      <xdr:col>14</xdr:col>
      <xdr:colOff>1038225</xdr:colOff>
      <xdr:row>3</xdr:row>
      <xdr:rowOff>323850</xdr:rowOff>
    </xdr:to>
    <xdr:sp macro="" textlink="">
      <xdr:nvSpPr>
        <xdr:cNvPr id="50" name="Afgeronde rechthoek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/>
      </xdr:nvSpPr>
      <xdr:spPr>
        <a:xfrm>
          <a:off x="11210925" y="561975"/>
          <a:ext cx="3276600" cy="6191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/>
            <a:t>Volgende</a:t>
          </a:r>
          <a:r>
            <a:rPr lang="nl-NL" sz="1400" baseline="0"/>
            <a:t> leerling aan de beurt?</a:t>
          </a:r>
        </a:p>
        <a:p>
          <a:pPr algn="l"/>
          <a:r>
            <a:rPr lang="nl-NL" sz="1400" baseline="0"/>
            <a:t>Druk dan op deze knop.</a:t>
          </a:r>
          <a:endParaRPr lang="nl-NL" sz="1400"/>
        </a:p>
      </xdr:txBody>
    </xdr:sp>
    <xdr:clientData/>
  </xdr:twoCellAnchor>
  <xdr:twoCellAnchor>
    <xdr:from>
      <xdr:col>1</xdr:col>
      <xdr:colOff>0</xdr:colOff>
      <xdr:row>5</xdr:row>
      <xdr:rowOff>9524</xdr:rowOff>
    </xdr:from>
    <xdr:to>
      <xdr:col>1</xdr:col>
      <xdr:colOff>714374</xdr:colOff>
      <xdr:row>11</xdr:row>
      <xdr:rowOff>57149</xdr:rowOff>
    </xdr:to>
    <xdr:sp macro="" textlink="">
      <xdr:nvSpPr>
        <xdr:cNvPr id="57" name="Afgeronde rechthoek 5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/>
      </xdr:nvSpPr>
      <xdr:spPr>
        <a:xfrm>
          <a:off x="114300" y="1390649"/>
          <a:ext cx="714374" cy="1190625"/>
        </a:xfrm>
        <a:prstGeom prst="roundRect">
          <a:avLst/>
        </a:prstGeom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1"/>
        <a:lstStyle/>
        <a:p>
          <a:pPr algn="l"/>
          <a:r>
            <a:rPr lang="nl-NL" sz="1400"/>
            <a:t>Terug</a:t>
          </a:r>
          <a:r>
            <a:rPr lang="nl-NL" sz="1400" baseline="0"/>
            <a:t> naar Namenblad</a:t>
          </a:r>
          <a:endParaRPr lang="nl-NL" sz="1400"/>
        </a:p>
      </xdr:txBody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15</xdr:col>
      <xdr:colOff>9525</xdr:colOff>
      <xdr:row>13</xdr:row>
      <xdr:rowOff>142875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1381125"/>
          <a:ext cx="59340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0</xdr:rowOff>
    </xdr:from>
    <xdr:to>
      <xdr:col>7</xdr:col>
      <xdr:colOff>9525</xdr:colOff>
      <xdr:row>13</xdr:row>
      <xdr:rowOff>142875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381125"/>
          <a:ext cx="592455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jV%20Meter%20groep%20..%20KARDO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NBLAD"/>
      <sheetName val="LEERGEMAK+LEERPLEZIER - vrag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1e vak"/>
      <sheetName val="2e vak"/>
      <sheetName val="3e vak"/>
      <sheetName val="4e vak"/>
      <sheetName val="LIJV"/>
      <sheetName val="INDIVIDUEEL"/>
      <sheetName val="INFO 1"/>
      <sheetName val="INFO 2"/>
      <sheetName val="INFO 3"/>
      <sheetName val="INFO 4"/>
      <sheetName val="INFO 5"/>
      <sheetName val="INFO 6"/>
      <sheetName val="INFO 7"/>
      <sheetName val="INFO 8"/>
      <sheetName val="INFO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7">
          <cell r="D47">
            <v>7</v>
          </cell>
          <cell r="F47">
            <v>0</v>
          </cell>
          <cell r="H47">
            <v>7</v>
          </cell>
          <cell r="J47">
            <v>7</v>
          </cell>
        </row>
        <row r="48">
          <cell r="D48">
            <v>13</v>
          </cell>
          <cell r="F48">
            <v>10</v>
          </cell>
          <cell r="H48">
            <v>16</v>
          </cell>
          <cell r="J48">
            <v>8</v>
          </cell>
        </row>
        <row r="49">
          <cell r="D49">
            <v>0</v>
          </cell>
          <cell r="F49">
            <v>0</v>
          </cell>
          <cell r="H49">
            <v>0</v>
          </cell>
          <cell r="J49">
            <v>0</v>
          </cell>
        </row>
        <row r="50">
          <cell r="D50">
            <v>4</v>
          </cell>
          <cell r="F50">
            <v>14</v>
          </cell>
          <cell r="H50">
            <v>1</v>
          </cell>
          <cell r="J50">
            <v>9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a:spPr>
      <a:bodyPr vertOverflow="clip" horzOverflow="clip" vert="vert270" rtlCol="0" anchor="ctr" anchorCtr="1"/>
      <a:lstStyle>
        <a:defPPr algn="l">
          <a:defRPr sz="1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87.xml"/><Relationship Id="rId18" Type="http://schemas.openxmlformats.org/officeDocument/2006/relationships/ctrlProp" Target="../ctrlProps/ctrlProp392.xml"/><Relationship Id="rId26" Type="http://schemas.openxmlformats.org/officeDocument/2006/relationships/ctrlProp" Target="../ctrlProps/ctrlProp400.xml"/><Relationship Id="rId39" Type="http://schemas.openxmlformats.org/officeDocument/2006/relationships/ctrlProp" Target="../ctrlProps/ctrlProp413.xml"/><Relationship Id="rId21" Type="http://schemas.openxmlformats.org/officeDocument/2006/relationships/ctrlProp" Target="../ctrlProps/ctrlProp395.xml"/><Relationship Id="rId34" Type="http://schemas.openxmlformats.org/officeDocument/2006/relationships/ctrlProp" Target="../ctrlProps/ctrlProp408.xml"/><Relationship Id="rId42" Type="http://schemas.openxmlformats.org/officeDocument/2006/relationships/ctrlProp" Target="../ctrlProps/ctrlProp416.xml"/><Relationship Id="rId47" Type="http://schemas.openxmlformats.org/officeDocument/2006/relationships/ctrlProp" Target="../ctrlProps/ctrlProp421.xml"/><Relationship Id="rId50" Type="http://schemas.openxmlformats.org/officeDocument/2006/relationships/ctrlProp" Target="../ctrlProps/ctrlProp424.xml"/><Relationship Id="rId7" Type="http://schemas.openxmlformats.org/officeDocument/2006/relationships/ctrlProp" Target="../ctrlProps/ctrlProp381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390.xml"/><Relationship Id="rId29" Type="http://schemas.openxmlformats.org/officeDocument/2006/relationships/ctrlProp" Target="../ctrlProps/ctrlProp403.xml"/><Relationship Id="rId11" Type="http://schemas.openxmlformats.org/officeDocument/2006/relationships/ctrlProp" Target="../ctrlProps/ctrlProp385.xml"/><Relationship Id="rId24" Type="http://schemas.openxmlformats.org/officeDocument/2006/relationships/ctrlProp" Target="../ctrlProps/ctrlProp398.xml"/><Relationship Id="rId32" Type="http://schemas.openxmlformats.org/officeDocument/2006/relationships/ctrlProp" Target="../ctrlProps/ctrlProp406.xml"/><Relationship Id="rId37" Type="http://schemas.openxmlformats.org/officeDocument/2006/relationships/ctrlProp" Target="../ctrlProps/ctrlProp411.xml"/><Relationship Id="rId40" Type="http://schemas.openxmlformats.org/officeDocument/2006/relationships/ctrlProp" Target="../ctrlProps/ctrlProp414.xml"/><Relationship Id="rId45" Type="http://schemas.openxmlformats.org/officeDocument/2006/relationships/ctrlProp" Target="../ctrlProps/ctrlProp419.xml"/><Relationship Id="rId5" Type="http://schemas.openxmlformats.org/officeDocument/2006/relationships/ctrlProp" Target="../ctrlProps/ctrlProp379.xml"/><Relationship Id="rId15" Type="http://schemas.openxmlformats.org/officeDocument/2006/relationships/ctrlProp" Target="../ctrlProps/ctrlProp389.xml"/><Relationship Id="rId23" Type="http://schemas.openxmlformats.org/officeDocument/2006/relationships/ctrlProp" Target="../ctrlProps/ctrlProp397.xml"/><Relationship Id="rId28" Type="http://schemas.openxmlformats.org/officeDocument/2006/relationships/ctrlProp" Target="../ctrlProps/ctrlProp402.xml"/><Relationship Id="rId36" Type="http://schemas.openxmlformats.org/officeDocument/2006/relationships/ctrlProp" Target="../ctrlProps/ctrlProp410.xml"/><Relationship Id="rId49" Type="http://schemas.openxmlformats.org/officeDocument/2006/relationships/ctrlProp" Target="../ctrlProps/ctrlProp423.xml"/><Relationship Id="rId10" Type="http://schemas.openxmlformats.org/officeDocument/2006/relationships/ctrlProp" Target="../ctrlProps/ctrlProp384.xml"/><Relationship Id="rId19" Type="http://schemas.openxmlformats.org/officeDocument/2006/relationships/ctrlProp" Target="../ctrlProps/ctrlProp393.xml"/><Relationship Id="rId31" Type="http://schemas.openxmlformats.org/officeDocument/2006/relationships/ctrlProp" Target="../ctrlProps/ctrlProp405.xml"/><Relationship Id="rId44" Type="http://schemas.openxmlformats.org/officeDocument/2006/relationships/ctrlProp" Target="../ctrlProps/ctrlProp418.xml"/><Relationship Id="rId4" Type="http://schemas.openxmlformats.org/officeDocument/2006/relationships/ctrlProp" Target="../ctrlProps/ctrlProp378.xml"/><Relationship Id="rId9" Type="http://schemas.openxmlformats.org/officeDocument/2006/relationships/ctrlProp" Target="../ctrlProps/ctrlProp383.xml"/><Relationship Id="rId14" Type="http://schemas.openxmlformats.org/officeDocument/2006/relationships/ctrlProp" Target="../ctrlProps/ctrlProp388.xml"/><Relationship Id="rId22" Type="http://schemas.openxmlformats.org/officeDocument/2006/relationships/ctrlProp" Target="../ctrlProps/ctrlProp396.xml"/><Relationship Id="rId27" Type="http://schemas.openxmlformats.org/officeDocument/2006/relationships/ctrlProp" Target="../ctrlProps/ctrlProp401.xml"/><Relationship Id="rId30" Type="http://schemas.openxmlformats.org/officeDocument/2006/relationships/ctrlProp" Target="../ctrlProps/ctrlProp404.xml"/><Relationship Id="rId35" Type="http://schemas.openxmlformats.org/officeDocument/2006/relationships/ctrlProp" Target="../ctrlProps/ctrlProp409.xml"/><Relationship Id="rId43" Type="http://schemas.openxmlformats.org/officeDocument/2006/relationships/ctrlProp" Target="../ctrlProps/ctrlProp417.xml"/><Relationship Id="rId48" Type="http://schemas.openxmlformats.org/officeDocument/2006/relationships/ctrlProp" Target="../ctrlProps/ctrlProp422.xml"/><Relationship Id="rId8" Type="http://schemas.openxmlformats.org/officeDocument/2006/relationships/ctrlProp" Target="../ctrlProps/ctrlProp382.xml"/><Relationship Id="rId51" Type="http://schemas.openxmlformats.org/officeDocument/2006/relationships/ctrlProp" Target="../ctrlProps/ctrlProp425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386.xml"/><Relationship Id="rId17" Type="http://schemas.openxmlformats.org/officeDocument/2006/relationships/ctrlProp" Target="../ctrlProps/ctrlProp391.xml"/><Relationship Id="rId25" Type="http://schemas.openxmlformats.org/officeDocument/2006/relationships/ctrlProp" Target="../ctrlProps/ctrlProp399.xml"/><Relationship Id="rId33" Type="http://schemas.openxmlformats.org/officeDocument/2006/relationships/ctrlProp" Target="../ctrlProps/ctrlProp407.xml"/><Relationship Id="rId38" Type="http://schemas.openxmlformats.org/officeDocument/2006/relationships/ctrlProp" Target="../ctrlProps/ctrlProp412.xml"/><Relationship Id="rId46" Type="http://schemas.openxmlformats.org/officeDocument/2006/relationships/ctrlProp" Target="../ctrlProps/ctrlProp420.xml"/><Relationship Id="rId20" Type="http://schemas.openxmlformats.org/officeDocument/2006/relationships/ctrlProp" Target="../ctrlProps/ctrlProp394.xml"/><Relationship Id="rId41" Type="http://schemas.openxmlformats.org/officeDocument/2006/relationships/ctrlProp" Target="../ctrlProps/ctrlProp41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0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5.xml"/><Relationship Id="rId18" Type="http://schemas.openxmlformats.org/officeDocument/2006/relationships/ctrlProp" Target="../ctrlProps/ctrlProp440.xml"/><Relationship Id="rId26" Type="http://schemas.openxmlformats.org/officeDocument/2006/relationships/ctrlProp" Target="../ctrlProps/ctrlProp448.xml"/><Relationship Id="rId39" Type="http://schemas.openxmlformats.org/officeDocument/2006/relationships/ctrlProp" Target="../ctrlProps/ctrlProp461.xml"/><Relationship Id="rId21" Type="http://schemas.openxmlformats.org/officeDocument/2006/relationships/ctrlProp" Target="../ctrlProps/ctrlProp443.xml"/><Relationship Id="rId34" Type="http://schemas.openxmlformats.org/officeDocument/2006/relationships/ctrlProp" Target="../ctrlProps/ctrlProp456.xml"/><Relationship Id="rId42" Type="http://schemas.openxmlformats.org/officeDocument/2006/relationships/ctrlProp" Target="../ctrlProps/ctrlProp464.xml"/><Relationship Id="rId47" Type="http://schemas.openxmlformats.org/officeDocument/2006/relationships/ctrlProp" Target="../ctrlProps/ctrlProp469.xml"/><Relationship Id="rId50" Type="http://schemas.openxmlformats.org/officeDocument/2006/relationships/ctrlProp" Target="../ctrlProps/ctrlProp472.xml"/><Relationship Id="rId7" Type="http://schemas.openxmlformats.org/officeDocument/2006/relationships/ctrlProp" Target="../ctrlProps/ctrlProp42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438.xml"/><Relationship Id="rId29" Type="http://schemas.openxmlformats.org/officeDocument/2006/relationships/ctrlProp" Target="../ctrlProps/ctrlProp451.xml"/><Relationship Id="rId11" Type="http://schemas.openxmlformats.org/officeDocument/2006/relationships/ctrlProp" Target="../ctrlProps/ctrlProp433.xml"/><Relationship Id="rId24" Type="http://schemas.openxmlformats.org/officeDocument/2006/relationships/ctrlProp" Target="../ctrlProps/ctrlProp446.xml"/><Relationship Id="rId32" Type="http://schemas.openxmlformats.org/officeDocument/2006/relationships/ctrlProp" Target="../ctrlProps/ctrlProp454.xml"/><Relationship Id="rId37" Type="http://schemas.openxmlformats.org/officeDocument/2006/relationships/ctrlProp" Target="../ctrlProps/ctrlProp459.xml"/><Relationship Id="rId40" Type="http://schemas.openxmlformats.org/officeDocument/2006/relationships/ctrlProp" Target="../ctrlProps/ctrlProp462.xml"/><Relationship Id="rId45" Type="http://schemas.openxmlformats.org/officeDocument/2006/relationships/ctrlProp" Target="../ctrlProps/ctrlProp467.xml"/><Relationship Id="rId5" Type="http://schemas.openxmlformats.org/officeDocument/2006/relationships/ctrlProp" Target="../ctrlProps/ctrlProp427.xml"/><Relationship Id="rId15" Type="http://schemas.openxmlformats.org/officeDocument/2006/relationships/ctrlProp" Target="../ctrlProps/ctrlProp437.xml"/><Relationship Id="rId23" Type="http://schemas.openxmlformats.org/officeDocument/2006/relationships/ctrlProp" Target="../ctrlProps/ctrlProp445.xml"/><Relationship Id="rId28" Type="http://schemas.openxmlformats.org/officeDocument/2006/relationships/ctrlProp" Target="../ctrlProps/ctrlProp450.xml"/><Relationship Id="rId36" Type="http://schemas.openxmlformats.org/officeDocument/2006/relationships/ctrlProp" Target="../ctrlProps/ctrlProp458.xml"/><Relationship Id="rId49" Type="http://schemas.openxmlformats.org/officeDocument/2006/relationships/ctrlProp" Target="../ctrlProps/ctrlProp471.xml"/><Relationship Id="rId10" Type="http://schemas.openxmlformats.org/officeDocument/2006/relationships/ctrlProp" Target="../ctrlProps/ctrlProp432.xml"/><Relationship Id="rId19" Type="http://schemas.openxmlformats.org/officeDocument/2006/relationships/ctrlProp" Target="../ctrlProps/ctrlProp441.xml"/><Relationship Id="rId31" Type="http://schemas.openxmlformats.org/officeDocument/2006/relationships/ctrlProp" Target="../ctrlProps/ctrlProp453.xml"/><Relationship Id="rId44" Type="http://schemas.openxmlformats.org/officeDocument/2006/relationships/ctrlProp" Target="../ctrlProps/ctrlProp466.xml"/><Relationship Id="rId4" Type="http://schemas.openxmlformats.org/officeDocument/2006/relationships/ctrlProp" Target="../ctrlProps/ctrlProp426.xml"/><Relationship Id="rId9" Type="http://schemas.openxmlformats.org/officeDocument/2006/relationships/ctrlProp" Target="../ctrlProps/ctrlProp431.xml"/><Relationship Id="rId14" Type="http://schemas.openxmlformats.org/officeDocument/2006/relationships/ctrlProp" Target="../ctrlProps/ctrlProp436.xml"/><Relationship Id="rId22" Type="http://schemas.openxmlformats.org/officeDocument/2006/relationships/ctrlProp" Target="../ctrlProps/ctrlProp444.xml"/><Relationship Id="rId27" Type="http://schemas.openxmlformats.org/officeDocument/2006/relationships/ctrlProp" Target="../ctrlProps/ctrlProp449.xml"/><Relationship Id="rId30" Type="http://schemas.openxmlformats.org/officeDocument/2006/relationships/ctrlProp" Target="../ctrlProps/ctrlProp452.xml"/><Relationship Id="rId35" Type="http://schemas.openxmlformats.org/officeDocument/2006/relationships/ctrlProp" Target="../ctrlProps/ctrlProp457.xml"/><Relationship Id="rId43" Type="http://schemas.openxmlformats.org/officeDocument/2006/relationships/ctrlProp" Target="../ctrlProps/ctrlProp465.xml"/><Relationship Id="rId48" Type="http://schemas.openxmlformats.org/officeDocument/2006/relationships/ctrlProp" Target="../ctrlProps/ctrlProp470.xml"/><Relationship Id="rId8" Type="http://schemas.openxmlformats.org/officeDocument/2006/relationships/ctrlProp" Target="../ctrlProps/ctrlProp430.xml"/><Relationship Id="rId51" Type="http://schemas.openxmlformats.org/officeDocument/2006/relationships/ctrlProp" Target="../ctrlProps/ctrlProp473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434.xml"/><Relationship Id="rId17" Type="http://schemas.openxmlformats.org/officeDocument/2006/relationships/ctrlProp" Target="../ctrlProps/ctrlProp439.xml"/><Relationship Id="rId25" Type="http://schemas.openxmlformats.org/officeDocument/2006/relationships/ctrlProp" Target="../ctrlProps/ctrlProp447.xml"/><Relationship Id="rId33" Type="http://schemas.openxmlformats.org/officeDocument/2006/relationships/ctrlProp" Target="../ctrlProps/ctrlProp455.xml"/><Relationship Id="rId38" Type="http://schemas.openxmlformats.org/officeDocument/2006/relationships/ctrlProp" Target="../ctrlProps/ctrlProp460.xml"/><Relationship Id="rId46" Type="http://schemas.openxmlformats.org/officeDocument/2006/relationships/ctrlProp" Target="../ctrlProps/ctrlProp468.xml"/><Relationship Id="rId20" Type="http://schemas.openxmlformats.org/officeDocument/2006/relationships/ctrlProp" Target="../ctrlProps/ctrlProp442.xml"/><Relationship Id="rId41" Type="http://schemas.openxmlformats.org/officeDocument/2006/relationships/ctrlProp" Target="../ctrlProps/ctrlProp46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28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3.xml"/><Relationship Id="rId18" Type="http://schemas.openxmlformats.org/officeDocument/2006/relationships/ctrlProp" Target="../ctrlProps/ctrlProp488.xml"/><Relationship Id="rId26" Type="http://schemas.openxmlformats.org/officeDocument/2006/relationships/ctrlProp" Target="../ctrlProps/ctrlProp496.xml"/><Relationship Id="rId39" Type="http://schemas.openxmlformats.org/officeDocument/2006/relationships/ctrlProp" Target="../ctrlProps/ctrlProp509.xml"/><Relationship Id="rId21" Type="http://schemas.openxmlformats.org/officeDocument/2006/relationships/ctrlProp" Target="../ctrlProps/ctrlProp491.xml"/><Relationship Id="rId34" Type="http://schemas.openxmlformats.org/officeDocument/2006/relationships/ctrlProp" Target="../ctrlProps/ctrlProp504.xml"/><Relationship Id="rId42" Type="http://schemas.openxmlformats.org/officeDocument/2006/relationships/ctrlProp" Target="../ctrlProps/ctrlProp512.xml"/><Relationship Id="rId47" Type="http://schemas.openxmlformats.org/officeDocument/2006/relationships/ctrlProp" Target="../ctrlProps/ctrlProp517.xml"/><Relationship Id="rId50" Type="http://schemas.openxmlformats.org/officeDocument/2006/relationships/ctrlProp" Target="../ctrlProps/ctrlProp520.xml"/><Relationship Id="rId7" Type="http://schemas.openxmlformats.org/officeDocument/2006/relationships/ctrlProp" Target="../ctrlProps/ctrlProp477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486.xml"/><Relationship Id="rId29" Type="http://schemas.openxmlformats.org/officeDocument/2006/relationships/ctrlProp" Target="../ctrlProps/ctrlProp499.xml"/><Relationship Id="rId11" Type="http://schemas.openxmlformats.org/officeDocument/2006/relationships/ctrlProp" Target="../ctrlProps/ctrlProp481.xml"/><Relationship Id="rId24" Type="http://schemas.openxmlformats.org/officeDocument/2006/relationships/ctrlProp" Target="../ctrlProps/ctrlProp494.xml"/><Relationship Id="rId32" Type="http://schemas.openxmlformats.org/officeDocument/2006/relationships/ctrlProp" Target="../ctrlProps/ctrlProp502.xml"/><Relationship Id="rId37" Type="http://schemas.openxmlformats.org/officeDocument/2006/relationships/ctrlProp" Target="../ctrlProps/ctrlProp507.xml"/><Relationship Id="rId40" Type="http://schemas.openxmlformats.org/officeDocument/2006/relationships/ctrlProp" Target="../ctrlProps/ctrlProp510.xml"/><Relationship Id="rId45" Type="http://schemas.openxmlformats.org/officeDocument/2006/relationships/ctrlProp" Target="../ctrlProps/ctrlProp515.xml"/><Relationship Id="rId5" Type="http://schemas.openxmlformats.org/officeDocument/2006/relationships/ctrlProp" Target="../ctrlProps/ctrlProp475.xml"/><Relationship Id="rId15" Type="http://schemas.openxmlformats.org/officeDocument/2006/relationships/ctrlProp" Target="../ctrlProps/ctrlProp485.xml"/><Relationship Id="rId23" Type="http://schemas.openxmlformats.org/officeDocument/2006/relationships/ctrlProp" Target="../ctrlProps/ctrlProp493.xml"/><Relationship Id="rId28" Type="http://schemas.openxmlformats.org/officeDocument/2006/relationships/ctrlProp" Target="../ctrlProps/ctrlProp498.xml"/><Relationship Id="rId36" Type="http://schemas.openxmlformats.org/officeDocument/2006/relationships/ctrlProp" Target="../ctrlProps/ctrlProp506.xml"/><Relationship Id="rId49" Type="http://schemas.openxmlformats.org/officeDocument/2006/relationships/ctrlProp" Target="../ctrlProps/ctrlProp519.xml"/><Relationship Id="rId10" Type="http://schemas.openxmlformats.org/officeDocument/2006/relationships/ctrlProp" Target="../ctrlProps/ctrlProp480.xml"/><Relationship Id="rId19" Type="http://schemas.openxmlformats.org/officeDocument/2006/relationships/ctrlProp" Target="../ctrlProps/ctrlProp489.xml"/><Relationship Id="rId31" Type="http://schemas.openxmlformats.org/officeDocument/2006/relationships/ctrlProp" Target="../ctrlProps/ctrlProp501.xml"/><Relationship Id="rId44" Type="http://schemas.openxmlformats.org/officeDocument/2006/relationships/ctrlProp" Target="../ctrlProps/ctrlProp514.xml"/><Relationship Id="rId4" Type="http://schemas.openxmlformats.org/officeDocument/2006/relationships/ctrlProp" Target="../ctrlProps/ctrlProp474.xml"/><Relationship Id="rId9" Type="http://schemas.openxmlformats.org/officeDocument/2006/relationships/ctrlProp" Target="../ctrlProps/ctrlProp479.xml"/><Relationship Id="rId14" Type="http://schemas.openxmlformats.org/officeDocument/2006/relationships/ctrlProp" Target="../ctrlProps/ctrlProp484.xml"/><Relationship Id="rId22" Type="http://schemas.openxmlformats.org/officeDocument/2006/relationships/ctrlProp" Target="../ctrlProps/ctrlProp492.xml"/><Relationship Id="rId27" Type="http://schemas.openxmlformats.org/officeDocument/2006/relationships/ctrlProp" Target="../ctrlProps/ctrlProp497.xml"/><Relationship Id="rId30" Type="http://schemas.openxmlformats.org/officeDocument/2006/relationships/ctrlProp" Target="../ctrlProps/ctrlProp500.xml"/><Relationship Id="rId35" Type="http://schemas.openxmlformats.org/officeDocument/2006/relationships/ctrlProp" Target="../ctrlProps/ctrlProp505.xml"/><Relationship Id="rId43" Type="http://schemas.openxmlformats.org/officeDocument/2006/relationships/ctrlProp" Target="../ctrlProps/ctrlProp513.xml"/><Relationship Id="rId48" Type="http://schemas.openxmlformats.org/officeDocument/2006/relationships/ctrlProp" Target="../ctrlProps/ctrlProp518.xml"/><Relationship Id="rId8" Type="http://schemas.openxmlformats.org/officeDocument/2006/relationships/ctrlProp" Target="../ctrlProps/ctrlProp478.xml"/><Relationship Id="rId51" Type="http://schemas.openxmlformats.org/officeDocument/2006/relationships/ctrlProp" Target="../ctrlProps/ctrlProp521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482.xml"/><Relationship Id="rId17" Type="http://schemas.openxmlformats.org/officeDocument/2006/relationships/ctrlProp" Target="../ctrlProps/ctrlProp487.xml"/><Relationship Id="rId25" Type="http://schemas.openxmlformats.org/officeDocument/2006/relationships/ctrlProp" Target="../ctrlProps/ctrlProp495.xml"/><Relationship Id="rId33" Type="http://schemas.openxmlformats.org/officeDocument/2006/relationships/ctrlProp" Target="../ctrlProps/ctrlProp503.xml"/><Relationship Id="rId38" Type="http://schemas.openxmlformats.org/officeDocument/2006/relationships/ctrlProp" Target="../ctrlProps/ctrlProp508.xml"/><Relationship Id="rId46" Type="http://schemas.openxmlformats.org/officeDocument/2006/relationships/ctrlProp" Target="../ctrlProps/ctrlProp516.xml"/><Relationship Id="rId20" Type="http://schemas.openxmlformats.org/officeDocument/2006/relationships/ctrlProp" Target="../ctrlProps/ctrlProp490.xml"/><Relationship Id="rId41" Type="http://schemas.openxmlformats.org/officeDocument/2006/relationships/ctrlProp" Target="../ctrlProps/ctrlProp5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76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1.xml"/><Relationship Id="rId18" Type="http://schemas.openxmlformats.org/officeDocument/2006/relationships/ctrlProp" Target="../ctrlProps/ctrlProp536.xml"/><Relationship Id="rId26" Type="http://schemas.openxmlformats.org/officeDocument/2006/relationships/ctrlProp" Target="../ctrlProps/ctrlProp544.xml"/><Relationship Id="rId39" Type="http://schemas.openxmlformats.org/officeDocument/2006/relationships/ctrlProp" Target="../ctrlProps/ctrlProp557.xml"/><Relationship Id="rId21" Type="http://schemas.openxmlformats.org/officeDocument/2006/relationships/ctrlProp" Target="../ctrlProps/ctrlProp539.xml"/><Relationship Id="rId34" Type="http://schemas.openxmlformats.org/officeDocument/2006/relationships/ctrlProp" Target="../ctrlProps/ctrlProp552.xml"/><Relationship Id="rId42" Type="http://schemas.openxmlformats.org/officeDocument/2006/relationships/ctrlProp" Target="../ctrlProps/ctrlProp560.xml"/><Relationship Id="rId47" Type="http://schemas.openxmlformats.org/officeDocument/2006/relationships/ctrlProp" Target="../ctrlProps/ctrlProp565.xml"/><Relationship Id="rId50" Type="http://schemas.openxmlformats.org/officeDocument/2006/relationships/ctrlProp" Target="../ctrlProps/ctrlProp568.xml"/><Relationship Id="rId7" Type="http://schemas.openxmlformats.org/officeDocument/2006/relationships/ctrlProp" Target="../ctrlProps/ctrlProp525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534.xml"/><Relationship Id="rId29" Type="http://schemas.openxmlformats.org/officeDocument/2006/relationships/ctrlProp" Target="../ctrlProps/ctrlProp547.xml"/><Relationship Id="rId11" Type="http://schemas.openxmlformats.org/officeDocument/2006/relationships/ctrlProp" Target="../ctrlProps/ctrlProp529.xml"/><Relationship Id="rId24" Type="http://schemas.openxmlformats.org/officeDocument/2006/relationships/ctrlProp" Target="../ctrlProps/ctrlProp542.xml"/><Relationship Id="rId32" Type="http://schemas.openxmlformats.org/officeDocument/2006/relationships/ctrlProp" Target="../ctrlProps/ctrlProp550.xml"/><Relationship Id="rId37" Type="http://schemas.openxmlformats.org/officeDocument/2006/relationships/ctrlProp" Target="../ctrlProps/ctrlProp555.xml"/><Relationship Id="rId40" Type="http://schemas.openxmlformats.org/officeDocument/2006/relationships/ctrlProp" Target="../ctrlProps/ctrlProp558.xml"/><Relationship Id="rId45" Type="http://schemas.openxmlformats.org/officeDocument/2006/relationships/ctrlProp" Target="../ctrlProps/ctrlProp563.xml"/><Relationship Id="rId5" Type="http://schemas.openxmlformats.org/officeDocument/2006/relationships/ctrlProp" Target="../ctrlProps/ctrlProp523.xml"/><Relationship Id="rId15" Type="http://schemas.openxmlformats.org/officeDocument/2006/relationships/ctrlProp" Target="../ctrlProps/ctrlProp533.xml"/><Relationship Id="rId23" Type="http://schemas.openxmlformats.org/officeDocument/2006/relationships/ctrlProp" Target="../ctrlProps/ctrlProp541.xml"/><Relationship Id="rId28" Type="http://schemas.openxmlformats.org/officeDocument/2006/relationships/ctrlProp" Target="../ctrlProps/ctrlProp546.xml"/><Relationship Id="rId36" Type="http://schemas.openxmlformats.org/officeDocument/2006/relationships/ctrlProp" Target="../ctrlProps/ctrlProp554.xml"/><Relationship Id="rId49" Type="http://schemas.openxmlformats.org/officeDocument/2006/relationships/ctrlProp" Target="../ctrlProps/ctrlProp567.xml"/><Relationship Id="rId10" Type="http://schemas.openxmlformats.org/officeDocument/2006/relationships/ctrlProp" Target="../ctrlProps/ctrlProp528.xml"/><Relationship Id="rId19" Type="http://schemas.openxmlformats.org/officeDocument/2006/relationships/ctrlProp" Target="../ctrlProps/ctrlProp537.xml"/><Relationship Id="rId31" Type="http://schemas.openxmlformats.org/officeDocument/2006/relationships/ctrlProp" Target="../ctrlProps/ctrlProp549.xml"/><Relationship Id="rId44" Type="http://schemas.openxmlformats.org/officeDocument/2006/relationships/ctrlProp" Target="../ctrlProps/ctrlProp562.xml"/><Relationship Id="rId4" Type="http://schemas.openxmlformats.org/officeDocument/2006/relationships/ctrlProp" Target="../ctrlProps/ctrlProp522.xml"/><Relationship Id="rId9" Type="http://schemas.openxmlformats.org/officeDocument/2006/relationships/ctrlProp" Target="../ctrlProps/ctrlProp527.xml"/><Relationship Id="rId14" Type="http://schemas.openxmlformats.org/officeDocument/2006/relationships/ctrlProp" Target="../ctrlProps/ctrlProp532.xml"/><Relationship Id="rId22" Type="http://schemas.openxmlformats.org/officeDocument/2006/relationships/ctrlProp" Target="../ctrlProps/ctrlProp540.xml"/><Relationship Id="rId27" Type="http://schemas.openxmlformats.org/officeDocument/2006/relationships/ctrlProp" Target="../ctrlProps/ctrlProp545.xml"/><Relationship Id="rId30" Type="http://schemas.openxmlformats.org/officeDocument/2006/relationships/ctrlProp" Target="../ctrlProps/ctrlProp548.xml"/><Relationship Id="rId35" Type="http://schemas.openxmlformats.org/officeDocument/2006/relationships/ctrlProp" Target="../ctrlProps/ctrlProp553.xml"/><Relationship Id="rId43" Type="http://schemas.openxmlformats.org/officeDocument/2006/relationships/ctrlProp" Target="../ctrlProps/ctrlProp561.xml"/><Relationship Id="rId48" Type="http://schemas.openxmlformats.org/officeDocument/2006/relationships/ctrlProp" Target="../ctrlProps/ctrlProp566.xml"/><Relationship Id="rId8" Type="http://schemas.openxmlformats.org/officeDocument/2006/relationships/ctrlProp" Target="../ctrlProps/ctrlProp526.xml"/><Relationship Id="rId51" Type="http://schemas.openxmlformats.org/officeDocument/2006/relationships/ctrlProp" Target="../ctrlProps/ctrlProp569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530.xml"/><Relationship Id="rId17" Type="http://schemas.openxmlformats.org/officeDocument/2006/relationships/ctrlProp" Target="../ctrlProps/ctrlProp535.xml"/><Relationship Id="rId25" Type="http://schemas.openxmlformats.org/officeDocument/2006/relationships/ctrlProp" Target="../ctrlProps/ctrlProp543.xml"/><Relationship Id="rId33" Type="http://schemas.openxmlformats.org/officeDocument/2006/relationships/ctrlProp" Target="../ctrlProps/ctrlProp551.xml"/><Relationship Id="rId38" Type="http://schemas.openxmlformats.org/officeDocument/2006/relationships/ctrlProp" Target="../ctrlProps/ctrlProp556.xml"/><Relationship Id="rId46" Type="http://schemas.openxmlformats.org/officeDocument/2006/relationships/ctrlProp" Target="../ctrlProps/ctrlProp564.xml"/><Relationship Id="rId20" Type="http://schemas.openxmlformats.org/officeDocument/2006/relationships/ctrlProp" Target="../ctrlProps/ctrlProp538.xml"/><Relationship Id="rId41" Type="http://schemas.openxmlformats.org/officeDocument/2006/relationships/ctrlProp" Target="../ctrlProps/ctrlProp559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24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79.xml"/><Relationship Id="rId18" Type="http://schemas.openxmlformats.org/officeDocument/2006/relationships/ctrlProp" Target="../ctrlProps/ctrlProp584.xml"/><Relationship Id="rId26" Type="http://schemas.openxmlformats.org/officeDocument/2006/relationships/ctrlProp" Target="../ctrlProps/ctrlProp592.xml"/><Relationship Id="rId39" Type="http://schemas.openxmlformats.org/officeDocument/2006/relationships/ctrlProp" Target="../ctrlProps/ctrlProp605.xml"/><Relationship Id="rId21" Type="http://schemas.openxmlformats.org/officeDocument/2006/relationships/ctrlProp" Target="../ctrlProps/ctrlProp587.xml"/><Relationship Id="rId34" Type="http://schemas.openxmlformats.org/officeDocument/2006/relationships/ctrlProp" Target="../ctrlProps/ctrlProp600.xml"/><Relationship Id="rId42" Type="http://schemas.openxmlformats.org/officeDocument/2006/relationships/ctrlProp" Target="../ctrlProps/ctrlProp608.xml"/><Relationship Id="rId47" Type="http://schemas.openxmlformats.org/officeDocument/2006/relationships/ctrlProp" Target="../ctrlProps/ctrlProp613.xml"/><Relationship Id="rId50" Type="http://schemas.openxmlformats.org/officeDocument/2006/relationships/ctrlProp" Target="../ctrlProps/ctrlProp616.xml"/><Relationship Id="rId7" Type="http://schemas.openxmlformats.org/officeDocument/2006/relationships/ctrlProp" Target="../ctrlProps/ctrlProp573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582.xml"/><Relationship Id="rId29" Type="http://schemas.openxmlformats.org/officeDocument/2006/relationships/ctrlProp" Target="../ctrlProps/ctrlProp595.xml"/><Relationship Id="rId11" Type="http://schemas.openxmlformats.org/officeDocument/2006/relationships/ctrlProp" Target="../ctrlProps/ctrlProp577.xml"/><Relationship Id="rId24" Type="http://schemas.openxmlformats.org/officeDocument/2006/relationships/ctrlProp" Target="../ctrlProps/ctrlProp590.xml"/><Relationship Id="rId32" Type="http://schemas.openxmlformats.org/officeDocument/2006/relationships/ctrlProp" Target="../ctrlProps/ctrlProp598.xml"/><Relationship Id="rId37" Type="http://schemas.openxmlformats.org/officeDocument/2006/relationships/ctrlProp" Target="../ctrlProps/ctrlProp603.xml"/><Relationship Id="rId40" Type="http://schemas.openxmlformats.org/officeDocument/2006/relationships/ctrlProp" Target="../ctrlProps/ctrlProp606.xml"/><Relationship Id="rId45" Type="http://schemas.openxmlformats.org/officeDocument/2006/relationships/ctrlProp" Target="../ctrlProps/ctrlProp611.xml"/><Relationship Id="rId5" Type="http://schemas.openxmlformats.org/officeDocument/2006/relationships/ctrlProp" Target="../ctrlProps/ctrlProp571.xml"/><Relationship Id="rId15" Type="http://schemas.openxmlformats.org/officeDocument/2006/relationships/ctrlProp" Target="../ctrlProps/ctrlProp581.xml"/><Relationship Id="rId23" Type="http://schemas.openxmlformats.org/officeDocument/2006/relationships/ctrlProp" Target="../ctrlProps/ctrlProp589.xml"/><Relationship Id="rId28" Type="http://schemas.openxmlformats.org/officeDocument/2006/relationships/ctrlProp" Target="../ctrlProps/ctrlProp594.xml"/><Relationship Id="rId36" Type="http://schemas.openxmlformats.org/officeDocument/2006/relationships/ctrlProp" Target="../ctrlProps/ctrlProp602.xml"/><Relationship Id="rId49" Type="http://schemas.openxmlformats.org/officeDocument/2006/relationships/ctrlProp" Target="../ctrlProps/ctrlProp615.xml"/><Relationship Id="rId10" Type="http://schemas.openxmlformats.org/officeDocument/2006/relationships/ctrlProp" Target="../ctrlProps/ctrlProp576.xml"/><Relationship Id="rId19" Type="http://schemas.openxmlformats.org/officeDocument/2006/relationships/ctrlProp" Target="../ctrlProps/ctrlProp585.xml"/><Relationship Id="rId31" Type="http://schemas.openxmlformats.org/officeDocument/2006/relationships/ctrlProp" Target="../ctrlProps/ctrlProp597.xml"/><Relationship Id="rId44" Type="http://schemas.openxmlformats.org/officeDocument/2006/relationships/ctrlProp" Target="../ctrlProps/ctrlProp610.xml"/><Relationship Id="rId4" Type="http://schemas.openxmlformats.org/officeDocument/2006/relationships/ctrlProp" Target="../ctrlProps/ctrlProp570.xml"/><Relationship Id="rId9" Type="http://schemas.openxmlformats.org/officeDocument/2006/relationships/ctrlProp" Target="../ctrlProps/ctrlProp575.xml"/><Relationship Id="rId14" Type="http://schemas.openxmlformats.org/officeDocument/2006/relationships/ctrlProp" Target="../ctrlProps/ctrlProp580.xml"/><Relationship Id="rId22" Type="http://schemas.openxmlformats.org/officeDocument/2006/relationships/ctrlProp" Target="../ctrlProps/ctrlProp588.xml"/><Relationship Id="rId27" Type="http://schemas.openxmlformats.org/officeDocument/2006/relationships/ctrlProp" Target="../ctrlProps/ctrlProp593.xml"/><Relationship Id="rId30" Type="http://schemas.openxmlformats.org/officeDocument/2006/relationships/ctrlProp" Target="../ctrlProps/ctrlProp596.xml"/><Relationship Id="rId35" Type="http://schemas.openxmlformats.org/officeDocument/2006/relationships/ctrlProp" Target="../ctrlProps/ctrlProp601.xml"/><Relationship Id="rId43" Type="http://schemas.openxmlformats.org/officeDocument/2006/relationships/ctrlProp" Target="../ctrlProps/ctrlProp609.xml"/><Relationship Id="rId48" Type="http://schemas.openxmlformats.org/officeDocument/2006/relationships/ctrlProp" Target="../ctrlProps/ctrlProp614.xml"/><Relationship Id="rId8" Type="http://schemas.openxmlformats.org/officeDocument/2006/relationships/ctrlProp" Target="../ctrlProps/ctrlProp574.xml"/><Relationship Id="rId51" Type="http://schemas.openxmlformats.org/officeDocument/2006/relationships/ctrlProp" Target="../ctrlProps/ctrlProp617.xml"/><Relationship Id="rId3" Type="http://schemas.openxmlformats.org/officeDocument/2006/relationships/vmlDrawing" Target="../drawings/vmlDrawing13.vml"/><Relationship Id="rId12" Type="http://schemas.openxmlformats.org/officeDocument/2006/relationships/ctrlProp" Target="../ctrlProps/ctrlProp578.xml"/><Relationship Id="rId17" Type="http://schemas.openxmlformats.org/officeDocument/2006/relationships/ctrlProp" Target="../ctrlProps/ctrlProp583.xml"/><Relationship Id="rId25" Type="http://schemas.openxmlformats.org/officeDocument/2006/relationships/ctrlProp" Target="../ctrlProps/ctrlProp591.xml"/><Relationship Id="rId33" Type="http://schemas.openxmlformats.org/officeDocument/2006/relationships/ctrlProp" Target="../ctrlProps/ctrlProp599.xml"/><Relationship Id="rId38" Type="http://schemas.openxmlformats.org/officeDocument/2006/relationships/ctrlProp" Target="../ctrlProps/ctrlProp604.xml"/><Relationship Id="rId46" Type="http://schemas.openxmlformats.org/officeDocument/2006/relationships/ctrlProp" Target="../ctrlProps/ctrlProp612.xml"/><Relationship Id="rId20" Type="http://schemas.openxmlformats.org/officeDocument/2006/relationships/ctrlProp" Target="../ctrlProps/ctrlProp586.xml"/><Relationship Id="rId41" Type="http://schemas.openxmlformats.org/officeDocument/2006/relationships/ctrlProp" Target="../ctrlProps/ctrlProp607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72.xm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27.xml"/><Relationship Id="rId18" Type="http://schemas.openxmlformats.org/officeDocument/2006/relationships/ctrlProp" Target="../ctrlProps/ctrlProp632.xml"/><Relationship Id="rId26" Type="http://schemas.openxmlformats.org/officeDocument/2006/relationships/ctrlProp" Target="../ctrlProps/ctrlProp640.xml"/><Relationship Id="rId39" Type="http://schemas.openxmlformats.org/officeDocument/2006/relationships/ctrlProp" Target="../ctrlProps/ctrlProp653.xml"/><Relationship Id="rId21" Type="http://schemas.openxmlformats.org/officeDocument/2006/relationships/ctrlProp" Target="../ctrlProps/ctrlProp635.xml"/><Relationship Id="rId34" Type="http://schemas.openxmlformats.org/officeDocument/2006/relationships/ctrlProp" Target="../ctrlProps/ctrlProp648.xml"/><Relationship Id="rId42" Type="http://schemas.openxmlformats.org/officeDocument/2006/relationships/ctrlProp" Target="../ctrlProps/ctrlProp656.xml"/><Relationship Id="rId47" Type="http://schemas.openxmlformats.org/officeDocument/2006/relationships/ctrlProp" Target="../ctrlProps/ctrlProp661.xml"/><Relationship Id="rId50" Type="http://schemas.openxmlformats.org/officeDocument/2006/relationships/ctrlProp" Target="../ctrlProps/ctrlProp664.xml"/><Relationship Id="rId7" Type="http://schemas.openxmlformats.org/officeDocument/2006/relationships/ctrlProp" Target="../ctrlProps/ctrlProp621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630.xml"/><Relationship Id="rId29" Type="http://schemas.openxmlformats.org/officeDocument/2006/relationships/ctrlProp" Target="../ctrlProps/ctrlProp643.xml"/><Relationship Id="rId11" Type="http://schemas.openxmlformats.org/officeDocument/2006/relationships/ctrlProp" Target="../ctrlProps/ctrlProp625.xml"/><Relationship Id="rId24" Type="http://schemas.openxmlformats.org/officeDocument/2006/relationships/ctrlProp" Target="../ctrlProps/ctrlProp638.xml"/><Relationship Id="rId32" Type="http://schemas.openxmlformats.org/officeDocument/2006/relationships/ctrlProp" Target="../ctrlProps/ctrlProp646.xml"/><Relationship Id="rId37" Type="http://schemas.openxmlformats.org/officeDocument/2006/relationships/ctrlProp" Target="../ctrlProps/ctrlProp651.xml"/><Relationship Id="rId40" Type="http://schemas.openxmlformats.org/officeDocument/2006/relationships/ctrlProp" Target="../ctrlProps/ctrlProp654.xml"/><Relationship Id="rId45" Type="http://schemas.openxmlformats.org/officeDocument/2006/relationships/ctrlProp" Target="../ctrlProps/ctrlProp659.xml"/><Relationship Id="rId5" Type="http://schemas.openxmlformats.org/officeDocument/2006/relationships/ctrlProp" Target="../ctrlProps/ctrlProp619.xml"/><Relationship Id="rId15" Type="http://schemas.openxmlformats.org/officeDocument/2006/relationships/ctrlProp" Target="../ctrlProps/ctrlProp629.xml"/><Relationship Id="rId23" Type="http://schemas.openxmlformats.org/officeDocument/2006/relationships/ctrlProp" Target="../ctrlProps/ctrlProp637.xml"/><Relationship Id="rId28" Type="http://schemas.openxmlformats.org/officeDocument/2006/relationships/ctrlProp" Target="../ctrlProps/ctrlProp642.xml"/><Relationship Id="rId36" Type="http://schemas.openxmlformats.org/officeDocument/2006/relationships/ctrlProp" Target="../ctrlProps/ctrlProp650.xml"/><Relationship Id="rId49" Type="http://schemas.openxmlformats.org/officeDocument/2006/relationships/ctrlProp" Target="../ctrlProps/ctrlProp663.xml"/><Relationship Id="rId10" Type="http://schemas.openxmlformats.org/officeDocument/2006/relationships/ctrlProp" Target="../ctrlProps/ctrlProp624.xml"/><Relationship Id="rId19" Type="http://schemas.openxmlformats.org/officeDocument/2006/relationships/ctrlProp" Target="../ctrlProps/ctrlProp633.xml"/><Relationship Id="rId31" Type="http://schemas.openxmlformats.org/officeDocument/2006/relationships/ctrlProp" Target="../ctrlProps/ctrlProp645.xml"/><Relationship Id="rId44" Type="http://schemas.openxmlformats.org/officeDocument/2006/relationships/ctrlProp" Target="../ctrlProps/ctrlProp658.xml"/><Relationship Id="rId4" Type="http://schemas.openxmlformats.org/officeDocument/2006/relationships/ctrlProp" Target="../ctrlProps/ctrlProp618.xml"/><Relationship Id="rId9" Type="http://schemas.openxmlformats.org/officeDocument/2006/relationships/ctrlProp" Target="../ctrlProps/ctrlProp623.xml"/><Relationship Id="rId14" Type="http://schemas.openxmlformats.org/officeDocument/2006/relationships/ctrlProp" Target="../ctrlProps/ctrlProp628.xml"/><Relationship Id="rId22" Type="http://schemas.openxmlformats.org/officeDocument/2006/relationships/ctrlProp" Target="../ctrlProps/ctrlProp636.xml"/><Relationship Id="rId27" Type="http://schemas.openxmlformats.org/officeDocument/2006/relationships/ctrlProp" Target="../ctrlProps/ctrlProp641.xml"/><Relationship Id="rId30" Type="http://schemas.openxmlformats.org/officeDocument/2006/relationships/ctrlProp" Target="../ctrlProps/ctrlProp644.xml"/><Relationship Id="rId35" Type="http://schemas.openxmlformats.org/officeDocument/2006/relationships/ctrlProp" Target="../ctrlProps/ctrlProp649.xml"/><Relationship Id="rId43" Type="http://schemas.openxmlformats.org/officeDocument/2006/relationships/ctrlProp" Target="../ctrlProps/ctrlProp657.xml"/><Relationship Id="rId48" Type="http://schemas.openxmlformats.org/officeDocument/2006/relationships/ctrlProp" Target="../ctrlProps/ctrlProp662.xml"/><Relationship Id="rId8" Type="http://schemas.openxmlformats.org/officeDocument/2006/relationships/ctrlProp" Target="../ctrlProps/ctrlProp622.xml"/><Relationship Id="rId51" Type="http://schemas.openxmlformats.org/officeDocument/2006/relationships/ctrlProp" Target="../ctrlProps/ctrlProp665.xml"/><Relationship Id="rId3" Type="http://schemas.openxmlformats.org/officeDocument/2006/relationships/vmlDrawing" Target="../drawings/vmlDrawing14.vml"/><Relationship Id="rId12" Type="http://schemas.openxmlformats.org/officeDocument/2006/relationships/ctrlProp" Target="../ctrlProps/ctrlProp626.xml"/><Relationship Id="rId17" Type="http://schemas.openxmlformats.org/officeDocument/2006/relationships/ctrlProp" Target="../ctrlProps/ctrlProp631.xml"/><Relationship Id="rId25" Type="http://schemas.openxmlformats.org/officeDocument/2006/relationships/ctrlProp" Target="../ctrlProps/ctrlProp639.xml"/><Relationship Id="rId33" Type="http://schemas.openxmlformats.org/officeDocument/2006/relationships/ctrlProp" Target="../ctrlProps/ctrlProp647.xml"/><Relationship Id="rId38" Type="http://schemas.openxmlformats.org/officeDocument/2006/relationships/ctrlProp" Target="../ctrlProps/ctrlProp652.xml"/><Relationship Id="rId46" Type="http://schemas.openxmlformats.org/officeDocument/2006/relationships/ctrlProp" Target="../ctrlProps/ctrlProp660.xml"/><Relationship Id="rId20" Type="http://schemas.openxmlformats.org/officeDocument/2006/relationships/ctrlProp" Target="../ctrlProps/ctrlProp634.xml"/><Relationship Id="rId41" Type="http://schemas.openxmlformats.org/officeDocument/2006/relationships/ctrlProp" Target="../ctrlProps/ctrlProp655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620.xm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5.xml"/><Relationship Id="rId18" Type="http://schemas.openxmlformats.org/officeDocument/2006/relationships/ctrlProp" Target="../ctrlProps/ctrlProp680.xml"/><Relationship Id="rId26" Type="http://schemas.openxmlformats.org/officeDocument/2006/relationships/ctrlProp" Target="../ctrlProps/ctrlProp688.xml"/><Relationship Id="rId39" Type="http://schemas.openxmlformats.org/officeDocument/2006/relationships/ctrlProp" Target="../ctrlProps/ctrlProp701.xml"/><Relationship Id="rId21" Type="http://schemas.openxmlformats.org/officeDocument/2006/relationships/ctrlProp" Target="../ctrlProps/ctrlProp683.xml"/><Relationship Id="rId34" Type="http://schemas.openxmlformats.org/officeDocument/2006/relationships/ctrlProp" Target="../ctrlProps/ctrlProp696.xml"/><Relationship Id="rId42" Type="http://schemas.openxmlformats.org/officeDocument/2006/relationships/ctrlProp" Target="../ctrlProps/ctrlProp704.xml"/><Relationship Id="rId47" Type="http://schemas.openxmlformats.org/officeDocument/2006/relationships/ctrlProp" Target="../ctrlProps/ctrlProp709.xml"/><Relationship Id="rId50" Type="http://schemas.openxmlformats.org/officeDocument/2006/relationships/ctrlProp" Target="../ctrlProps/ctrlProp712.xml"/><Relationship Id="rId7" Type="http://schemas.openxmlformats.org/officeDocument/2006/relationships/ctrlProp" Target="../ctrlProps/ctrlProp669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678.xml"/><Relationship Id="rId29" Type="http://schemas.openxmlformats.org/officeDocument/2006/relationships/ctrlProp" Target="../ctrlProps/ctrlProp691.xml"/><Relationship Id="rId11" Type="http://schemas.openxmlformats.org/officeDocument/2006/relationships/ctrlProp" Target="../ctrlProps/ctrlProp673.xml"/><Relationship Id="rId24" Type="http://schemas.openxmlformats.org/officeDocument/2006/relationships/ctrlProp" Target="../ctrlProps/ctrlProp686.xml"/><Relationship Id="rId32" Type="http://schemas.openxmlformats.org/officeDocument/2006/relationships/ctrlProp" Target="../ctrlProps/ctrlProp694.xml"/><Relationship Id="rId37" Type="http://schemas.openxmlformats.org/officeDocument/2006/relationships/ctrlProp" Target="../ctrlProps/ctrlProp699.xml"/><Relationship Id="rId40" Type="http://schemas.openxmlformats.org/officeDocument/2006/relationships/ctrlProp" Target="../ctrlProps/ctrlProp702.xml"/><Relationship Id="rId45" Type="http://schemas.openxmlformats.org/officeDocument/2006/relationships/ctrlProp" Target="../ctrlProps/ctrlProp707.xml"/><Relationship Id="rId5" Type="http://schemas.openxmlformats.org/officeDocument/2006/relationships/ctrlProp" Target="../ctrlProps/ctrlProp667.xml"/><Relationship Id="rId15" Type="http://schemas.openxmlformats.org/officeDocument/2006/relationships/ctrlProp" Target="../ctrlProps/ctrlProp677.xml"/><Relationship Id="rId23" Type="http://schemas.openxmlformats.org/officeDocument/2006/relationships/ctrlProp" Target="../ctrlProps/ctrlProp685.xml"/><Relationship Id="rId28" Type="http://schemas.openxmlformats.org/officeDocument/2006/relationships/ctrlProp" Target="../ctrlProps/ctrlProp690.xml"/><Relationship Id="rId36" Type="http://schemas.openxmlformats.org/officeDocument/2006/relationships/ctrlProp" Target="../ctrlProps/ctrlProp698.xml"/><Relationship Id="rId49" Type="http://schemas.openxmlformats.org/officeDocument/2006/relationships/ctrlProp" Target="../ctrlProps/ctrlProp711.xml"/><Relationship Id="rId10" Type="http://schemas.openxmlformats.org/officeDocument/2006/relationships/ctrlProp" Target="../ctrlProps/ctrlProp672.xml"/><Relationship Id="rId19" Type="http://schemas.openxmlformats.org/officeDocument/2006/relationships/ctrlProp" Target="../ctrlProps/ctrlProp681.xml"/><Relationship Id="rId31" Type="http://schemas.openxmlformats.org/officeDocument/2006/relationships/ctrlProp" Target="../ctrlProps/ctrlProp693.xml"/><Relationship Id="rId44" Type="http://schemas.openxmlformats.org/officeDocument/2006/relationships/ctrlProp" Target="../ctrlProps/ctrlProp706.xml"/><Relationship Id="rId4" Type="http://schemas.openxmlformats.org/officeDocument/2006/relationships/ctrlProp" Target="../ctrlProps/ctrlProp666.xml"/><Relationship Id="rId9" Type="http://schemas.openxmlformats.org/officeDocument/2006/relationships/ctrlProp" Target="../ctrlProps/ctrlProp671.xml"/><Relationship Id="rId14" Type="http://schemas.openxmlformats.org/officeDocument/2006/relationships/ctrlProp" Target="../ctrlProps/ctrlProp676.xml"/><Relationship Id="rId22" Type="http://schemas.openxmlformats.org/officeDocument/2006/relationships/ctrlProp" Target="../ctrlProps/ctrlProp684.xml"/><Relationship Id="rId27" Type="http://schemas.openxmlformats.org/officeDocument/2006/relationships/ctrlProp" Target="../ctrlProps/ctrlProp689.xml"/><Relationship Id="rId30" Type="http://schemas.openxmlformats.org/officeDocument/2006/relationships/ctrlProp" Target="../ctrlProps/ctrlProp692.xml"/><Relationship Id="rId35" Type="http://schemas.openxmlformats.org/officeDocument/2006/relationships/ctrlProp" Target="../ctrlProps/ctrlProp697.xml"/><Relationship Id="rId43" Type="http://schemas.openxmlformats.org/officeDocument/2006/relationships/ctrlProp" Target="../ctrlProps/ctrlProp705.xml"/><Relationship Id="rId48" Type="http://schemas.openxmlformats.org/officeDocument/2006/relationships/ctrlProp" Target="../ctrlProps/ctrlProp710.xml"/><Relationship Id="rId8" Type="http://schemas.openxmlformats.org/officeDocument/2006/relationships/ctrlProp" Target="../ctrlProps/ctrlProp670.xml"/><Relationship Id="rId51" Type="http://schemas.openxmlformats.org/officeDocument/2006/relationships/ctrlProp" Target="../ctrlProps/ctrlProp713.xml"/><Relationship Id="rId3" Type="http://schemas.openxmlformats.org/officeDocument/2006/relationships/vmlDrawing" Target="../drawings/vmlDrawing15.vml"/><Relationship Id="rId12" Type="http://schemas.openxmlformats.org/officeDocument/2006/relationships/ctrlProp" Target="../ctrlProps/ctrlProp674.xml"/><Relationship Id="rId17" Type="http://schemas.openxmlformats.org/officeDocument/2006/relationships/ctrlProp" Target="../ctrlProps/ctrlProp679.xml"/><Relationship Id="rId25" Type="http://schemas.openxmlformats.org/officeDocument/2006/relationships/ctrlProp" Target="../ctrlProps/ctrlProp687.xml"/><Relationship Id="rId33" Type="http://schemas.openxmlformats.org/officeDocument/2006/relationships/ctrlProp" Target="../ctrlProps/ctrlProp695.xml"/><Relationship Id="rId38" Type="http://schemas.openxmlformats.org/officeDocument/2006/relationships/ctrlProp" Target="../ctrlProps/ctrlProp700.xml"/><Relationship Id="rId46" Type="http://schemas.openxmlformats.org/officeDocument/2006/relationships/ctrlProp" Target="../ctrlProps/ctrlProp708.xml"/><Relationship Id="rId20" Type="http://schemas.openxmlformats.org/officeDocument/2006/relationships/ctrlProp" Target="../ctrlProps/ctrlProp682.xml"/><Relationship Id="rId41" Type="http://schemas.openxmlformats.org/officeDocument/2006/relationships/ctrlProp" Target="../ctrlProps/ctrlProp70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668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23.xml"/><Relationship Id="rId18" Type="http://schemas.openxmlformats.org/officeDocument/2006/relationships/ctrlProp" Target="../ctrlProps/ctrlProp728.xml"/><Relationship Id="rId26" Type="http://schemas.openxmlformats.org/officeDocument/2006/relationships/ctrlProp" Target="../ctrlProps/ctrlProp736.xml"/><Relationship Id="rId39" Type="http://schemas.openxmlformats.org/officeDocument/2006/relationships/ctrlProp" Target="../ctrlProps/ctrlProp749.xml"/><Relationship Id="rId21" Type="http://schemas.openxmlformats.org/officeDocument/2006/relationships/ctrlProp" Target="../ctrlProps/ctrlProp731.xml"/><Relationship Id="rId34" Type="http://schemas.openxmlformats.org/officeDocument/2006/relationships/ctrlProp" Target="../ctrlProps/ctrlProp744.xml"/><Relationship Id="rId42" Type="http://schemas.openxmlformats.org/officeDocument/2006/relationships/ctrlProp" Target="../ctrlProps/ctrlProp752.xml"/><Relationship Id="rId47" Type="http://schemas.openxmlformats.org/officeDocument/2006/relationships/ctrlProp" Target="../ctrlProps/ctrlProp757.xml"/><Relationship Id="rId50" Type="http://schemas.openxmlformats.org/officeDocument/2006/relationships/ctrlProp" Target="../ctrlProps/ctrlProp760.xml"/><Relationship Id="rId7" Type="http://schemas.openxmlformats.org/officeDocument/2006/relationships/ctrlProp" Target="../ctrlProps/ctrlProp717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726.xml"/><Relationship Id="rId29" Type="http://schemas.openxmlformats.org/officeDocument/2006/relationships/ctrlProp" Target="../ctrlProps/ctrlProp739.xml"/><Relationship Id="rId11" Type="http://schemas.openxmlformats.org/officeDocument/2006/relationships/ctrlProp" Target="../ctrlProps/ctrlProp721.xml"/><Relationship Id="rId24" Type="http://schemas.openxmlformats.org/officeDocument/2006/relationships/ctrlProp" Target="../ctrlProps/ctrlProp734.xml"/><Relationship Id="rId32" Type="http://schemas.openxmlformats.org/officeDocument/2006/relationships/ctrlProp" Target="../ctrlProps/ctrlProp742.xml"/><Relationship Id="rId37" Type="http://schemas.openxmlformats.org/officeDocument/2006/relationships/ctrlProp" Target="../ctrlProps/ctrlProp747.xml"/><Relationship Id="rId40" Type="http://schemas.openxmlformats.org/officeDocument/2006/relationships/ctrlProp" Target="../ctrlProps/ctrlProp750.xml"/><Relationship Id="rId45" Type="http://schemas.openxmlformats.org/officeDocument/2006/relationships/ctrlProp" Target="../ctrlProps/ctrlProp755.xml"/><Relationship Id="rId5" Type="http://schemas.openxmlformats.org/officeDocument/2006/relationships/ctrlProp" Target="../ctrlProps/ctrlProp715.xml"/><Relationship Id="rId15" Type="http://schemas.openxmlformats.org/officeDocument/2006/relationships/ctrlProp" Target="../ctrlProps/ctrlProp725.xml"/><Relationship Id="rId23" Type="http://schemas.openxmlformats.org/officeDocument/2006/relationships/ctrlProp" Target="../ctrlProps/ctrlProp733.xml"/><Relationship Id="rId28" Type="http://schemas.openxmlformats.org/officeDocument/2006/relationships/ctrlProp" Target="../ctrlProps/ctrlProp738.xml"/><Relationship Id="rId36" Type="http://schemas.openxmlformats.org/officeDocument/2006/relationships/ctrlProp" Target="../ctrlProps/ctrlProp746.xml"/><Relationship Id="rId49" Type="http://schemas.openxmlformats.org/officeDocument/2006/relationships/ctrlProp" Target="../ctrlProps/ctrlProp759.xml"/><Relationship Id="rId10" Type="http://schemas.openxmlformats.org/officeDocument/2006/relationships/ctrlProp" Target="../ctrlProps/ctrlProp720.xml"/><Relationship Id="rId19" Type="http://schemas.openxmlformats.org/officeDocument/2006/relationships/ctrlProp" Target="../ctrlProps/ctrlProp729.xml"/><Relationship Id="rId31" Type="http://schemas.openxmlformats.org/officeDocument/2006/relationships/ctrlProp" Target="../ctrlProps/ctrlProp741.xml"/><Relationship Id="rId44" Type="http://schemas.openxmlformats.org/officeDocument/2006/relationships/ctrlProp" Target="../ctrlProps/ctrlProp754.xml"/><Relationship Id="rId4" Type="http://schemas.openxmlformats.org/officeDocument/2006/relationships/ctrlProp" Target="../ctrlProps/ctrlProp714.xml"/><Relationship Id="rId9" Type="http://schemas.openxmlformats.org/officeDocument/2006/relationships/ctrlProp" Target="../ctrlProps/ctrlProp719.xml"/><Relationship Id="rId14" Type="http://schemas.openxmlformats.org/officeDocument/2006/relationships/ctrlProp" Target="../ctrlProps/ctrlProp724.xml"/><Relationship Id="rId22" Type="http://schemas.openxmlformats.org/officeDocument/2006/relationships/ctrlProp" Target="../ctrlProps/ctrlProp732.xml"/><Relationship Id="rId27" Type="http://schemas.openxmlformats.org/officeDocument/2006/relationships/ctrlProp" Target="../ctrlProps/ctrlProp737.xml"/><Relationship Id="rId30" Type="http://schemas.openxmlformats.org/officeDocument/2006/relationships/ctrlProp" Target="../ctrlProps/ctrlProp740.xml"/><Relationship Id="rId35" Type="http://schemas.openxmlformats.org/officeDocument/2006/relationships/ctrlProp" Target="../ctrlProps/ctrlProp745.xml"/><Relationship Id="rId43" Type="http://schemas.openxmlformats.org/officeDocument/2006/relationships/ctrlProp" Target="../ctrlProps/ctrlProp753.xml"/><Relationship Id="rId48" Type="http://schemas.openxmlformats.org/officeDocument/2006/relationships/ctrlProp" Target="../ctrlProps/ctrlProp758.xml"/><Relationship Id="rId8" Type="http://schemas.openxmlformats.org/officeDocument/2006/relationships/ctrlProp" Target="../ctrlProps/ctrlProp718.xml"/><Relationship Id="rId51" Type="http://schemas.openxmlformats.org/officeDocument/2006/relationships/ctrlProp" Target="../ctrlProps/ctrlProp761.xml"/><Relationship Id="rId3" Type="http://schemas.openxmlformats.org/officeDocument/2006/relationships/vmlDrawing" Target="../drawings/vmlDrawing16.vml"/><Relationship Id="rId12" Type="http://schemas.openxmlformats.org/officeDocument/2006/relationships/ctrlProp" Target="../ctrlProps/ctrlProp722.xml"/><Relationship Id="rId17" Type="http://schemas.openxmlformats.org/officeDocument/2006/relationships/ctrlProp" Target="../ctrlProps/ctrlProp727.xml"/><Relationship Id="rId25" Type="http://schemas.openxmlformats.org/officeDocument/2006/relationships/ctrlProp" Target="../ctrlProps/ctrlProp735.xml"/><Relationship Id="rId33" Type="http://schemas.openxmlformats.org/officeDocument/2006/relationships/ctrlProp" Target="../ctrlProps/ctrlProp743.xml"/><Relationship Id="rId38" Type="http://schemas.openxmlformats.org/officeDocument/2006/relationships/ctrlProp" Target="../ctrlProps/ctrlProp748.xml"/><Relationship Id="rId46" Type="http://schemas.openxmlformats.org/officeDocument/2006/relationships/ctrlProp" Target="../ctrlProps/ctrlProp756.xml"/><Relationship Id="rId20" Type="http://schemas.openxmlformats.org/officeDocument/2006/relationships/ctrlProp" Target="../ctrlProps/ctrlProp730.xml"/><Relationship Id="rId41" Type="http://schemas.openxmlformats.org/officeDocument/2006/relationships/ctrlProp" Target="../ctrlProps/ctrlProp751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716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71.xml"/><Relationship Id="rId18" Type="http://schemas.openxmlformats.org/officeDocument/2006/relationships/ctrlProp" Target="../ctrlProps/ctrlProp776.xml"/><Relationship Id="rId26" Type="http://schemas.openxmlformats.org/officeDocument/2006/relationships/ctrlProp" Target="../ctrlProps/ctrlProp784.xml"/><Relationship Id="rId39" Type="http://schemas.openxmlformats.org/officeDocument/2006/relationships/ctrlProp" Target="../ctrlProps/ctrlProp797.xml"/><Relationship Id="rId21" Type="http://schemas.openxmlformats.org/officeDocument/2006/relationships/ctrlProp" Target="../ctrlProps/ctrlProp779.xml"/><Relationship Id="rId34" Type="http://schemas.openxmlformats.org/officeDocument/2006/relationships/ctrlProp" Target="../ctrlProps/ctrlProp792.xml"/><Relationship Id="rId42" Type="http://schemas.openxmlformats.org/officeDocument/2006/relationships/ctrlProp" Target="../ctrlProps/ctrlProp800.xml"/><Relationship Id="rId47" Type="http://schemas.openxmlformats.org/officeDocument/2006/relationships/ctrlProp" Target="../ctrlProps/ctrlProp805.xml"/><Relationship Id="rId50" Type="http://schemas.openxmlformats.org/officeDocument/2006/relationships/ctrlProp" Target="../ctrlProps/ctrlProp808.xml"/><Relationship Id="rId7" Type="http://schemas.openxmlformats.org/officeDocument/2006/relationships/ctrlProp" Target="../ctrlProps/ctrlProp765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774.xml"/><Relationship Id="rId29" Type="http://schemas.openxmlformats.org/officeDocument/2006/relationships/ctrlProp" Target="../ctrlProps/ctrlProp787.xml"/><Relationship Id="rId11" Type="http://schemas.openxmlformats.org/officeDocument/2006/relationships/ctrlProp" Target="../ctrlProps/ctrlProp769.xml"/><Relationship Id="rId24" Type="http://schemas.openxmlformats.org/officeDocument/2006/relationships/ctrlProp" Target="../ctrlProps/ctrlProp782.xml"/><Relationship Id="rId32" Type="http://schemas.openxmlformats.org/officeDocument/2006/relationships/ctrlProp" Target="../ctrlProps/ctrlProp790.xml"/><Relationship Id="rId37" Type="http://schemas.openxmlformats.org/officeDocument/2006/relationships/ctrlProp" Target="../ctrlProps/ctrlProp795.xml"/><Relationship Id="rId40" Type="http://schemas.openxmlformats.org/officeDocument/2006/relationships/ctrlProp" Target="../ctrlProps/ctrlProp798.xml"/><Relationship Id="rId45" Type="http://schemas.openxmlformats.org/officeDocument/2006/relationships/ctrlProp" Target="../ctrlProps/ctrlProp803.xml"/><Relationship Id="rId5" Type="http://schemas.openxmlformats.org/officeDocument/2006/relationships/ctrlProp" Target="../ctrlProps/ctrlProp763.xml"/><Relationship Id="rId15" Type="http://schemas.openxmlformats.org/officeDocument/2006/relationships/ctrlProp" Target="../ctrlProps/ctrlProp773.xml"/><Relationship Id="rId23" Type="http://schemas.openxmlformats.org/officeDocument/2006/relationships/ctrlProp" Target="../ctrlProps/ctrlProp781.xml"/><Relationship Id="rId28" Type="http://schemas.openxmlformats.org/officeDocument/2006/relationships/ctrlProp" Target="../ctrlProps/ctrlProp786.xml"/><Relationship Id="rId36" Type="http://schemas.openxmlformats.org/officeDocument/2006/relationships/ctrlProp" Target="../ctrlProps/ctrlProp794.xml"/><Relationship Id="rId49" Type="http://schemas.openxmlformats.org/officeDocument/2006/relationships/ctrlProp" Target="../ctrlProps/ctrlProp807.xml"/><Relationship Id="rId10" Type="http://schemas.openxmlformats.org/officeDocument/2006/relationships/ctrlProp" Target="../ctrlProps/ctrlProp768.xml"/><Relationship Id="rId19" Type="http://schemas.openxmlformats.org/officeDocument/2006/relationships/ctrlProp" Target="../ctrlProps/ctrlProp777.xml"/><Relationship Id="rId31" Type="http://schemas.openxmlformats.org/officeDocument/2006/relationships/ctrlProp" Target="../ctrlProps/ctrlProp789.xml"/><Relationship Id="rId44" Type="http://schemas.openxmlformats.org/officeDocument/2006/relationships/ctrlProp" Target="../ctrlProps/ctrlProp802.xml"/><Relationship Id="rId4" Type="http://schemas.openxmlformats.org/officeDocument/2006/relationships/ctrlProp" Target="../ctrlProps/ctrlProp762.xml"/><Relationship Id="rId9" Type="http://schemas.openxmlformats.org/officeDocument/2006/relationships/ctrlProp" Target="../ctrlProps/ctrlProp767.xml"/><Relationship Id="rId14" Type="http://schemas.openxmlformats.org/officeDocument/2006/relationships/ctrlProp" Target="../ctrlProps/ctrlProp772.xml"/><Relationship Id="rId22" Type="http://schemas.openxmlformats.org/officeDocument/2006/relationships/ctrlProp" Target="../ctrlProps/ctrlProp780.xml"/><Relationship Id="rId27" Type="http://schemas.openxmlformats.org/officeDocument/2006/relationships/ctrlProp" Target="../ctrlProps/ctrlProp785.xml"/><Relationship Id="rId30" Type="http://schemas.openxmlformats.org/officeDocument/2006/relationships/ctrlProp" Target="../ctrlProps/ctrlProp788.xml"/><Relationship Id="rId35" Type="http://schemas.openxmlformats.org/officeDocument/2006/relationships/ctrlProp" Target="../ctrlProps/ctrlProp793.xml"/><Relationship Id="rId43" Type="http://schemas.openxmlformats.org/officeDocument/2006/relationships/ctrlProp" Target="../ctrlProps/ctrlProp801.xml"/><Relationship Id="rId48" Type="http://schemas.openxmlformats.org/officeDocument/2006/relationships/ctrlProp" Target="../ctrlProps/ctrlProp806.xml"/><Relationship Id="rId8" Type="http://schemas.openxmlformats.org/officeDocument/2006/relationships/ctrlProp" Target="../ctrlProps/ctrlProp766.xml"/><Relationship Id="rId51" Type="http://schemas.openxmlformats.org/officeDocument/2006/relationships/ctrlProp" Target="../ctrlProps/ctrlProp809.xml"/><Relationship Id="rId3" Type="http://schemas.openxmlformats.org/officeDocument/2006/relationships/vmlDrawing" Target="../drawings/vmlDrawing17.vml"/><Relationship Id="rId12" Type="http://schemas.openxmlformats.org/officeDocument/2006/relationships/ctrlProp" Target="../ctrlProps/ctrlProp770.xml"/><Relationship Id="rId17" Type="http://schemas.openxmlformats.org/officeDocument/2006/relationships/ctrlProp" Target="../ctrlProps/ctrlProp775.xml"/><Relationship Id="rId25" Type="http://schemas.openxmlformats.org/officeDocument/2006/relationships/ctrlProp" Target="../ctrlProps/ctrlProp783.xml"/><Relationship Id="rId33" Type="http://schemas.openxmlformats.org/officeDocument/2006/relationships/ctrlProp" Target="../ctrlProps/ctrlProp791.xml"/><Relationship Id="rId38" Type="http://schemas.openxmlformats.org/officeDocument/2006/relationships/ctrlProp" Target="../ctrlProps/ctrlProp796.xml"/><Relationship Id="rId46" Type="http://schemas.openxmlformats.org/officeDocument/2006/relationships/ctrlProp" Target="../ctrlProps/ctrlProp804.xml"/><Relationship Id="rId20" Type="http://schemas.openxmlformats.org/officeDocument/2006/relationships/ctrlProp" Target="../ctrlProps/ctrlProp778.xml"/><Relationship Id="rId41" Type="http://schemas.openxmlformats.org/officeDocument/2006/relationships/ctrlProp" Target="../ctrlProps/ctrlProp799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764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19.xml"/><Relationship Id="rId18" Type="http://schemas.openxmlformats.org/officeDocument/2006/relationships/ctrlProp" Target="../ctrlProps/ctrlProp824.xml"/><Relationship Id="rId26" Type="http://schemas.openxmlformats.org/officeDocument/2006/relationships/ctrlProp" Target="../ctrlProps/ctrlProp832.xml"/><Relationship Id="rId39" Type="http://schemas.openxmlformats.org/officeDocument/2006/relationships/ctrlProp" Target="../ctrlProps/ctrlProp845.xml"/><Relationship Id="rId21" Type="http://schemas.openxmlformats.org/officeDocument/2006/relationships/ctrlProp" Target="../ctrlProps/ctrlProp827.xml"/><Relationship Id="rId34" Type="http://schemas.openxmlformats.org/officeDocument/2006/relationships/ctrlProp" Target="../ctrlProps/ctrlProp840.xml"/><Relationship Id="rId42" Type="http://schemas.openxmlformats.org/officeDocument/2006/relationships/ctrlProp" Target="../ctrlProps/ctrlProp848.xml"/><Relationship Id="rId47" Type="http://schemas.openxmlformats.org/officeDocument/2006/relationships/ctrlProp" Target="../ctrlProps/ctrlProp853.xml"/><Relationship Id="rId50" Type="http://schemas.openxmlformats.org/officeDocument/2006/relationships/ctrlProp" Target="../ctrlProps/ctrlProp856.xml"/><Relationship Id="rId7" Type="http://schemas.openxmlformats.org/officeDocument/2006/relationships/ctrlProp" Target="../ctrlProps/ctrlProp813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822.xml"/><Relationship Id="rId29" Type="http://schemas.openxmlformats.org/officeDocument/2006/relationships/ctrlProp" Target="../ctrlProps/ctrlProp835.xml"/><Relationship Id="rId11" Type="http://schemas.openxmlformats.org/officeDocument/2006/relationships/ctrlProp" Target="../ctrlProps/ctrlProp817.xml"/><Relationship Id="rId24" Type="http://schemas.openxmlformats.org/officeDocument/2006/relationships/ctrlProp" Target="../ctrlProps/ctrlProp830.xml"/><Relationship Id="rId32" Type="http://schemas.openxmlformats.org/officeDocument/2006/relationships/ctrlProp" Target="../ctrlProps/ctrlProp838.xml"/><Relationship Id="rId37" Type="http://schemas.openxmlformats.org/officeDocument/2006/relationships/ctrlProp" Target="../ctrlProps/ctrlProp843.xml"/><Relationship Id="rId40" Type="http://schemas.openxmlformats.org/officeDocument/2006/relationships/ctrlProp" Target="../ctrlProps/ctrlProp846.xml"/><Relationship Id="rId45" Type="http://schemas.openxmlformats.org/officeDocument/2006/relationships/ctrlProp" Target="../ctrlProps/ctrlProp851.xml"/><Relationship Id="rId5" Type="http://schemas.openxmlformats.org/officeDocument/2006/relationships/ctrlProp" Target="../ctrlProps/ctrlProp811.xml"/><Relationship Id="rId15" Type="http://schemas.openxmlformats.org/officeDocument/2006/relationships/ctrlProp" Target="../ctrlProps/ctrlProp821.xml"/><Relationship Id="rId23" Type="http://schemas.openxmlformats.org/officeDocument/2006/relationships/ctrlProp" Target="../ctrlProps/ctrlProp829.xml"/><Relationship Id="rId28" Type="http://schemas.openxmlformats.org/officeDocument/2006/relationships/ctrlProp" Target="../ctrlProps/ctrlProp834.xml"/><Relationship Id="rId36" Type="http://schemas.openxmlformats.org/officeDocument/2006/relationships/ctrlProp" Target="../ctrlProps/ctrlProp842.xml"/><Relationship Id="rId49" Type="http://schemas.openxmlformats.org/officeDocument/2006/relationships/ctrlProp" Target="../ctrlProps/ctrlProp855.xml"/><Relationship Id="rId10" Type="http://schemas.openxmlformats.org/officeDocument/2006/relationships/ctrlProp" Target="../ctrlProps/ctrlProp816.xml"/><Relationship Id="rId19" Type="http://schemas.openxmlformats.org/officeDocument/2006/relationships/ctrlProp" Target="../ctrlProps/ctrlProp825.xml"/><Relationship Id="rId31" Type="http://schemas.openxmlformats.org/officeDocument/2006/relationships/ctrlProp" Target="../ctrlProps/ctrlProp837.xml"/><Relationship Id="rId44" Type="http://schemas.openxmlformats.org/officeDocument/2006/relationships/ctrlProp" Target="../ctrlProps/ctrlProp850.xml"/><Relationship Id="rId4" Type="http://schemas.openxmlformats.org/officeDocument/2006/relationships/ctrlProp" Target="../ctrlProps/ctrlProp810.xml"/><Relationship Id="rId9" Type="http://schemas.openxmlformats.org/officeDocument/2006/relationships/ctrlProp" Target="../ctrlProps/ctrlProp815.xml"/><Relationship Id="rId14" Type="http://schemas.openxmlformats.org/officeDocument/2006/relationships/ctrlProp" Target="../ctrlProps/ctrlProp820.xml"/><Relationship Id="rId22" Type="http://schemas.openxmlformats.org/officeDocument/2006/relationships/ctrlProp" Target="../ctrlProps/ctrlProp828.xml"/><Relationship Id="rId27" Type="http://schemas.openxmlformats.org/officeDocument/2006/relationships/ctrlProp" Target="../ctrlProps/ctrlProp833.xml"/><Relationship Id="rId30" Type="http://schemas.openxmlformats.org/officeDocument/2006/relationships/ctrlProp" Target="../ctrlProps/ctrlProp836.xml"/><Relationship Id="rId35" Type="http://schemas.openxmlformats.org/officeDocument/2006/relationships/ctrlProp" Target="../ctrlProps/ctrlProp841.xml"/><Relationship Id="rId43" Type="http://schemas.openxmlformats.org/officeDocument/2006/relationships/ctrlProp" Target="../ctrlProps/ctrlProp849.xml"/><Relationship Id="rId48" Type="http://schemas.openxmlformats.org/officeDocument/2006/relationships/ctrlProp" Target="../ctrlProps/ctrlProp854.xml"/><Relationship Id="rId8" Type="http://schemas.openxmlformats.org/officeDocument/2006/relationships/ctrlProp" Target="../ctrlProps/ctrlProp814.xml"/><Relationship Id="rId51" Type="http://schemas.openxmlformats.org/officeDocument/2006/relationships/ctrlProp" Target="../ctrlProps/ctrlProp857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818.xml"/><Relationship Id="rId17" Type="http://schemas.openxmlformats.org/officeDocument/2006/relationships/ctrlProp" Target="../ctrlProps/ctrlProp823.xml"/><Relationship Id="rId25" Type="http://schemas.openxmlformats.org/officeDocument/2006/relationships/ctrlProp" Target="../ctrlProps/ctrlProp831.xml"/><Relationship Id="rId33" Type="http://schemas.openxmlformats.org/officeDocument/2006/relationships/ctrlProp" Target="../ctrlProps/ctrlProp839.xml"/><Relationship Id="rId38" Type="http://schemas.openxmlformats.org/officeDocument/2006/relationships/ctrlProp" Target="../ctrlProps/ctrlProp844.xml"/><Relationship Id="rId46" Type="http://schemas.openxmlformats.org/officeDocument/2006/relationships/ctrlProp" Target="../ctrlProps/ctrlProp852.xml"/><Relationship Id="rId20" Type="http://schemas.openxmlformats.org/officeDocument/2006/relationships/ctrlProp" Target="../ctrlProps/ctrlProp826.xml"/><Relationship Id="rId41" Type="http://schemas.openxmlformats.org/officeDocument/2006/relationships/ctrlProp" Target="../ctrlProps/ctrlProp847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81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7.xml"/><Relationship Id="rId18" Type="http://schemas.openxmlformats.org/officeDocument/2006/relationships/ctrlProp" Target="../ctrlProps/ctrlProp872.xml"/><Relationship Id="rId26" Type="http://schemas.openxmlformats.org/officeDocument/2006/relationships/ctrlProp" Target="../ctrlProps/ctrlProp880.xml"/><Relationship Id="rId39" Type="http://schemas.openxmlformats.org/officeDocument/2006/relationships/ctrlProp" Target="../ctrlProps/ctrlProp893.xml"/><Relationship Id="rId21" Type="http://schemas.openxmlformats.org/officeDocument/2006/relationships/ctrlProp" Target="../ctrlProps/ctrlProp875.xml"/><Relationship Id="rId34" Type="http://schemas.openxmlformats.org/officeDocument/2006/relationships/ctrlProp" Target="../ctrlProps/ctrlProp888.xml"/><Relationship Id="rId42" Type="http://schemas.openxmlformats.org/officeDocument/2006/relationships/ctrlProp" Target="../ctrlProps/ctrlProp896.xml"/><Relationship Id="rId47" Type="http://schemas.openxmlformats.org/officeDocument/2006/relationships/ctrlProp" Target="../ctrlProps/ctrlProp901.xml"/><Relationship Id="rId50" Type="http://schemas.openxmlformats.org/officeDocument/2006/relationships/ctrlProp" Target="../ctrlProps/ctrlProp904.xml"/><Relationship Id="rId7" Type="http://schemas.openxmlformats.org/officeDocument/2006/relationships/ctrlProp" Target="../ctrlProps/ctrlProp861.xml"/><Relationship Id="rId2" Type="http://schemas.openxmlformats.org/officeDocument/2006/relationships/drawing" Target="../drawings/drawing20.xml"/><Relationship Id="rId16" Type="http://schemas.openxmlformats.org/officeDocument/2006/relationships/ctrlProp" Target="../ctrlProps/ctrlProp870.xml"/><Relationship Id="rId29" Type="http://schemas.openxmlformats.org/officeDocument/2006/relationships/ctrlProp" Target="../ctrlProps/ctrlProp883.xml"/><Relationship Id="rId11" Type="http://schemas.openxmlformats.org/officeDocument/2006/relationships/ctrlProp" Target="../ctrlProps/ctrlProp865.xml"/><Relationship Id="rId24" Type="http://schemas.openxmlformats.org/officeDocument/2006/relationships/ctrlProp" Target="../ctrlProps/ctrlProp878.xml"/><Relationship Id="rId32" Type="http://schemas.openxmlformats.org/officeDocument/2006/relationships/ctrlProp" Target="../ctrlProps/ctrlProp886.xml"/><Relationship Id="rId37" Type="http://schemas.openxmlformats.org/officeDocument/2006/relationships/ctrlProp" Target="../ctrlProps/ctrlProp891.xml"/><Relationship Id="rId40" Type="http://schemas.openxmlformats.org/officeDocument/2006/relationships/ctrlProp" Target="../ctrlProps/ctrlProp894.xml"/><Relationship Id="rId45" Type="http://schemas.openxmlformats.org/officeDocument/2006/relationships/ctrlProp" Target="../ctrlProps/ctrlProp899.xml"/><Relationship Id="rId5" Type="http://schemas.openxmlformats.org/officeDocument/2006/relationships/ctrlProp" Target="../ctrlProps/ctrlProp859.xml"/><Relationship Id="rId15" Type="http://schemas.openxmlformats.org/officeDocument/2006/relationships/ctrlProp" Target="../ctrlProps/ctrlProp869.xml"/><Relationship Id="rId23" Type="http://schemas.openxmlformats.org/officeDocument/2006/relationships/ctrlProp" Target="../ctrlProps/ctrlProp877.xml"/><Relationship Id="rId28" Type="http://schemas.openxmlformats.org/officeDocument/2006/relationships/ctrlProp" Target="../ctrlProps/ctrlProp882.xml"/><Relationship Id="rId36" Type="http://schemas.openxmlformats.org/officeDocument/2006/relationships/ctrlProp" Target="../ctrlProps/ctrlProp890.xml"/><Relationship Id="rId49" Type="http://schemas.openxmlformats.org/officeDocument/2006/relationships/ctrlProp" Target="../ctrlProps/ctrlProp903.xml"/><Relationship Id="rId10" Type="http://schemas.openxmlformats.org/officeDocument/2006/relationships/ctrlProp" Target="../ctrlProps/ctrlProp864.xml"/><Relationship Id="rId19" Type="http://schemas.openxmlformats.org/officeDocument/2006/relationships/ctrlProp" Target="../ctrlProps/ctrlProp873.xml"/><Relationship Id="rId31" Type="http://schemas.openxmlformats.org/officeDocument/2006/relationships/ctrlProp" Target="../ctrlProps/ctrlProp885.xml"/><Relationship Id="rId44" Type="http://schemas.openxmlformats.org/officeDocument/2006/relationships/ctrlProp" Target="../ctrlProps/ctrlProp898.xml"/><Relationship Id="rId4" Type="http://schemas.openxmlformats.org/officeDocument/2006/relationships/ctrlProp" Target="../ctrlProps/ctrlProp858.xml"/><Relationship Id="rId9" Type="http://schemas.openxmlformats.org/officeDocument/2006/relationships/ctrlProp" Target="../ctrlProps/ctrlProp863.xml"/><Relationship Id="rId14" Type="http://schemas.openxmlformats.org/officeDocument/2006/relationships/ctrlProp" Target="../ctrlProps/ctrlProp868.xml"/><Relationship Id="rId22" Type="http://schemas.openxmlformats.org/officeDocument/2006/relationships/ctrlProp" Target="../ctrlProps/ctrlProp876.xml"/><Relationship Id="rId27" Type="http://schemas.openxmlformats.org/officeDocument/2006/relationships/ctrlProp" Target="../ctrlProps/ctrlProp881.xml"/><Relationship Id="rId30" Type="http://schemas.openxmlformats.org/officeDocument/2006/relationships/ctrlProp" Target="../ctrlProps/ctrlProp884.xml"/><Relationship Id="rId35" Type="http://schemas.openxmlformats.org/officeDocument/2006/relationships/ctrlProp" Target="../ctrlProps/ctrlProp889.xml"/><Relationship Id="rId43" Type="http://schemas.openxmlformats.org/officeDocument/2006/relationships/ctrlProp" Target="../ctrlProps/ctrlProp897.xml"/><Relationship Id="rId48" Type="http://schemas.openxmlformats.org/officeDocument/2006/relationships/ctrlProp" Target="../ctrlProps/ctrlProp902.xml"/><Relationship Id="rId8" Type="http://schemas.openxmlformats.org/officeDocument/2006/relationships/ctrlProp" Target="../ctrlProps/ctrlProp862.xml"/><Relationship Id="rId51" Type="http://schemas.openxmlformats.org/officeDocument/2006/relationships/ctrlProp" Target="../ctrlProps/ctrlProp905.xml"/><Relationship Id="rId3" Type="http://schemas.openxmlformats.org/officeDocument/2006/relationships/vmlDrawing" Target="../drawings/vmlDrawing19.vml"/><Relationship Id="rId12" Type="http://schemas.openxmlformats.org/officeDocument/2006/relationships/ctrlProp" Target="../ctrlProps/ctrlProp866.xml"/><Relationship Id="rId17" Type="http://schemas.openxmlformats.org/officeDocument/2006/relationships/ctrlProp" Target="../ctrlProps/ctrlProp871.xml"/><Relationship Id="rId25" Type="http://schemas.openxmlformats.org/officeDocument/2006/relationships/ctrlProp" Target="../ctrlProps/ctrlProp879.xml"/><Relationship Id="rId33" Type="http://schemas.openxmlformats.org/officeDocument/2006/relationships/ctrlProp" Target="../ctrlProps/ctrlProp887.xml"/><Relationship Id="rId38" Type="http://schemas.openxmlformats.org/officeDocument/2006/relationships/ctrlProp" Target="../ctrlProps/ctrlProp892.xml"/><Relationship Id="rId46" Type="http://schemas.openxmlformats.org/officeDocument/2006/relationships/ctrlProp" Target="../ctrlProps/ctrlProp900.xml"/><Relationship Id="rId20" Type="http://schemas.openxmlformats.org/officeDocument/2006/relationships/ctrlProp" Target="../ctrlProps/ctrlProp874.xml"/><Relationship Id="rId41" Type="http://schemas.openxmlformats.org/officeDocument/2006/relationships/ctrlProp" Target="../ctrlProps/ctrlProp895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860.xm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15.xml"/><Relationship Id="rId18" Type="http://schemas.openxmlformats.org/officeDocument/2006/relationships/ctrlProp" Target="../ctrlProps/ctrlProp920.xml"/><Relationship Id="rId26" Type="http://schemas.openxmlformats.org/officeDocument/2006/relationships/ctrlProp" Target="../ctrlProps/ctrlProp928.xml"/><Relationship Id="rId39" Type="http://schemas.openxmlformats.org/officeDocument/2006/relationships/ctrlProp" Target="../ctrlProps/ctrlProp941.xml"/><Relationship Id="rId21" Type="http://schemas.openxmlformats.org/officeDocument/2006/relationships/ctrlProp" Target="../ctrlProps/ctrlProp923.xml"/><Relationship Id="rId34" Type="http://schemas.openxmlformats.org/officeDocument/2006/relationships/ctrlProp" Target="../ctrlProps/ctrlProp936.xml"/><Relationship Id="rId42" Type="http://schemas.openxmlformats.org/officeDocument/2006/relationships/ctrlProp" Target="../ctrlProps/ctrlProp944.xml"/><Relationship Id="rId47" Type="http://schemas.openxmlformats.org/officeDocument/2006/relationships/ctrlProp" Target="../ctrlProps/ctrlProp949.xml"/><Relationship Id="rId50" Type="http://schemas.openxmlformats.org/officeDocument/2006/relationships/ctrlProp" Target="../ctrlProps/ctrlProp952.xml"/><Relationship Id="rId7" Type="http://schemas.openxmlformats.org/officeDocument/2006/relationships/ctrlProp" Target="../ctrlProps/ctrlProp909.xml"/><Relationship Id="rId2" Type="http://schemas.openxmlformats.org/officeDocument/2006/relationships/drawing" Target="../drawings/drawing21.xml"/><Relationship Id="rId16" Type="http://schemas.openxmlformats.org/officeDocument/2006/relationships/ctrlProp" Target="../ctrlProps/ctrlProp918.xml"/><Relationship Id="rId29" Type="http://schemas.openxmlformats.org/officeDocument/2006/relationships/ctrlProp" Target="../ctrlProps/ctrlProp931.xml"/><Relationship Id="rId11" Type="http://schemas.openxmlformats.org/officeDocument/2006/relationships/ctrlProp" Target="../ctrlProps/ctrlProp913.xml"/><Relationship Id="rId24" Type="http://schemas.openxmlformats.org/officeDocument/2006/relationships/ctrlProp" Target="../ctrlProps/ctrlProp926.xml"/><Relationship Id="rId32" Type="http://schemas.openxmlformats.org/officeDocument/2006/relationships/ctrlProp" Target="../ctrlProps/ctrlProp934.xml"/><Relationship Id="rId37" Type="http://schemas.openxmlformats.org/officeDocument/2006/relationships/ctrlProp" Target="../ctrlProps/ctrlProp939.xml"/><Relationship Id="rId40" Type="http://schemas.openxmlformats.org/officeDocument/2006/relationships/ctrlProp" Target="../ctrlProps/ctrlProp942.xml"/><Relationship Id="rId45" Type="http://schemas.openxmlformats.org/officeDocument/2006/relationships/ctrlProp" Target="../ctrlProps/ctrlProp947.xml"/><Relationship Id="rId5" Type="http://schemas.openxmlformats.org/officeDocument/2006/relationships/ctrlProp" Target="../ctrlProps/ctrlProp907.xml"/><Relationship Id="rId15" Type="http://schemas.openxmlformats.org/officeDocument/2006/relationships/ctrlProp" Target="../ctrlProps/ctrlProp917.xml"/><Relationship Id="rId23" Type="http://schemas.openxmlformats.org/officeDocument/2006/relationships/ctrlProp" Target="../ctrlProps/ctrlProp925.xml"/><Relationship Id="rId28" Type="http://schemas.openxmlformats.org/officeDocument/2006/relationships/ctrlProp" Target="../ctrlProps/ctrlProp930.xml"/><Relationship Id="rId36" Type="http://schemas.openxmlformats.org/officeDocument/2006/relationships/ctrlProp" Target="../ctrlProps/ctrlProp938.xml"/><Relationship Id="rId49" Type="http://schemas.openxmlformats.org/officeDocument/2006/relationships/ctrlProp" Target="../ctrlProps/ctrlProp951.xml"/><Relationship Id="rId10" Type="http://schemas.openxmlformats.org/officeDocument/2006/relationships/ctrlProp" Target="../ctrlProps/ctrlProp912.xml"/><Relationship Id="rId19" Type="http://schemas.openxmlformats.org/officeDocument/2006/relationships/ctrlProp" Target="../ctrlProps/ctrlProp921.xml"/><Relationship Id="rId31" Type="http://schemas.openxmlformats.org/officeDocument/2006/relationships/ctrlProp" Target="../ctrlProps/ctrlProp933.xml"/><Relationship Id="rId44" Type="http://schemas.openxmlformats.org/officeDocument/2006/relationships/ctrlProp" Target="../ctrlProps/ctrlProp946.xml"/><Relationship Id="rId4" Type="http://schemas.openxmlformats.org/officeDocument/2006/relationships/ctrlProp" Target="../ctrlProps/ctrlProp906.xml"/><Relationship Id="rId9" Type="http://schemas.openxmlformats.org/officeDocument/2006/relationships/ctrlProp" Target="../ctrlProps/ctrlProp911.xml"/><Relationship Id="rId14" Type="http://schemas.openxmlformats.org/officeDocument/2006/relationships/ctrlProp" Target="../ctrlProps/ctrlProp916.xml"/><Relationship Id="rId22" Type="http://schemas.openxmlformats.org/officeDocument/2006/relationships/ctrlProp" Target="../ctrlProps/ctrlProp924.xml"/><Relationship Id="rId27" Type="http://schemas.openxmlformats.org/officeDocument/2006/relationships/ctrlProp" Target="../ctrlProps/ctrlProp929.xml"/><Relationship Id="rId30" Type="http://schemas.openxmlformats.org/officeDocument/2006/relationships/ctrlProp" Target="../ctrlProps/ctrlProp932.xml"/><Relationship Id="rId35" Type="http://schemas.openxmlformats.org/officeDocument/2006/relationships/ctrlProp" Target="../ctrlProps/ctrlProp937.xml"/><Relationship Id="rId43" Type="http://schemas.openxmlformats.org/officeDocument/2006/relationships/ctrlProp" Target="../ctrlProps/ctrlProp945.xml"/><Relationship Id="rId48" Type="http://schemas.openxmlformats.org/officeDocument/2006/relationships/ctrlProp" Target="../ctrlProps/ctrlProp950.xml"/><Relationship Id="rId8" Type="http://schemas.openxmlformats.org/officeDocument/2006/relationships/ctrlProp" Target="../ctrlProps/ctrlProp910.xml"/><Relationship Id="rId51" Type="http://schemas.openxmlformats.org/officeDocument/2006/relationships/ctrlProp" Target="../ctrlProps/ctrlProp953.xml"/><Relationship Id="rId3" Type="http://schemas.openxmlformats.org/officeDocument/2006/relationships/vmlDrawing" Target="../drawings/vmlDrawing20.vml"/><Relationship Id="rId12" Type="http://schemas.openxmlformats.org/officeDocument/2006/relationships/ctrlProp" Target="../ctrlProps/ctrlProp914.xml"/><Relationship Id="rId17" Type="http://schemas.openxmlformats.org/officeDocument/2006/relationships/ctrlProp" Target="../ctrlProps/ctrlProp919.xml"/><Relationship Id="rId25" Type="http://schemas.openxmlformats.org/officeDocument/2006/relationships/ctrlProp" Target="../ctrlProps/ctrlProp927.xml"/><Relationship Id="rId33" Type="http://schemas.openxmlformats.org/officeDocument/2006/relationships/ctrlProp" Target="../ctrlProps/ctrlProp935.xml"/><Relationship Id="rId38" Type="http://schemas.openxmlformats.org/officeDocument/2006/relationships/ctrlProp" Target="../ctrlProps/ctrlProp940.xml"/><Relationship Id="rId46" Type="http://schemas.openxmlformats.org/officeDocument/2006/relationships/ctrlProp" Target="../ctrlProps/ctrlProp948.xml"/><Relationship Id="rId20" Type="http://schemas.openxmlformats.org/officeDocument/2006/relationships/ctrlProp" Target="../ctrlProps/ctrlProp922.xml"/><Relationship Id="rId41" Type="http://schemas.openxmlformats.org/officeDocument/2006/relationships/ctrlProp" Target="../ctrlProps/ctrlProp943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908.xm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3.xml"/><Relationship Id="rId18" Type="http://schemas.openxmlformats.org/officeDocument/2006/relationships/ctrlProp" Target="../ctrlProps/ctrlProp968.xml"/><Relationship Id="rId26" Type="http://schemas.openxmlformats.org/officeDocument/2006/relationships/ctrlProp" Target="../ctrlProps/ctrlProp976.xml"/><Relationship Id="rId39" Type="http://schemas.openxmlformats.org/officeDocument/2006/relationships/ctrlProp" Target="../ctrlProps/ctrlProp989.xml"/><Relationship Id="rId21" Type="http://schemas.openxmlformats.org/officeDocument/2006/relationships/ctrlProp" Target="../ctrlProps/ctrlProp971.xml"/><Relationship Id="rId34" Type="http://schemas.openxmlformats.org/officeDocument/2006/relationships/ctrlProp" Target="../ctrlProps/ctrlProp984.xml"/><Relationship Id="rId42" Type="http://schemas.openxmlformats.org/officeDocument/2006/relationships/ctrlProp" Target="../ctrlProps/ctrlProp992.xml"/><Relationship Id="rId47" Type="http://schemas.openxmlformats.org/officeDocument/2006/relationships/ctrlProp" Target="../ctrlProps/ctrlProp997.xml"/><Relationship Id="rId50" Type="http://schemas.openxmlformats.org/officeDocument/2006/relationships/ctrlProp" Target="../ctrlProps/ctrlProp1000.xml"/><Relationship Id="rId7" Type="http://schemas.openxmlformats.org/officeDocument/2006/relationships/ctrlProp" Target="../ctrlProps/ctrlProp957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966.xml"/><Relationship Id="rId29" Type="http://schemas.openxmlformats.org/officeDocument/2006/relationships/ctrlProp" Target="../ctrlProps/ctrlProp979.xml"/><Relationship Id="rId11" Type="http://schemas.openxmlformats.org/officeDocument/2006/relationships/ctrlProp" Target="../ctrlProps/ctrlProp961.xml"/><Relationship Id="rId24" Type="http://schemas.openxmlformats.org/officeDocument/2006/relationships/ctrlProp" Target="../ctrlProps/ctrlProp974.xml"/><Relationship Id="rId32" Type="http://schemas.openxmlformats.org/officeDocument/2006/relationships/ctrlProp" Target="../ctrlProps/ctrlProp982.xml"/><Relationship Id="rId37" Type="http://schemas.openxmlformats.org/officeDocument/2006/relationships/ctrlProp" Target="../ctrlProps/ctrlProp987.xml"/><Relationship Id="rId40" Type="http://schemas.openxmlformats.org/officeDocument/2006/relationships/ctrlProp" Target="../ctrlProps/ctrlProp990.xml"/><Relationship Id="rId45" Type="http://schemas.openxmlformats.org/officeDocument/2006/relationships/ctrlProp" Target="../ctrlProps/ctrlProp995.xml"/><Relationship Id="rId5" Type="http://schemas.openxmlformats.org/officeDocument/2006/relationships/ctrlProp" Target="../ctrlProps/ctrlProp955.xml"/><Relationship Id="rId15" Type="http://schemas.openxmlformats.org/officeDocument/2006/relationships/ctrlProp" Target="../ctrlProps/ctrlProp965.xml"/><Relationship Id="rId23" Type="http://schemas.openxmlformats.org/officeDocument/2006/relationships/ctrlProp" Target="../ctrlProps/ctrlProp973.xml"/><Relationship Id="rId28" Type="http://schemas.openxmlformats.org/officeDocument/2006/relationships/ctrlProp" Target="../ctrlProps/ctrlProp978.xml"/><Relationship Id="rId36" Type="http://schemas.openxmlformats.org/officeDocument/2006/relationships/ctrlProp" Target="../ctrlProps/ctrlProp986.xml"/><Relationship Id="rId49" Type="http://schemas.openxmlformats.org/officeDocument/2006/relationships/ctrlProp" Target="../ctrlProps/ctrlProp999.xml"/><Relationship Id="rId10" Type="http://schemas.openxmlformats.org/officeDocument/2006/relationships/ctrlProp" Target="../ctrlProps/ctrlProp960.xml"/><Relationship Id="rId19" Type="http://schemas.openxmlformats.org/officeDocument/2006/relationships/ctrlProp" Target="../ctrlProps/ctrlProp969.xml"/><Relationship Id="rId31" Type="http://schemas.openxmlformats.org/officeDocument/2006/relationships/ctrlProp" Target="../ctrlProps/ctrlProp981.xml"/><Relationship Id="rId44" Type="http://schemas.openxmlformats.org/officeDocument/2006/relationships/ctrlProp" Target="../ctrlProps/ctrlProp994.xml"/><Relationship Id="rId4" Type="http://schemas.openxmlformats.org/officeDocument/2006/relationships/ctrlProp" Target="../ctrlProps/ctrlProp954.xml"/><Relationship Id="rId9" Type="http://schemas.openxmlformats.org/officeDocument/2006/relationships/ctrlProp" Target="../ctrlProps/ctrlProp959.xml"/><Relationship Id="rId14" Type="http://schemas.openxmlformats.org/officeDocument/2006/relationships/ctrlProp" Target="../ctrlProps/ctrlProp964.xml"/><Relationship Id="rId22" Type="http://schemas.openxmlformats.org/officeDocument/2006/relationships/ctrlProp" Target="../ctrlProps/ctrlProp972.xml"/><Relationship Id="rId27" Type="http://schemas.openxmlformats.org/officeDocument/2006/relationships/ctrlProp" Target="../ctrlProps/ctrlProp977.xml"/><Relationship Id="rId30" Type="http://schemas.openxmlformats.org/officeDocument/2006/relationships/ctrlProp" Target="../ctrlProps/ctrlProp980.xml"/><Relationship Id="rId35" Type="http://schemas.openxmlformats.org/officeDocument/2006/relationships/ctrlProp" Target="../ctrlProps/ctrlProp985.xml"/><Relationship Id="rId43" Type="http://schemas.openxmlformats.org/officeDocument/2006/relationships/ctrlProp" Target="../ctrlProps/ctrlProp993.xml"/><Relationship Id="rId48" Type="http://schemas.openxmlformats.org/officeDocument/2006/relationships/ctrlProp" Target="../ctrlProps/ctrlProp998.xml"/><Relationship Id="rId8" Type="http://schemas.openxmlformats.org/officeDocument/2006/relationships/ctrlProp" Target="../ctrlProps/ctrlProp958.xml"/><Relationship Id="rId51" Type="http://schemas.openxmlformats.org/officeDocument/2006/relationships/ctrlProp" Target="../ctrlProps/ctrlProp1001.xml"/><Relationship Id="rId3" Type="http://schemas.openxmlformats.org/officeDocument/2006/relationships/vmlDrawing" Target="../drawings/vmlDrawing21.vml"/><Relationship Id="rId12" Type="http://schemas.openxmlformats.org/officeDocument/2006/relationships/ctrlProp" Target="../ctrlProps/ctrlProp962.xml"/><Relationship Id="rId17" Type="http://schemas.openxmlformats.org/officeDocument/2006/relationships/ctrlProp" Target="../ctrlProps/ctrlProp967.xml"/><Relationship Id="rId25" Type="http://schemas.openxmlformats.org/officeDocument/2006/relationships/ctrlProp" Target="../ctrlProps/ctrlProp975.xml"/><Relationship Id="rId33" Type="http://schemas.openxmlformats.org/officeDocument/2006/relationships/ctrlProp" Target="../ctrlProps/ctrlProp983.xml"/><Relationship Id="rId38" Type="http://schemas.openxmlformats.org/officeDocument/2006/relationships/ctrlProp" Target="../ctrlProps/ctrlProp988.xml"/><Relationship Id="rId46" Type="http://schemas.openxmlformats.org/officeDocument/2006/relationships/ctrlProp" Target="../ctrlProps/ctrlProp996.xml"/><Relationship Id="rId20" Type="http://schemas.openxmlformats.org/officeDocument/2006/relationships/ctrlProp" Target="../ctrlProps/ctrlProp970.xml"/><Relationship Id="rId41" Type="http://schemas.openxmlformats.org/officeDocument/2006/relationships/ctrlProp" Target="../ctrlProps/ctrlProp991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956.xm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1.xml"/><Relationship Id="rId18" Type="http://schemas.openxmlformats.org/officeDocument/2006/relationships/ctrlProp" Target="../ctrlProps/ctrlProp1016.xml"/><Relationship Id="rId26" Type="http://schemas.openxmlformats.org/officeDocument/2006/relationships/ctrlProp" Target="../ctrlProps/ctrlProp1024.xml"/><Relationship Id="rId39" Type="http://schemas.openxmlformats.org/officeDocument/2006/relationships/ctrlProp" Target="../ctrlProps/ctrlProp1037.xml"/><Relationship Id="rId21" Type="http://schemas.openxmlformats.org/officeDocument/2006/relationships/ctrlProp" Target="../ctrlProps/ctrlProp1019.xml"/><Relationship Id="rId34" Type="http://schemas.openxmlformats.org/officeDocument/2006/relationships/ctrlProp" Target="../ctrlProps/ctrlProp1032.xml"/><Relationship Id="rId42" Type="http://schemas.openxmlformats.org/officeDocument/2006/relationships/ctrlProp" Target="../ctrlProps/ctrlProp1040.xml"/><Relationship Id="rId47" Type="http://schemas.openxmlformats.org/officeDocument/2006/relationships/ctrlProp" Target="../ctrlProps/ctrlProp1045.xml"/><Relationship Id="rId50" Type="http://schemas.openxmlformats.org/officeDocument/2006/relationships/ctrlProp" Target="../ctrlProps/ctrlProp1048.xml"/><Relationship Id="rId7" Type="http://schemas.openxmlformats.org/officeDocument/2006/relationships/ctrlProp" Target="../ctrlProps/ctrlProp1005.xml"/><Relationship Id="rId2" Type="http://schemas.openxmlformats.org/officeDocument/2006/relationships/drawing" Target="../drawings/drawing23.xml"/><Relationship Id="rId16" Type="http://schemas.openxmlformats.org/officeDocument/2006/relationships/ctrlProp" Target="../ctrlProps/ctrlProp1014.xml"/><Relationship Id="rId29" Type="http://schemas.openxmlformats.org/officeDocument/2006/relationships/ctrlProp" Target="../ctrlProps/ctrlProp1027.xml"/><Relationship Id="rId11" Type="http://schemas.openxmlformats.org/officeDocument/2006/relationships/ctrlProp" Target="../ctrlProps/ctrlProp1009.xml"/><Relationship Id="rId24" Type="http://schemas.openxmlformats.org/officeDocument/2006/relationships/ctrlProp" Target="../ctrlProps/ctrlProp1022.xml"/><Relationship Id="rId32" Type="http://schemas.openxmlformats.org/officeDocument/2006/relationships/ctrlProp" Target="../ctrlProps/ctrlProp1030.xml"/><Relationship Id="rId37" Type="http://schemas.openxmlformats.org/officeDocument/2006/relationships/ctrlProp" Target="../ctrlProps/ctrlProp1035.xml"/><Relationship Id="rId40" Type="http://schemas.openxmlformats.org/officeDocument/2006/relationships/ctrlProp" Target="../ctrlProps/ctrlProp1038.xml"/><Relationship Id="rId45" Type="http://schemas.openxmlformats.org/officeDocument/2006/relationships/ctrlProp" Target="../ctrlProps/ctrlProp1043.xml"/><Relationship Id="rId5" Type="http://schemas.openxmlformats.org/officeDocument/2006/relationships/ctrlProp" Target="../ctrlProps/ctrlProp1003.xml"/><Relationship Id="rId15" Type="http://schemas.openxmlformats.org/officeDocument/2006/relationships/ctrlProp" Target="../ctrlProps/ctrlProp1013.xml"/><Relationship Id="rId23" Type="http://schemas.openxmlformats.org/officeDocument/2006/relationships/ctrlProp" Target="../ctrlProps/ctrlProp1021.xml"/><Relationship Id="rId28" Type="http://schemas.openxmlformats.org/officeDocument/2006/relationships/ctrlProp" Target="../ctrlProps/ctrlProp1026.xml"/><Relationship Id="rId36" Type="http://schemas.openxmlformats.org/officeDocument/2006/relationships/ctrlProp" Target="../ctrlProps/ctrlProp1034.xml"/><Relationship Id="rId49" Type="http://schemas.openxmlformats.org/officeDocument/2006/relationships/ctrlProp" Target="../ctrlProps/ctrlProp1047.xml"/><Relationship Id="rId10" Type="http://schemas.openxmlformats.org/officeDocument/2006/relationships/ctrlProp" Target="../ctrlProps/ctrlProp1008.xml"/><Relationship Id="rId19" Type="http://schemas.openxmlformats.org/officeDocument/2006/relationships/ctrlProp" Target="../ctrlProps/ctrlProp1017.xml"/><Relationship Id="rId31" Type="http://schemas.openxmlformats.org/officeDocument/2006/relationships/ctrlProp" Target="../ctrlProps/ctrlProp1029.xml"/><Relationship Id="rId44" Type="http://schemas.openxmlformats.org/officeDocument/2006/relationships/ctrlProp" Target="../ctrlProps/ctrlProp1042.xml"/><Relationship Id="rId4" Type="http://schemas.openxmlformats.org/officeDocument/2006/relationships/ctrlProp" Target="../ctrlProps/ctrlProp1002.xml"/><Relationship Id="rId9" Type="http://schemas.openxmlformats.org/officeDocument/2006/relationships/ctrlProp" Target="../ctrlProps/ctrlProp1007.xml"/><Relationship Id="rId14" Type="http://schemas.openxmlformats.org/officeDocument/2006/relationships/ctrlProp" Target="../ctrlProps/ctrlProp1012.xml"/><Relationship Id="rId22" Type="http://schemas.openxmlformats.org/officeDocument/2006/relationships/ctrlProp" Target="../ctrlProps/ctrlProp1020.xml"/><Relationship Id="rId27" Type="http://schemas.openxmlformats.org/officeDocument/2006/relationships/ctrlProp" Target="../ctrlProps/ctrlProp1025.xml"/><Relationship Id="rId30" Type="http://schemas.openxmlformats.org/officeDocument/2006/relationships/ctrlProp" Target="../ctrlProps/ctrlProp1028.xml"/><Relationship Id="rId35" Type="http://schemas.openxmlformats.org/officeDocument/2006/relationships/ctrlProp" Target="../ctrlProps/ctrlProp1033.xml"/><Relationship Id="rId43" Type="http://schemas.openxmlformats.org/officeDocument/2006/relationships/ctrlProp" Target="../ctrlProps/ctrlProp1041.xml"/><Relationship Id="rId48" Type="http://schemas.openxmlformats.org/officeDocument/2006/relationships/ctrlProp" Target="../ctrlProps/ctrlProp1046.xml"/><Relationship Id="rId8" Type="http://schemas.openxmlformats.org/officeDocument/2006/relationships/ctrlProp" Target="../ctrlProps/ctrlProp1006.xml"/><Relationship Id="rId51" Type="http://schemas.openxmlformats.org/officeDocument/2006/relationships/ctrlProp" Target="../ctrlProps/ctrlProp1049.xml"/><Relationship Id="rId3" Type="http://schemas.openxmlformats.org/officeDocument/2006/relationships/vmlDrawing" Target="../drawings/vmlDrawing22.vml"/><Relationship Id="rId12" Type="http://schemas.openxmlformats.org/officeDocument/2006/relationships/ctrlProp" Target="../ctrlProps/ctrlProp1010.xml"/><Relationship Id="rId17" Type="http://schemas.openxmlformats.org/officeDocument/2006/relationships/ctrlProp" Target="../ctrlProps/ctrlProp1015.xml"/><Relationship Id="rId25" Type="http://schemas.openxmlformats.org/officeDocument/2006/relationships/ctrlProp" Target="../ctrlProps/ctrlProp1023.xml"/><Relationship Id="rId33" Type="http://schemas.openxmlformats.org/officeDocument/2006/relationships/ctrlProp" Target="../ctrlProps/ctrlProp1031.xml"/><Relationship Id="rId38" Type="http://schemas.openxmlformats.org/officeDocument/2006/relationships/ctrlProp" Target="../ctrlProps/ctrlProp1036.xml"/><Relationship Id="rId46" Type="http://schemas.openxmlformats.org/officeDocument/2006/relationships/ctrlProp" Target="../ctrlProps/ctrlProp1044.xml"/><Relationship Id="rId20" Type="http://schemas.openxmlformats.org/officeDocument/2006/relationships/ctrlProp" Target="../ctrlProps/ctrlProp1018.xml"/><Relationship Id="rId41" Type="http://schemas.openxmlformats.org/officeDocument/2006/relationships/ctrlProp" Target="../ctrlProps/ctrlProp1039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004.xm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59.xml"/><Relationship Id="rId18" Type="http://schemas.openxmlformats.org/officeDocument/2006/relationships/ctrlProp" Target="../ctrlProps/ctrlProp1064.xml"/><Relationship Id="rId26" Type="http://schemas.openxmlformats.org/officeDocument/2006/relationships/ctrlProp" Target="../ctrlProps/ctrlProp1072.xml"/><Relationship Id="rId39" Type="http://schemas.openxmlformats.org/officeDocument/2006/relationships/ctrlProp" Target="../ctrlProps/ctrlProp1085.xml"/><Relationship Id="rId21" Type="http://schemas.openxmlformats.org/officeDocument/2006/relationships/ctrlProp" Target="../ctrlProps/ctrlProp1067.xml"/><Relationship Id="rId34" Type="http://schemas.openxmlformats.org/officeDocument/2006/relationships/ctrlProp" Target="../ctrlProps/ctrlProp1080.xml"/><Relationship Id="rId42" Type="http://schemas.openxmlformats.org/officeDocument/2006/relationships/ctrlProp" Target="../ctrlProps/ctrlProp1088.xml"/><Relationship Id="rId47" Type="http://schemas.openxmlformats.org/officeDocument/2006/relationships/ctrlProp" Target="../ctrlProps/ctrlProp1093.xml"/><Relationship Id="rId50" Type="http://schemas.openxmlformats.org/officeDocument/2006/relationships/ctrlProp" Target="../ctrlProps/ctrlProp1096.xml"/><Relationship Id="rId7" Type="http://schemas.openxmlformats.org/officeDocument/2006/relationships/ctrlProp" Target="../ctrlProps/ctrlProp1053.xml"/><Relationship Id="rId2" Type="http://schemas.openxmlformats.org/officeDocument/2006/relationships/drawing" Target="../drawings/drawing24.xml"/><Relationship Id="rId16" Type="http://schemas.openxmlformats.org/officeDocument/2006/relationships/ctrlProp" Target="../ctrlProps/ctrlProp1062.xml"/><Relationship Id="rId29" Type="http://schemas.openxmlformats.org/officeDocument/2006/relationships/ctrlProp" Target="../ctrlProps/ctrlProp1075.xml"/><Relationship Id="rId11" Type="http://schemas.openxmlformats.org/officeDocument/2006/relationships/ctrlProp" Target="../ctrlProps/ctrlProp1057.xml"/><Relationship Id="rId24" Type="http://schemas.openxmlformats.org/officeDocument/2006/relationships/ctrlProp" Target="../ctrlProps/ctrlProp1070.xml"/><Relationship Id="rId32" Type="http://schemas.openxmlformats.org/officeDocument/2006/relationships/ctrlProp" Target="../ctrlProps/ctrlProp1078.xml"/><Relationship Id="rId37" Type="http://schemas.openxmlformats.org/officeDocument/2006/relationships/ctrlProp" Target="../ctrlProps/ctrlProp1083.xml"/><Relationship Id="rId40" Type="http://schemas.openxmlformats.org/officeDocument/2006/relationships/ctrlProp" Target="../ctrlProps/ctrlProp1086.xml"/><Relationship Id="rId45" Type="http://schemas.openxmlformats.org/officeDocument/2006/relationships/ctrlProp" Target="../ctrlProps/ctrlProp1091.xml"/><Relationship Id="rId5" Type="http://schemas.openxmlformats.org/officeDocument/2006/relationships/ctrlProp" Target="../ctrlProps/ctrlProp1051.xml"/><Relationship Id="rId15" Type="http://schemas.openxmlformats.org/officeDocument/2006/relationships/ctrlProp" Target="../ctrlProps/ctrlProp1061.xml"/><Relationship Id="rId23" Type="http://schemas.openxmlformats.org/officeDocument/2006/relationships/ctrlProp" Target="../ctrlProps/ctrlProp1069.xml"/><Relationship Id="rId28" Type="http://schemas.openxmlformats.org/officeDocument/2006/relationships/ctrlProp" Target="../ctrlProps/ctrlProp1074.xml"/><Relationship Id="rId36" Type="http://schemas.openxmlformats.org/officeDocument/2006/relationships/ctrlProp" Target="../ctrlProps/ctrlProp1082.xml"/><Relationship Id="rId49" Type="http://schemas.openxmlformats.org/officeDocument/2006/relationships/ctrlProp" Target="../ctrlProps/ctrlProp1095.xml"/><Relationship Id="rId10" Type="http://schemas.openxmlformats.org/officeDocument/2006/relationships/ctrlProp" Target="../ctrlProps/ctrlProp1056.xml"/><Relationship Id="rId19" Type="http://schemas.openxmlformats.org/officeDocument/2006/relationships/ctrlProp" Target="../ctrlProps/ctrlProp1065.xml"/><Relationship Id="rId31" Type="http://schemas.openxmlformats.org/officeDocument/2006/relationships/ctrlProp" Target="../ctrlProps/ctrlProp1077.xml"/><Relationship Id="rId44" Type="http://schemas.openxmlformats.org/officeDocument/2006/relationships/ctrlProp" Target="../ctrlProps/ctrlProp1090.xml"/><Relationship Id="rId4" Type="http://schemas.openxmlformats.org/officeDocument/2006/relationships/ctrlProp" Target="../ctrlProps/ctrlProp1050.xml"/><Relationship Id="rId9" Type="http://schemas.openxmlformats.org/officeDocument/2006/relationships/ctrlProp" Target="../ctrlProps/ctrlProp1055.xml"/><Relationship Id="rId14" Type="http://schemas.openxmlformats.org/officeDocument/2006/relationships/ctrlProp" Target="../ctrlProps/ctrlProp1060.xml"/><Relationship Id="rId22" Type="http://schemas.openxmlformats.org/officeDocument/2006/relationships/ctrlProp" Target="../ctrlProps/ctrlProp1068.xml"/><Relationship Id="rId27" Type="http://schemas.openxmlformats.org/officeDocument/2006/relationships/ctrlProp" Target="../ctrlProps/ctrlProp1073.xml"/><Relationship Id="rId30" Type="http://schemas.openxmlformats.org/officeDocument/2006/relationships/ctrlProp" Target="../ctrlProps/ctrlProp1076.xml"/><Relationship Id="rId35" Type="http://schemas.openxmlformats.org/officeDocument/2006/relationships/ctrlProp" Target="../ctrlProps/ctrlProp1081.xml"/><Relationship Id="rId43" Type="http://schemas.openxmlformats.org/officeDocument/2006/relationships/ctrlProp" Target="../ctrlProps/ctrlProp1089.xml"/><Relationship Id="rId48" Type="http://schemas.openxmlformats.org/officeDocument/2006/relationships/ctrlProp" Target="../ctrlProps/ctrlProp1094.xml"/><Relationship Id="rId8" Type="http://schemas.openxmlformats.org/officeDocument/2006/relationships/ctrlProp" Target="../ctrlProps/ctrlProp1054.xml"/><Relationship Id="rId51" Type="http://schemas.openxmlformats.org/officeDocument/2006/relationships/ctrlProp" Target="../ctrlProps/ctrlProp1097.xml"/><Relationship Id="rId3" Type="http://schemas.openxmlformats.org/officeDocument/2006/relationships/vmlDrawing" Target="../drawings/vmlDrawing23.vml"/><Relationship Id="rId12" Type="http://schemas.openxmlformats.org/officeDocument/2006/relationships/ctrlProp" Target="../ctrlProps/ctrlProp1058.xml"/><Relationship Id="rId17" Type="http://schemas.openxmlformats.org/officeDocument/2006/relationships/ctrlProp" Target="../ctrlProps/ctrlProp1063.xml"/><Relationship Id="rId25" Type="http://schemas.openxmlformats.org/officeDocument/2006/relationships/ctrlProp" Target="../ctrlProps/ctrlProp1071.xml"/><Relationship Id="rId33" Type="http://schemas.openxmlformats.org/officeDocument/2006/relationships/ctrlProp" Target="../ctrlProps/ctrlProp1079.xml"/><Relationship Id="rId38" Type="http://schemas.openxmlformats.org/officeDocument/2006/relationships/ctrlProp" Target="../ctrlProps/ctrlProp1084.xml"/><Relationship Id="rId46" Type="http://schemas.openxmlformats.org/officeDocument/2006/relationships/ctrlProp" Target="../ctrlProps/ctrlProp1092.xml"/><Relationship Id="rId20" Type="http://schemas.openxmlformats.org/officeDocument/2006/relationships/ctrlProp" Target="../ctrlProps/ctrlProp1066.xml"/><Relationship Id="rId41" Type="http://schemas.openxmlformats.org/officeDocument/2006/relationships/ctrlProp" Target="../ctrlProps/ctrlProp1087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052.xm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07.xml"/><Relationship Id="rId18" Type="http://schemas.openxmlformats.org/officeDocument/2006/relationships/ctrlProp" Target="../ctrlProps/ctrlProp1112.xml"/><Relationship Id="rId26" Type="http://schemas.openxmlformats.org/officeDocument/2006/relationships/ctrlProp" Target="../ctrlProps/ctrlProp1120.xml"/><Relationship Id="rId39" Type="http://schemas.openxmlformats.org/officeDocument/2006/relationships/ctrlProp" Target="../ctrlProps/ctrlProp1133.xml"/><Relationship Id="rId21" Type="http://schemas.openxmlformats.org/officeDocument/2006/relationships/ctrlProp" Target="../ctrlProps/ctrlProp1115.xml"/><Relationship Id="rId34" Type="http://schemas.openxmlformats.org/officeDocument/2006/relationships/ctrlProp" Target="../ctrlProps/ctrlProp1128.xml"/><Relationship Id="rId42" Type="http://schemas.openxmlformats.org/officeDocument/2006/relationships/ctrlProp" Target="../ctrlProps/ctrlProp1136.xml"/><Relationship Id="rId47" Type="http://schemas.openxmlformats.org/officeDocument/2006/relationships/ctrlProp" Target="../ctrlProps/ctrlProp1141.xml"/><Relationship Id="rId50" Type="http://schemas.openxmlformats.org/officeDocument/2006/relationships/ctrlProp" Target="../ctrlProps/ctrlProp1144.xml"/><Relationship Id="rId7" Type="http://schemas.openxmlformats.org/officeDocument/2006/relationships/ctrlProp" Target="../ctrlProps/ctrlProp1101.xml"/><Relationship Id="rId2" Type="http://schemas.openxmlformats.org/officeDocument/2006/relationships/drawing" Target="../drawings/drawing25.xml"/><Relationship Id="rId16" Type="http://schemas.openxmlformats.org/officeDocument/2006/relationships/ctrlProp" Target="../ctrlProps/ctrlProp1110.xml"/><Relationship Id="rId29" Type="http://schemas.openxmlformats.org/officeDocument/2006/relationships/ctrlProp" Target="../ctrlProps/ctrlProp1123.xml"/><Relationship Id="rId11" Type="http://schemas.openxmlformats.org/officeDocument/2006/relationships/ctrlProp" Target="../ctrlProps/ctrlProp1105.xml"/><Relationship Id="rId24" Type="http://schemas.openxmlformats.org/officeDocument/2006/relationships/ctrlProp" Target="../ctrlProps/ctrlProp1118.xml"/><Relationship Id="rId32" Type="http://schemas.openxmlformats.org/officeDocument/2006/relationships/ctrlProp" Target="../ctrlProps/ctrlProp1126.xml"/><Relationship Id="rId37" Type="http://schemas.openxmlformats.org/officeDocument/2006/relationships/ctrlProp" Target="../ctrlProps/ctrlProp1131.xml"/><Relationship Id="rId40" Type="http://schemas.openxmlformats.org/officeDocument/2006/relationships/ctrlProp" Target="../ctrlProps/ctrlProp1134.xml"/><Relationship Id="rId45" Type="http://schemas.openxmlformats.org/officeDocument/2006/relationships/ctrlProp" Target="../ctrlProps/ctrlProp1139.xml"/><Relationship Id="rId5" Type="http://schemas.openxmlformats.org/officeDocument/2006/relationships/ctrlProp" Target="../ctrlProps/ctrlProp1099.xml"/><Relationship Id="rId15" Type="http://schemas.openxmlformats.org/officeDocument/2006/relationships/ctrlProp" Target="../ctrlProps/ctrlProp1109.xml"/><Relationship Id="rId23" Type="http://schemas.openxmlformats.org/officeDocument/2006/relationships/ctrlProp" Target="../ctrlProps/ctrlProp1117.xml"/><Relationship Id="rId28" Type="http://schemas.openxmlformats.org/officeDocument/2006/relationships/ctrlProp" Target="../ctrlProps/ctrlProp1122.xml"/><Relationship Id="rId36" Type="http://schemas.openxmlformats.org/officeDocument/2006/relationships/ctrlProp" Target="../ctrlProps/ctrlProp1130.xml"/><Relationship Id="rId49" Type="http://schemas.openxmlformats.org/officeDocument/2006/relationships/ctrlProp" Target="../ctrlProps/ctrlProp1143.xml"/><Relationship Id="rId10" Type="http://schemas.openxmlformats.org/officeDocument/2006/relationships/ctrlProp" Target="../ctrlProps/ctrlProp1104.xml"/><Relationship Id="rId19" Type="http://schemas.openxmlformats.org/officeDocument/2006/relationships/ctrlProp" Target="../ctrlProps/ctrlProp1113.xml"/><Relationship Id="rId31" Type="http://schemas.openxmlformats.org/officeDocument/2006/relationships/ctrlProp" Target="../ctrlProps/ctrlProp1125.xml"/><Relationship Id="rId44" Type="http://schemas.openxmlformats.org/officeDocument/2006/relationships/ctrlProp" Target="../ctrlProps/ctrlProp1138.xml"/><Relationship Id="rId4" Type="http://schemas.openxmlformats.org/officeDocument/2006/relationships/ctrlProp" Target="../ctrlProps/ctrlProp1098.xml"/><Relationship Id="rId9" Type="http://schemas.openxmlformats.org/officeDocument/2006/relationships/ctrlProp" Target="../ctrlProps/ctrlProp1103.xml"/><Relationship Id="rId14" Type="http://schemas.openxmlformats.org/officeDocument/2006/relationships/ctrlProp" Target="../ctrlProps/ctrlProp1108.xml"/><Relationship Id="rId22" Type="http://schemas.openxmlformats.org/officeDocument/2006/relationships/ctrlProp" Target="../ctrlProps/ctrlProp1116.xml"/><Relationship Id="rId27" Type="http://schemas.openxmlformats.org/officeDocument/2006/relationships/ctrlProp" Target="../ctrlProps/ctrlProp1121.xml"/><Relationship Id="rId30" Type="http://schemas.openxmlformats.org/officeDocument/2006/relationships/ctrlProp" Target="../ctrlProps/ctrlProp1124.xml"/><Relationship Id="rId35" Type="http://schemas.openxmlformats.org/officeDocument/2006/relationships/ctrlProp" Target="../ctrlProps/ctrlProp1129.xml"/><Relationship Id="rId43" Type="http://schemas.openxmlformats.org/officeDocument/2006/relationships/ctrlProp" Target="../ctrlProps/ctrlProp1137.xml"/><Relationship Id="rId48" Type="http://schemas.openxmlformats.org/officeDocument/2006/relationships/ctrlProp" Target="../ctrlProps/ctrlProp1142.xml"/><Relationship Id="rId8" Type="http://schemas.openxmlformats.org/officeDocument/2006/relationships/ctrlProp" Target="../ctrlProps/ctrlProp1102.xml"/><Relationship Id="rId51" Type="http://schemas.openxmlformats.org/officeDocument/2006/relationships/ctrlProp" Target="../ctrlProps/ctrlProp1145.xml"/><Relationship Id="rId3" Type="http://schemas.openxmlformats.org/officeDocument/2006/relationships/vmlDrawing" Target="../drawings/vmlDrawing24.vml"/><Relationship Id="rId12" Type="http://schemas.openxmlformats.org/officeDocument/2006/relationships/ctrlProp" Target="../ctrlProps/ctrlProp1106.xml"/><Relationship Id="rId17" Type="http://schemas.openxmlformats.org/officeDocument/2006/relationships/ctrlProp" Target="../ctrlProps/ctrlProp1111.xml"/><Relationship Id="rId25" Type="http://schemas.openxmlformats.org/officeDocument/2006/relationships/ctrlProp" Target="../ctrlProps/ctrlProp1119.xml"/><Relationship Id="rId33" Type="http://schemas.openxmlformats.org/officeDocument/2006/relationships/ctrlProp" Target="../ctrlProps/ctrlProp1127.xml"/><Relationship Id="rId38" Type="http://schemas.openxmlformats.org/officeDocument/2006/relationships/ctrlProp" Target="../ctrlProps/ctrlProp1132.xml"/><Relationship Id="rId46" Type="http://schemas.openxmlformats.org/officeDocument/2006/relationships/ctrlProp" Target="../ctrlProps/ctrlProp1140.xml"/><Relationship Id="rId20" Type="http://schemas.openxmlformats.org/officeDocument/2006/relationships/ctrlProp" Target="../ctrlProps/ctrlProp1114.xml"/><Relationship Id="rId41" Type="http://schemas.openxmlformats.org/officeDocument/2006/relationships/ctrlProp" Target="../ctrlProps/ctrlProp1135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100.xm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55.xml"/><Relationship Id="rId18" Type="http://schemas.openxmlformats.org/officeDocument/2006/relationships/ctrlProp" Target="../ctrlProps/ctrlProp1160.xml"/><Relationship Id="rId26" Type="http://schemas.openxmlformats.org/officeDocument/2006/relationships/ctrlProp" Target="../ctrlProps/ctrlProp1168.xml"/><Relationship Id="rId39" Type="http://schemas.openxmlformats.org/officeDocument/2006/relationships/ctrlProp" Target="../ctrlProps/ctrlProp1181.xml"/><Relationship Id="rId21" Type="http://schemas.openxmlformats.org/officeDocument/2006/relationships/ctrlProp" Target="../ctrlProps/ctrlProp1163.xml"/><Relationship Id="rId34" Type="http://schemas.openxmlformats.org/officeDocument/2006/relationships/ctrlProp" Target="../ctrlProps/ctrlProp1176.xml"/><Relationship Id="rId42" Type="http://schemas.openxmlformats.org/officeDocument/2006/relationships/ctrlProp" Target="../ctrlProps/ctrlProp1184.xml"/><Relationship Id="rId47" Type="http://schemas.openxmlformats.org/officeDocument/2006/relationships/ctrlProp" Target="../ctrlProps/ctrlProp1189.xml"/><Relationship Id="rId50" Type="http://schemas.openxmlformats.org/officeDocument/2006/relationships/ctrlProp" Target="../ctrlProps/ctrlProp1192.xml"/><Relationship Id="rId7" Type="http://schemas.openxmlformats.org/officeDocument/2006/relationships/ctrlProp" Target="../ctrlProps/ctrlProp1149.xml"/><Relationship Id="rId2" Type="http://schemas.openxmlformats.org/officeDocument/2006/relationships/drawing" Target="../drawings/drawing26.xml"/><Relationship Id="rId16" Type="http://schemas.openxmlformats.org/officeDocument/2006/relationships/ctrlProp" Target="../ctrlProps/ctrlProp1158.xml"/><Relationship Id="rId29" Type="http://schemas.openxmlformats.org/officeDocument/2006/relationships/ctrlProp" Target="../ctrlProps/ctrlProp1171.xml"/><Relationship Id="rId11" Type="http://schemas.openxmlformats.org/officeDocument/2006/relationships/ctrlProp" Target="../ctrlProps/ctrlProp1153.xml"/><Relationship Id="rId24" Type="http://schemas.openxmlformats.org/officeDocument/2006/relationships/ctrlProp" Target="../ctrlProps/ctrlProp1166.xml"/><Relationship Id="rId32" Type="http://schemas.openxmlformats.org/officeDocument/2006/relationships/ctrlProp" Target="../ctrlProps/ctrlProp1174.xml"/><Relationship Id="rId37" Type="http://schemas.openxmlformats.org/officeDocument/2006/relationships/ctrlProp" Target="../ctrlProps/ctrlProp1179.xml"/><Relationship Id="rId40" Type="http://schemas.openxmlformats.org/officeDocument/2006/relationships/ctrlProp" Target="../ctrlProps/ctrlProp1182.xml"/><Relationship Id="rId45" Type="http://schemas.openxmlformats.org/officeDocument/2006/relationships/ctrlProp" Target="../ctrlProps/ctrlProp1187.xml"/><Relationship Id="rId5" Type="http://schemas.openxmlformats.org/officeDocument/2006/relationships/ctrlProp" Target="../ctrlProps/ctrlProp1147.xml"/><Relationship Id="rId15" Type="http://schemas.openxmlformats.org/officeDocument/2006/relationships/ctrlProp" Target="../ctrlProps/ctrlProp1157.xml"/><Relationship Id="rId23" Type="http://schemas.openxmlformats.org/officeDocument/2006/relationships/ctrlProp" Target="../ctrlProps/ctrlProp1165.xml"/><Relationship Id="rId28" Type="http://schemas.openxmlformats.org/officeDocument/2006/relationships/ctrlProp" Target="../ctrlProps/ctrlProp1170.xml"/><Relationship Id="rId36" Type="http://schemas.openxmlformats.org/officeDocument/2006/relationships/ctrlProp" Target="../ctrlProps/ctrlProp1178.xml"/><Relationship Id="rId49" Type="http://schemas.openxmlformats.org/officeDocument/2006/relationships/ctrlProp" Target="../ctrlProps/ctrlProp1191.xml"/><Relationship Id="rId10" Type="http://schemas.openxmlformats.org/officeDocument/2006/relationships/ctrlProp" Target="../ctrlProps/ctrlProp1152.xml"/><Relationship Id="rId19" Type="http://schemas.openxmlformats.org/officeDocument/2006/relationships/ctrlProp" Target="../ctrlProps/ctrlProp1161.xml"/><Relationship Id="rId31" Type="http://schemas.openxmlformats.org/officeDocument/2006/relationships/ctrlProp" Target="../ctrlProps/ctrlProp1173.xml"/><Relationship Id="rId44" Type="http://schemas.openxmlformats.org/officeDocument/2006/relationships/ctrlProp" Target="../ctrlProps/ctrlProp1186.xml"/><Relationship Id="rId4" Type="http://schemas.openxmlformats.org/officeDocument/2006/relationships/ctrlProp" Target="../ctrlProps/ctrlProp1146.xml"/><Relationship Id="rId9" Type="http://schemas.openxmlformats.org/officeDocument/2006/relationships/ctrlProp" Target="../ctrlProps/ctrlProp1151.xml"/><Relationship Id="rId14" Type="http://schemas.openxmlformats.org/officeDocument/2006/relationships/ctrlProp" Target="../ctrlProps/ctrlProp1156.xml"/><Relationship Id="rId22" Type="http://schemas.openxmlformats.org/officeDocument/2006/relationships/ctrlProp" Target="../ctrlProps/ctrlProp1164.xml"/><Relationship Id="rId27" Type="http://schemas.openxmlformats.org/officeDocument/2006/relationships/ctrlProp" Target="../ctrlProps/ctrlProp1169.xml"/><Relationship Id="rId30" Type="http://schemas.openxmlformats.org/officeDocument/2006/relationships/ctrlProp" Target="../ctrlProps/ctrlProp1172.xml"/><Relationship Id="rId35" Type="http://schemas.openxmlformats.org/officeDocument/2006/relationships/ctrlProp" Target="../ctrlProps/ctrlProp1177.xml"/><Relationship Id="rId43" Type="http://schemas.openxmlformats.org/officeDocument/2006/relationships/ctrlProp" Target="../ctrlProps/ctrlProp1185.xml"/><Relationship Id="rId48" Type="http://schemas.openxmlformats.org/officeDocument/2006/relationships/ctrlProp" Target="../ctrlProps/ctrlProp1190.xml"/><Relationship Id="rId8" Type="http://schemas.openxmlformats.org/officeDocument/2006/relationships/ctrlProp" Target="../ctrlProps/ctrlProp1150.xml"/><Relationship Id="rId51" Type="http://schemas.openxmlformats.org/officeDocument/2006/relationships/ctrlProp" Target="../ctrlProps/ctrlProp1193.xml"/><Relationship Id="rId3" Type="http://schemas.openxmlformats.org/officeDocument/2006/relationships/vmlDrawing" Target="../drawings/vmlDrawing25.vml"/><Relationship Id="rId12" Type="http://schemas.openxmlformats.org/officeDocument/2006/relationships/ctrlProp" Target="../ctrlProps/ctrlProp1154.xml"/><Relationship Id="rId17" Type="http://schemas.openxmlformats.org/officeDocument/2006/relationships/ctrlProp" Target="../ctrlProps/ctrlProp1159.xml"/><Relationship Id="rId25" Type="http://schemas.openxmlformats.org/officeDocument/2006/relationships/ctrlProp" Target="../ctrlProps/ctrlProp1167.xml"/><Relationship Id="rId33" Type="http://schemas.openxmlformats.org/officeDocument/2006/relationships/ctrlProp" Target="../ctrlProps/ctrlProp1175.xml"/><Relationship Id="rId38" Type="http://schemas.openxmlformats.org/officeDocument/2006/relationships/ctrlProp" Target="../ctrlProps/ctrlProp1180.xml"/><Relationship Id="rId46" Type="http://schemas.openxmlformats.org/officeDocument/2006/relationships/ctrlProp" Target="../ctrlProps/ctrlProp1188.xml"/><Relationship Id="rId20" Type="http://schemas.openxmlformats.org/officeDocument/2006/relationships/ctrlProp" Target="../ctrlProps/ctrlProp1162.xml"/><Relationship Id="rId41" Type="http://schemas.openxmlformats.org/officeDocument/2006/relationships/ctrlProp" Target="../ctrlProps/ctrlProp118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148.xm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3.xml"/><Relationship Id="rId18" Type="http://schemas.openxmlformats.org/officeDocument/2006/relationships/ctrlProp" Target="../ctrlProps/ctrlProp1208.xml"/><Relationship Id="rId26" Type="http://schemas.openxmlformats.org/officeDocument/2006/relationships/ctrlProp" Target="../ctrlProps/ctrlProp1216.xml"/><Relationship Id="rId39" Type="http://schemas.openxmlformats.org/officeDocument/2006/relationships/ctrlProp" Target="../ctrlProps/ctrlProp1229.xml"/><Relationship Id="rId21" Type="http://schemas.openxmlformats.org/officeDocument/2006/relationships/ctrlProp" Target="../ctrlProps/ctrlProp1211.xml"/><Relationship Id="rId34" Type="http://schemas.openxmlformats.org/officeDocument/2006/relationships/ctrlProp" Target="../ctrlProps/ctrlProp1224.xml"/><Relationship Id="rId42" Type="http://schemas.openxmlformats.org/officeDocument/2006/relationships/ctrlProp" Target="../ctrlProps/ctrlProp1232.xml"/><Relationship Id="rId47" Type="http://schemas.openxmlformats.org/officeDocument/2006/relationships/ctrlProp" Target="../ctrlProps/ctrlProp1237.xml"/><Relationship Id="rId50" Type="http://schemas.openxmlformats.org/officeDocument/2006/relationships/ctrlProp" Target="../ctrlProps/ctrlProp1240.xml"/><Relationship Id="rId7" Type="http://schemas.openxmlformats.org/officeDocument/2006/relationships/ctrlProp" Target="../ctrlProps/ctrlProp1197.xml"/><Relationship Id="rId2" Type="http://schemas.openxmlformats.org/officeDocument/2006/relationships/drawing" Target="../drawings/drawing27.xml"/><Relationship Id="rId16" Type="http://schemas.openxmlformats.org/officeDocument/2006/relationships/ctrlProp" Target="../ctrlProps/ctrlProp1206.xml"/><Relationship Id="rId29" Type="http://schemas.openxmlformats.org/officeDocument/2006/relationships/ctrlProp" Target="../ctrlProps/ctrlProp1219.xml"/><Relationship Id="rId11" Type="http://schemas.openxmlformats.org/officeDocument/2006/relationships/ctrlProp" Target="../ctrlProps/ctrlProp1201.xml"/><Relationship Id="rId24" Type="http://schemas.openxmlformats.org/officeDocument/2006/relationships/ctrlProp" Target="../ctrlProps/ctrlProp1214.xml"/><Relationship Id="rId32" Type="http://schemas.openxmlformats.org/officeDocument/2006/relationships/ctrlProp" Target="../ctrlProps/ctrlProp1222.xml"/><Relationship Id="rId37" Type="http://schemas.openxmlformats.org/officeDocument/2006/relationships/ctrlProp" Target="../ctrlProps/ctrlProp1227.xml"/><Relationship Id="rId40" Type="http://schemas.openxmlformats.org/officeDocument/2006/relationships/ctrlProp" Target="../ctrlProps/ctrlProp1230.xml"/><Relationship Id="rId45" Type="http://schemas.openxmlformats.org/officeDocument/2006/relationships/ctrlProp" Target="../ctrlProps/ctrlProp1235.xml"/><Relationship Id="rId5" Type="http://schemas.openxmlformats.org/officeDocument/2006/relationships/ctrlProp" Target="../ctrlProps/ctrlProp1195.xml"/><Relationship Id="rId15" Type="http://schemas.openxmlformats.org/officeDocument/2006/relationships/ctrlProp" Target="../ctrlProps/ctrlProp1205.xml"/><Relationship Id="rId23" Type="http://schemas.openxmlformats.org/officeDocument/2006/relationships/ctrlProp" Target="../ctrlProps/ctrlProp1213.xml"/><Relationship Id="rId28" Type="http://schemas.openxmlformats.org/officeDocument/2006/relationships/ctrlProp" Target="../ctrlProps/ctrlProp1218.xml"/><Relationship Id="rId36" Type="http://schemas.openxmlformats.org/officeDocument/2006/relationships/ctrlProp" Target="../ctrlProps/ctrlProp1226.xml"/><Relationship Id="rId49" Type="http://schemas.openxmlformats.org/officeDocument/2006/relationships/ctrlProp" Target="../ctrlProps/ctrlProp1239.xml"/><Relationship Id="rId10" Type="http://schemas.openxmlformats.org/officeDocument/2006/relationships/ctrlProp" Target="../ctrlProps/ctrlProp1200.xml"/><Relationship Id="rId19" Type="http://schemas.openxmlformats.org/officeDocument/2006/relationships/ctrlProp" Target="../ctrlProps/ctrlProp1209.xml"/><Relationship Id="rId31" Type="http://schemas.openxmlformats.org/officeDocument/2006/relationships/ctrlProp" Target="../ctrlProps/ctrlProp1221.xml"/><Relationship Id="rId44" Type="http://schemas.openxmlformats.org/officeDocument/2006/relationships/ctrlProp" Target="../ctrlProps/ctrlProp1234.xml"/><Relationship Id="rId4" Type="http://schemas.openxmlformats.org/officeDocument/2006/relationships/ctrlProp" Target="../ctrlProps/ctrlProp1194.xml"/><Relationship Id="rId9" Type="http://schemas.openxmlformats.org/officeDocument/2006/relationships/ctrlProp" Target="../ctrlProps/ctrlProp1199.xml"/><Relationship Id="rId14" Type="http://schemas.openxmlformats.org/officeDocument/2006/relationships/ctrlProp" Target="../ctrlProps/ctrlProp1204.xml"/><Relationship Id="rId22" Type="http://schemas.openxmlformats.org/officeDocument/2006/relationships/ctrlProp" Target="../ctrlProps/ctrlProp1212.xml"/><Relationship Id="rId27" Type="http://schemas.openxmlformats.org/officeDocument/2006/relationships/ctrlProp" Target="../ctrlProps/ctrlProp1217.xml"/><Relationship Id="rId30" Type="http://schemas.openxmlformats.org/officeDocument/2006/relationships/ctrlProp" Target="../ctrlProps/ctrlProp1220.xml"/><Relationship Id="rId35" Type="http://schemas.openxmlformats.org/officeDocument/2006/relationships/ctrlProp" Target="../ctrlProps/ctrlProp1225.xml"/><Relationship Id="rId43" Type="http://schemas.openxmlformats.org/officeDocument/2006/relationships/ctrlProp" Target="../ctrlProps/ctrlProp1233.xml"/><Relationship Id="rId48" Type="http://schemas.openxmlformats.org/officeDocument/2006/relationships/ctrlProp" Target="../ctrlProps/ctrlProp1238.xml"/><Relationship Id="rId8" Type="http://schemas.openxmlformats.org/officeDocument/2006/relationships/ctrlProp" Target="../ctrlProps/ctrlProp1198.xml"/><Relationship Id="rId51" Type="http://schemas.openxmlformats.org/officeDocument/2006/relationships/ctrlProp" Target="../ctrlProps/ctrlProp1241.xml"/><Relationship Id="rId3" Type="http://schemas.openxmlformats.org/officeDocument/2006/relationships/vmlDrawing" Target="../drawings/vmlDrawing26.vml"/><Relationship Id="rId12" Type="http://schemas.openxmlformats.org/officeDocument/2006/relationships/ctrlProp" Target="../ctrlProps/ctrlProp1202.xml"/><Relationship Id="rId17" Type="http://schemas.openxmlformats.org/officeDocument/2006/relationships/ctrlProp" Target="../ctrlProps/ctrlProp1207.xml"/><Relationship Id="rId25" Type="http://schemas.openxmlformats.org/officeDocument/2006/relationships/ctrlProp" Target="../ctrlProps/ctrlProp1215.xml"/><Relationship Id="rId33" Type="http://schemas.openxmlformats.org/officeDocument/2006/relationships/ctrlProp" Target="../ctrlProps/ctrlProp1223.xml"/><Relationship Id="rId38" Type="http://schemas.openxmlformats.org/officeDocument/2006/relationships/ctrlProp" Target="../ctrlProps/ctrlProp1228.xml"/><Relationship Id="rId46" Type="http://schemas.openxmlformats.org/officeDocument/2006/relationships/ctrlProp" Target="../ctrlProps/ctrlProp1236.xml"/><Relationship Id="rId20" Type="http://schemas.openxmlformats.org/officeDocument/2006/relationships/ctrlProp" Target="../ctrlProps/ctrlProp1210.xml"/><Relationship Id="rId41" Type="http://schemas.openxmlformats.org/officeDocument/2006/relationships/ctrlProp" Target="../ctrlProps/ctrlProp1231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196.xm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51.xml"/><Relationship Id="rId18" Type="http://schemas.openxmlformats.org/officeDocument/2006/relationships/ctrlProp" Target="../ctrlProps/ctrlProp1256.xml"/><Relationship Id="rId26" Type="http://schemas.openxmlformats.org/officeDocument/2006/relationships/ctrlProp" Target="../ctrlProps/ctrlProp1264.xml"/><Relationship Id="rId39" Type="http://schemas.openxmlformats.org/officeDocument/2006/relationships/ctrlProp" Target="../ctrlProps/ctrlProp1277.xml"/><Relationship Id="rId21" Type="http://schemas.openxmlformats.org/officeDocument/2006/relationships/ctrlProp" Target="../ctrlProps/ctrlProp1259.xml"/><Relationship Id="rId34" Type="http://schemas.openxmlformats.org/officeDocument/2006/relationships/ctrlProp" Target="../ctrlProps/ctrlProp1272.xml"/><Relationship Id="rId42" Type="http://schemas.openxmlformats.org/officeDocument/2006/relationships/ctrlProp" Target="../ctrlProps/ctrlProp1280.xml"/><Relationship Id="rId47" Type="http://schemas.openxmlformats.org/officeDocument/2006/relationships/ctrlProp" Target="../ctrlProps/ctrlProp1285.xml"/><Relationship Id="rId50" Type="http://schemas.openxmlformats.org/officeDocument/2006/relationships/ctrlProp" Target="../ctrlProps/ctrlProp1288.xml"/><Relationship Id="rId7" Type="http://schemas.openxmlformats.org/officeDocument/2006/relationships/ctrlProp" Target="../ctrlProps/ctrlProp1245.xml"/><Relationship Id="rId2" Type="http://schemas.openxmlformats.org/officeDocument/2006/relationships/drawing" Target="../drawings/drawing28.xml"/><Relationship Id="rId16" Type="http://schemas.openxmlformats.org/officeDocument/2006/relationships/ctrlProp" Target="../ctrlProps/ctrlProp1254.xml"/><Relationship Id="rId29" Type="http://schemas.openxmlformats.org/officeDocument/2006/relationships/ctrlProp" Target="../ctrlProps/ctrlProp1267.xml"/><Relationship Id="rId11" Type="http://schemas.openxmlformats.org/officeDocument/2006/relationships/ctrlProp" Target="../ctrlProps/ctrlProp1249.xml"/><Relationship Id="rId24" Type="http://schemas.openxmlformats.org/officeDocument/2006/relationships/ctrlProp" Target="../ctrlProps/ctrlProp1262.xml"/><Relationship Id="rId32" Type="http://schemas.openxmlformats.org/officeDocument/2006/relationships/ctrlProp" Target="../ctrlProps/ctrlProp1270.xml"/><Relationship Id="rId37" Type="http://schemas.openxmlformats.org/officeDocument/2006/relationships/ctrlProp" Target="../ctrlProps/ctrlProp1275.xml"/><Relationship Id="rId40" Type="http://schemas.openxmlformats.org/officeDocument/2006/relationships/ctrlProp" Target="../ctrlProps/ctrlProp1278.xml"/><Relationship Id="rId45" Type="http://schemas.openxmlformats.org/officeDocument/2006/relationships/ctrlProp" Target="../ctrlProps/ctrlProp1283.xml"/><Relationship Id="rId5" Type="http://schemas.openxmlformats.org/officeDocument/2006/relationships/ctrlProp" Target="../ctrlProps/ctrlProp1243.xml"/><Relationship Id="rId15" Type="http://schemas.openxmlformats.org/officeDocument/2006/relationships/ctrlProp" Target="../ctrlProps/ctrlProp1253.xml"/><Relationship Id="rId23" Type="http://schemas.openxmlformats.org/officeDocument/2006/relationships/ctrlProp" Target="../ctrlProps/ctrlProp1261.xml"/><Relationship Id="rId28" Type="http://schemas.openxmlformats.org/officeDocument/2006/relationships/ctrlProp" Target="../ctrlProps/ctrlProp1266.xml"/><Relationship Id="rId36" Type="http://schemas.openxmlformats.org/officeDocument/2006/relationships/ctrlProp" Target="../ctrlProps/ctrlProp1274.xml"/><Relationship Id="rId49" Type="http://schemas.openxmlformats.org/officeDocument/2006/relationships/ctrlProp" Target="../ctrlProps/ctrlProp1287.xml"/><Relationship Id="rId10" Type="http://schemas.openxmlformats.org/officeDocument/2006/relationships/ctrlProp" Target="../ctrlProps/ctrlProp1248.xml"/><Relationship Id="rId19" Type="http://schemas.openxmlformats.org/officeDocument/2006/relationships/ctrlProp" Target="../ctrlProps/ctrlProp1257.xml"/><Relationship Id="rId31" Type="http://schemas.openxmlformats.org/officeDocument/2006/relationships/ctrlProp" Target="../ctrlProps/ctrlProp1269.xml"/><Relationship Id="rId44" Type="http://schemas.openxmlformats.org/officeDocument/2006/relationships/ctrlProp" Target="../ctrlProps/ctrlProp1282.xml"/><Relationship Id="rId4" Type="http://schemas.openxmlformats.org/officeDocument/2006/relationships/ctrlProp" Target="../ctrlProps/ctrlProp1242.xml"/><Relationship Id="rId9" Type="http://schemas.openxmlformats.org/officeDocument/2006/relationships/ctrlProp" Target="../ctrlProps/ctrlProp1247.xml"/><Relationship Id="rId14" Type="http://schemas.openxmlformats.org/officeDocument/2006/relationships/ctrlProp" Target="../ctrlProps/ctrlProp1252.xml"/><Relationship Id="rId22" Type="http://schemas.openxmlformats.org/officeDocument/2006/relationships/ctrlProp" Target="../ctrlProps/ctrlProp1260.xml"/><Relationship Id="rId27" Type="http://schemas.openxmlformats.org/officeDocument/2006/relationships/ctrlProp" Target="../ctrlProps/ctrlProp1265.xml"/><Relationship Id="rId30" Type="http://schemas.openxmlformats.org/officeDocument/2006/relationships/ctrlProp" Target="../ctrlProps/ctrlProp1268.xml"/><Relationship Id="rId35" Type="http://schemas.openxmlformats.org/officeDocument/2006/relationships/ctrlProp" Target="../ctrlProps/ctrlProp1273.xml"/><Relationship Id="rId43" Type="http://schemas.openxmlformats.org/officeDocument/2006/relationships/ctrlProp" Target="../ctrlProps/ctrlProp1281.xml"/><Relationship Id="rId48" Type="http://schemas.openxmlformats.org/officeDocument/2006/relationships/ctrlProp" Target="../ctrlProps/ctrlProp1286.xml"/><Relationship Id="rId8" Type="http://schemas.openxmlformats.org/officeDocument/2006/relationships/ctrlProp" Target="../ctrlProps/ctrlProp1246.xml"/><Relationship Id="rId51" Type="http://schemas.openxmlformats.org/officeDocument/2006/relationships/ctrlProp" Target="../ctrlProps/ctrlProp1289.xml"/><Relationship Id="rId3" Type="http://schemas.openxmlformats.org/officeDocument/2006/relationships/vmlDrawing" Target="../drawings/vmlDrawing27.vml"/><Relationship Id="rId12" Type="http://schemas.openxmlformats.org/officeDocument/2006/relationships/ctrlProp" Target="../ctrlProps/ctrlProp1250.xml"/><Relationship Id="rId17" Type="http://schemas.openxmlformats.org/officeDocument/2006/relationships/ctrlProp" Target="../ctrlProps/ctrlProp1255.xml"/><Relationship Id="rId25" Type="http://schemas.openxmlformats.org/officeDocument/2006/relationships/ctrlProp" Target="../ctrlProps/ctrlProp1263.xml"/><Relationship Id="rId33" Type="http://schemas.openxmlformats.org/officeDocument/2006/relationships/ctrlProp" Target="../ctrlProps/ctrlProp1271.xml"/><Relationship Id="rId38" Type="http://schemas.openxmlformats.org/officeDocument/2006/relationships/ctrlProp" Target="../ctrlProps/ctrlProp1276.xml"/><Relationship Id="rId46" Type="http://schemas.openxmlformats.org/officeDocument/2006/relationships/ctrlProp" Target="../ctrlProps/ctrlProp1284.xml"/><Relationship Id="rId20" Type="http://schemas.openxmlformats.org/officeDocument/2006/relationships/ctrlProp" Target="../ctrlProps/ctrlProp1258.xml"/><Relationship Id="rId41" Type="http://schemas.openxmlformats.org/officeDocument/2006/relationships/ctrlProp" Target="../ctrlProps/ctrlProp1279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244.xm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99.xml"/><Relationship Id="rId18" Type="http://schemas.openxmlformats.org/officeDocument/2006/relationships/ctrlProp" Target="../ctrlProps/ctrlProp1304.xml"/><Relationship Id="rId26" Type="http://schemas.openxmlformats.org/officeDocument/2006/relationships/ctrlProp" Target="../ctrlProps/ctrlProp1312.xml"/><Relationship Id="rId39" Type="http://schemas.openxmlformats.org/officeDocument/2006/relationships/ctrlProp" Target="../ctrlProps/ctrlProp1325.xml"/><Relationship Id="rId21" Type="http://schemas.openxmlformats.org/officeDocument/2006/relationships/ctrlProp" Target="../ctrlProps/ctrlProp1307.xml"/><Relationship Id="rId34" Type="http://schemas.openxmlformats.org/officeDocument/2006/relationships/ctrlProp" Target="../ctrlProps/ctrlProp1320.xml"/><Relationship Id="rId42" Type="http://schemas.openxmlformats.org/officeDocument/2006/relationships/ctrlProp" Target="../ctrlProps/ctrlProp1328.xml"/><Relationship Id="rId47" Type="http://schemas.openxmlformats.org/officeDocument/2006/relationships/ctrlProp" Target="../ctrlProps/ctrlProp1333.xml"/><Relationship Id="rId50" Type="http://schemas.openxmlformats.org/officeDocument/2006/relationships/ctrlProp" Target="../ctrlProps/ctrlProp1336.xml"/><Relationship Id="rId7" Type="http://schemas.openxmlformats.org/officeDocument/2006/relationships/ctrlProp" Target="../ctrlProps/ctrlProp1293.xml"/><Relationship Id="rId2" Type="http://schemas.openxmlformats.org/officeDocument/2006/relationships/drawing" Target="../drawings/drawing29.xml"/><Relationship Id="rId16" Type="http://schemas.openxmlformats.org/officeDocument/2006/relationships/ctrlProp" Target="../ctrlProps/ctrlProp1302.xml"/><Relationship Id="rId29" Type="http://schemas.openxmlformats.org/officeDocument/2006/relationships/ctrlProp" Target="../ctrlProps/ctrlProp1315.xml"/><Relationship Id="rId11" Type="http://schemas.openxmlformats.org/officeDocument/2006/relationships/ctrlProp" Target="../ctrlProps/ctrlProp1297.xml"/><Relationship Id="rId24" Type="http://schemas.openxmlformats.org/officeDocument/2006/relationships/ctrlProp" Target="../ctrlProps/ctrlProp1310.xml"/><Relationship Id="rId32" Type="http://schemas.openxmlformats.org/officeDocument/2006/relationships/ctrlProp" Target="../ctrlProps/ctrlProp1318.xml"/><Relationship Id="rId37" Type="http://schemas.openxmlformats.org/officeDocument/2006/relationships/ctrlProp" Target="../ctrlProps/ctrlProp1323.xml"/><Relationship Id="rId40" Type="http://schemas.openxmlformats.org/officeDocument/2006/relationships/ctrlProp" Target="../ctrlProps/ctrlProp1326.xml"/><Relationship Id="rId45" Type="http://schemas.openxmlformats.org/officeDocument/2006/relationships/ctrlProp" Target="../ctrlProps/ctrlProp1331.xml"/><Relationship Id="rId5" Type="http://schemas.openxmlformats.org/officeDocument/2006/relationships/ctrlProp" Target="../ctrlProps/ctrlProp1291.xml"/><Relationship Id="rId15" Type="http://schemas.openxmlformats.org/officeDocument/2006/relationships/ctrlProp" Target="../ctrlProps/ctrlProp1301.xml"/><Relationship Id="rId23" Type="http://schemas.openxmlformats.org/officeDocument/2006/relationships/ctrlProp" Target="../ctrlProps/ctrlProp1309.xml"/><Relationship Id="rId28" Type="http://schemas.openxmlformats.org/officeDocument/2006/relationships/ctrlProp" Target="../ctrlProps/ctrlProp1314.xml"/><Relationship Id="rId36" Type="http://schemas.openxmlformats.org/officeDocument/2006/relationships/ctrlProp" Target="../ctrlProps/ctrlProp1322.xml"/><Relationship Id="rId49" Type="http://schemas.openxmlformats.org/officeDocument/2006/relationships/ctrlProp" Target="../ctrlProps/ctrlProp1335.xml"/><Relationship Id="rId10" Type="http://schemas.openxmlformats.org/officeDocument/2006/relationships/ctrlProp" Target="../ctrlProps/ctrlProp1296.xml"/><Relationship Id="rId19" Type="http://schemas.openxmlformats.org/officeDocument/2006/relationships/ctrlProp" Target="../ctrlProps/ctrlProp1305.xml"/><Relationship Id="rId31" Type="http://schemas.openxmlformats.org/officeDocument/2006/relationships/ctrlProp" Target="../ctrlProps/ctrlProp1317.xml"/><Relationship Id="rId44" Type="http://schemas.openxmlformats.org/officeDocument/2006/relationships/ctrlProp" Target="../ctrlProps/ctrlProp1330.xml"/><Relationship Id="rId4" Type="http://schemas.openxmlformats.org/officeDocument/2006/relationships/ctrlProp" Target="../ctrlProps/ctrlProp1290.xml"/><Relationship Id="rId9" Type="http://schemas.openxmlformats.org/officeDocument/2006/relationships/ctrlProp" Target="../ctrlProps/ctrlProp1295.xml"/><Relationship Id="rId14" Type="http://schemas.openxmlformats.org/officeDocument/2006/relationships/ctrlProp" Target="../ctrlProps/ctrlProp1300.xml"/><Relationship Id="rId22" Type="http://schemas.openxmlformats.org/officeDocument/2006/relationships/ctrlProp" Target="../ctrlProps/ctrlProp1308.xml"/><Relationship Id="rId27" Type="http://schemas.openxmlformats.org/officeDocument/2006/relationships/ctrlProp" Target="../ctrlProps/ctrlProp1313.xml"/><Relationship Id="rId30" Type="http://schemas.openxmlformats.org/officeDocument/2006/relationships/ctrlProp" Target="../ctrlProps/ctrlProp1316.xml"/><Relationship Id="rId35" Type="http://schemas.openxmlformats.org/officeDocument/2006/relationships/ctrlProp" Target="../ctrlProps/ctrlProp1321.xml"/><Relationship Id="rId43" Type="http://schemas.openxmlformats.org/officeDocument/2006/relationships/ctrlProp" Target="../ctrlProps/ctrlProp1329.xml"/><Relationship Id="rId48" Type="http://schemas.openxmlformats.org/officeDocument/2006/relationships/ctrlProp" Target="../ctrlProps/ctrlProp1334.xml"/><Relationship Id="rId8" Type="http://schemas.openxmlformats.org/officeDocument/2006/relationships/ctrlProp" Target="../ctrlProps/ctrlProp1294.xml"/><Relationship Id="rId51" Type="http://schemas.openxmlformats.org/officeDocument/2006/relationships/ctrlProp" Target="../ctrlProps/ctrlProp1337.xml"/><Relationship Id="rId3" Type="http://schemas.openxmlformats.org/officeDocument/2006/relationships/vmlDrawing" Target="../drawings/vmlDrawing28.vml"/><Relationship Id="rId12" Type="http://schemas.openxmlformats.org/officeDocument/2006/relationships/ctrlProp" Target="../ctrlProps/ctrlProp1298.xml"/><Relationship Id="rId17" Type="http://schemas.openxmlformats.org/officeDocument/2006/relationships/ctrlProp" Target="../ctrlProps/ctrlProp1303.xml"/><Relationship Id="rId25" Type="http://schemas.openxmlformats.org/officeDocument/2006/relationships/ctrlProp" Target="../ctrlProps/ctrlProp1311.xml"/><Relationship Id="rId33" Type="http://schemas.openxmlformats.org/officeDocument/2006/relationships/ctrlProp" Target="../ctrlProps/ctrlProp1319.xml"/><Relationship Id="rId38" Type="http://schemas.openxmlformats.org/officeDocument/2006/relationships/ctrlProp" Target="../ctrlProps/ctrlProp1324.xml"/><Relationship Id="rId46" Type="http://schemas.openxmlformats.org/officeDocument/2006/relationships/ctrlProp" Target="../ctrlProps/ctrlProp1332.xml"/><Relationship Id="rId20" Type="http://schemas.openxmlformats.org/officeDocument/2006/relationships/ctrlProp" Target="../ctrlProps/ctrlProp1306.xml"/><Relationship Id="rId41" Type="http://schemas.openxmlformats.org/officeDocument/2006/relationships/ctrlProp" Target="../ctrlProps/ctrlProp1327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29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1.xml"/><Relationship Id="rId18" Type="http://schemas.openxmlformats.org/officeDocument/2006/relationships/ctrlProp" Target="../ctrlProps/ctrlProp56.xml"/><Relationship Id="rId26" Type="http://schemas.openxmlformats.org/officeDocument/2006/relationships/ctrlProp" Target="../ctrlProps/ctrlProp64.xml"/><Relationship Id="rId39" Type="http://schemas.openxmlformats.org/officeDocument/2006/relationships/ctrlProp" Target="../ctrlProps/ctrlProp77.xml"/><Relationship Id="rId21" Type="http://schemas.openxmlformats.org/officeDocument/2006/relationships/ctrlProp" Target="../ctrlProps/ctrlProp59.xml"/><Relationship Id="rId34" Type="http://schemas.openxmlformats.org/officeDocument/2006/relationships/ctrlProp" Target="../ctrlProps/ctrlProp72.xml"/><Relationship Id="rId42" Type="http://schemas.openxmlformats.org/officeDocument/2006/relationships/ctrlProp" Target="../ctrlProps/ctrlProp80.xml"/><Relationship Id="rId47" Type="http://schemas.openxmlformats.org/officeDocument/2006/relationships/ctrlProp" Target="../ctrlProps/ctrlProp85.xml"/><Relationship Id="rId50" Type="http://schemas.openxmlformats.org/officeDocument/2006/relationships/ctrlProp" Target="../ctrlProps/ctrlProp88.xml"/><Relationship Id="rId7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4.xml"/><Relationship Id="rId29" Type="http://schemas.openxmlformats.org/officeDocument/2006/relationships/ctrlProp" Target="../ctrlProps/ctrlProp67.xml"/><Relationship Id="rId11" Type="http://schemas.openxmlformats.org/officeDocument/2006/relationships/ctrlProp" Target="../ctrlProps/ctrlProp49.xml"/><Relationship Id="rId24" Type="http://schemas.openxmlformats.org/officeDocument/2006/relationships/ctrlProp" Target="../ctrlProps/ctrlProp62.xml"/><Relationship Id="rId32" Type="http://schemas.openxmlformats.org/officeDocument/2006/relationships/ctrlProp" Target="../ctrlProps/ctrlProp70.xml"/><Relationship Id="rId37" Type="http://schemas.openxmlformats.org/officeDocument/2006/relationships/ctrlProp" Target="../ctrlProps/ctrlProp75.xml"/><Relationship Id="rId40" Type="http://schemas.openxmlformats.org/officeDocument/2006/relationships/ctrlProp" Target="../ctrlProps/ctrlProp78.xml"/><Relationship Id="rId45" Type="http://schemas.openxmlformats.org/officeDocument/2006/relationships/ctrlProp" Target="../ctrlProps/ctrlProp83.xml"/><Relationship Id="rId5" Type="http://schemas.openxmlformats.org/officeDocument/2006/relationships/ctrlProp" Target="../ctrlProps/ctrlProp43.xml"/><Relationship Id="rId15" Type="http://schemas.openxmlformats.org/officeDocument/2006/relationships/ctrlProp" Target="../ctrlProps/ctrlProp53.xml"/><Relationship Id="rId23" Type="http://schemas.openxmlformats.org/officeDocument/2006/relationships/ctrlProp" Target="../ctrlProps/ctrlProp61.xml"/><Relationship Id="rId28" Type="http://schemas.openxmlformats.org/officeDocument/2006/relationships/ctrlProp" Target="../ctrlProps/ctrlProp66.xml"/><Relationship Id="rId36" Type="http://schemas.openxmlformats.org/officeDocument/2006/relationships/ctrlProp" Target="../ctrlProps/ctrlProp74.xml"/><Relationship Id="rId49" Type="http://schemas.openxmlformats.org/officeDocument/2006/relationships/ctrlProp" Target="../ctrlProps/ctrlProp87.xml"/><Relationship Id="rId10" Type="http://schemas.openxmlformats.org/officeDocument/2006/relationships/ctrlProp" Target="../ctrlProps/ctrlProp48.xml"/><Relationship Id="rId19" Type="http://schemas.openxmlformats.org/officeDocument/2006/relationships/ctrlProp" Target="../ctrlProps/ctrlProp57.xml"/><Relationship Id="rId31" Type="http://schemas.openxmlformats.org/officeDocument/2006/relationships/ctrlProp" Target="../ctrlProps/ctrlProp69.xml"/><Relationship Id="rId44" Type="http://schemas.openxmlformats.org/officeDocument/2006/relationships/ctrlProp" Target="../ctrlProps/ctrlProp82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Relationship Id="rId14" Type="http://schemas.openxmlformats.org/officeDocument/2006/relationships/ctrlProp" Target="../ctrlProps/ctrlProp52.xml"/><Relationship Id="rId22" Type="http://schemas.openxmlformats.org/officeDocument/2006/relationships/ctrlProp" Target="../ctrlProps/ctrlProp60.xml"/><Relationship Id="rId27" Type="http://schemas.openxmlformats.org/officeDocument/2006/relationships/ctrlProp" Target="../ctrlProps/ctrlProp65.xml"/><Relationship Id="rId30" Type="http://schemas.openxmlformats.org/officeDocument/2006/relationships/ctrlProp" Target="../ctrlProps/ctrlProp68.xml"/><Relationship Id="rId35" Type="http://schemas.openxmlformats.org/officeDocument/2006/relationships/ctrlProp" Target="../ctrlProps/ctrlProp73.xml"/><Relationship Id="rId43" Type="http://schemas.openxmlformats.org/officeDocument/2006/relationships/ctrlProp" Target="../ctrlProps/ctrlProp81.xml"/><Relationship Id="rId48" Type="http://schemas.openxmlformats.org/officeDocument/2006/relationships/ctrlProp" Target="../ctrlProps/ctrlProp86.xml"/><Relationship Id="rId8" Type="http://schemas.openxmlformats.org/officeDocument/2006/relationships/ctrlProp" Target="../ctrlProps/ctrlProp46.xml"/><Relationship Id="rId51" Type="http://schemas.openxmlformats.org/officeDocument/2006/relationships/ctrlProp" Target="../ctrlProps/ctrlProp8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0.xml"/><Relationship Id="rId17" Type="http://schemas.openxmlformats.org/officeDocument/2006/relationships/ctrlProp" Target="../ctrlProps/ctrlProp55.xml"/><Relationship Id="rId25" Type="http://schemas.openxmlformats.org/officeDocument/2006/relationships/ctrlProp" Target="../ctrlProps/ctrlProp63.xml"/><Relationship Id="rId33" Type="http://schemas.openxmlformats.org/officeDocument/2006/relationships/ctrlProp" Target="../ctrlProps/ctrlProp71.xml"/><Relationship Id="rId38" Type="http://schemas.openxmlformats.org/officeDocument/2006/relationships/ctrlProp" Target="../ctrlProps/ctrlProp76.xml"/><Relationship Id="rId46" Type="http://schemas.openxmlformats.org/officeDocument/2006/relationships/ctrlProp" Target="../ctrlProps/ctrlProp84.xml"/><Relationship Id="rId20" Type="http://schemas.openxmlformats.org/officeDocument/2006/relationships/ctrlProp" Target="../ctrlProps/ctrlProp58.xml"/><Relationship Id="rId41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4.xm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47.xml"/><Relationship Id="rId18" Type="http://schemas.openxmlformats.org/officeDocument/2006/relationships/ctrlProp" Target="../ctrlProps/ctrlProp1352.xml"/><Relationship Id="rId26" Type="http://schemas.openxmlformats.org/officeDocument/2006/relationships/ctrlProp" Target="../ctrlProps/ctrlProp1360.xml"/><Relationship Id="rId39" Type="http://schemas.openxmlformats.org/officeDocument/2006/relationships/ctrlProp" Target="../ctrlProps/ctrlProp1373.xml"/><Relationship Id="rId21" Type="http://schemas.openxmlformats.org/officeDocument/2006/relationships/ctrlProp" Target="../ctrlProps/ctrlProp1355.xml"/><Relationship Id="rId34" Type="http://schemas.openxmlformats.org/officeDocument/2006/relationships/ctrlProp" Target="../ctrlProps/ctrlProp1368.xml"/><Relationship Id="rId42" Type="http://schemas.openxmlformats.org/officeDocument/2006/relationships/ctrlProp" Target="../ctrlProps/ctrlProp1376.xml"/><Relationship Id="rId47" Type="http://schemas.openxmlformats.org/officeDocument/2006/relationships/ctrlProp" Target="../ctrlProps/ctrlProp1381.xml"/><Relationship Id="rId50" Type="http://schemas.openxmlformats.org/officeDocument/2006/relationships/ctrlProp" Target="../ctrlProps/ctrlProp1384.xml"/><Relationship Id="rId7" Type="http://schemas.openxmlformats.org/officeDocument/2006/relationships/ctrlProp" Target="../ctrlProps/ctrlProp1341.xml"/><Relationship Id="rId2" Type="http://schemas.openxmlformats.org/officeDocument/2006/relationships/drawing" Target="../drawings/drawing30.xml"/><Relationship Id="rId16" Type="http://schemas.openxmlformats.org/officeDocument/2006/relationships/ctrlProp" Target="../ctrlProps/ctrlProp1350.xml"/><Relationship Id="rId29" Type="http://schemas.openxmlformats.org/officeDocument/2006/relationships/ctrlProp" Target="../ctrlProps/ctrlProp1363.xml"/><Relationship Id="rId11" Type="http://schemas.openxmlformats.org/officeDocument/2006/relationships/ctrlProp" Target="../ctrlProps/ctrlProp1345.xml"/><Relationship Id="rId24" Type="http://schemas.openxmlformats.org/officeDocument/2006/relationships/ctrlProp" Target="../ctrlProps/ctrlProp1358.xml"/><Relationship Id="rId32" Type="http://schemas.openxmlformats.org/officeDocument/2006/relationships/ctrlProp" Target="../ctrlProps/ctrlProp1366.xml"/><Relationship Id="rId37" Type="http://schemas.openxmlformats.org/officeDocument/2006/relationships/ctrlProp" Target="../ctrlProps/ctrlProp1371.xml"/><Relationship Id="rId40" Type="http://schemas.openxmlformats.org/officeDocument/2006/relationships/ctrlProp" Target="../ctrlProps/ctrlProp1374.xml"/><Relationship Id="rId45" Type="http://schemas.openxmlformats.org/officeDocument/2006/relationships/ctrlProp" Target="../ctrlProps/ctrlProp1379.xml"/><Relationship Id="rId5" Type="http://schemas.openxmlformats.org/officeDocument/2006/relationships/ctrlProp" Target="../ctrlProps/ctrlProp1339.xml"/><Relationship Id="rId15" Type="http://schemas.openxmlformats.org/officeDocument/2006/relationships/ctrlProp" Target="../ctrlProps/ctrlProp1349.xml"/><Relationship Id="rId23" Type="http://schemas.openxmlformats.org/officeDocument/2006/relationships/ctrlProp" Target="../ctrlProps/ctrlProp1357.xml"/><Relationship Id="rId28" Type="http://schemas.openxmlformats.org/officeDocument/2006/relationships/ctrlProp" Target="../ctrlProps/ctrlProp1362.xml"/><Relationship Id="rId36" Type="http://schemas.openxmlformats.org/officeDocument/2006/relationships/ctrlProp" Target="../ctrlProps/ctrlProp1370.xml"/><Relationship Id="rId49" Type="http://schemas.openxmlformats.org/officeDocument/2006/relationships/ctrlProp" Target="../ctrlProps/ctrlProp1383.xml"/><Relationship Id="rId10" Type="http://schemas.openxmlformats.org/officeDocument/2006/relationships/ctrlProp" Target="../ctrlProps/ctrlProp1344.xml"/><Relationship Id="rId19" Type="http://schemas.openxmlformats.org/officeDocument/2006/relationships/ctrlProp" Target="../ctrlProps/ctrlProp1353.xml"/><Relationship Id="rId31" Type="http://schemas.openxmlformats.org/officeDocument/2006/relationships/ctrlProp" Target="../ctrlProps/ctrlProp1365.xml"/><Relationship Id="rId44" Type="http://schemas.openxmlformats.org/officeDocument/2006/relationships/ctrlProp" Target="../ctrlProps/ctrlProp1378.xml"/><Relationship Id="rId4" Type="http://schemas.openxmlformats.org/officeDocument/2006/relationships/ctrlProp" Target="../ctrlProps/ctrlProp1338.xml"/><Relationship Id="rId9" Type="http://schemas.openxmlformats.org/officeDocument/2006/relationships/ctrlProp" Target="../ctrlProps/ctrlProp1343.xml"/><Relationship Id="rId14" Type="http://schemas.openxmlformats.org/officeDocument/2006/relationships/ctrlProp" Target="../ctrlProps/ctrlProp1348.xml"/><Relationship Id="rId22" Type="http://schemas.openxmlformats.org/officeDocument/2006/relationships/ctrlProp" Target="../ctrlProps/ctrlProp1356.xml"/><Relationship Id="rId27" Type="http://schemas.openxmlformats.org/officeDocument/2006/relationships/ctrlProp" Target="../ctrlProps/ctrlProp1361.xml"/><Relationship Id="rId30" Type="http://schemas.openxmlformats.org/officeDocument/2006/relationships/ctrlProp" Target="../ctrlProps/ctrlProp1364.xml"/><Relationship Id="rId35" Type="http://schemas.openxmlformats.org/officeDocument/2006/relationships/ctrlProp" Target="../ctrlProps/ctrlProp1369.xml"/><Relationship Id="rId43" Type="http://schemas.openxmlformats.org/officeDocument/2006/relationships/ctrlProp" Target="../ctrlProps/ctrlProp1377.xml"/><Relationship Id="rId48" Type="http://schemas.openxmlformats.org/officeDocument/2006/relationships/ctrlProp" Target="../ctrlProps/ctrlProp1382.xml"/><Relationship Id="rId8" Type="http://schemas.openxmlformats.org/officeDocument/2006/relationships/ctrlProp" Target="../ctrlProps/ctrlProp1342.xml"/><Relationship Id="rId51" Type="http://schemas.openxmlformats.org/officeDocument/2006/relationships/ctrlProp" Target="../ctrlProps/ctrlProp1385.xml"/><Relationship Id="rId3" Type="http://schemas.openxmlformats.org/officeDocument/2006/relationships/vmlDrawing" Target="../drawings/vmlDrawing29.vml"/><Relationship Id="rId12" Type="http://schemas.openxmlformats.org/officeDocument/2006/relationships/ctrlProp" Target="../ctrlProps/ctrlProp1346.xml"/><Relationship Id="rId17" Type="http://schemas.openxmlformats.org/officeDocument/2006/relationships/ctrlProp" Target="../ctrlProps/ctrlProp1351.xml"/><Relationship Id="rId25" Type="http://schemas.openxmlformats.org/officeDocument/2006/relationships/ctrlProp" Target="../ctrlProps/ctrlProp1359.xml"/><Relationship Id="rId33" Type="http://schemas.openxmlformats.org/officeDocument/2006/relationships/ctrlProp" Target="../ctrlProps/ctrlProp1367.xml"/><Relationship Id="rId38" Type="http://schemas.openxmlformats.org/officeDocument/2006/relationships/ctrlProp" Target="../ctrlProps/ctrlProp1372.xml"/><Relationship Id="rId46" Type="http://schemas.openxmlformats.org/officeDocument/2006/relationships/ctrlProp" Target="../ctrlProps/ctrlProp1380.xml"/><Relationship Id="rId20" Type="http://schemas.openxmlformats.org/officeDocument/2006/relationships/ctrlProp" Target="../ctrlProps/ctrlProp1354.xml"/><Relationship Id="rId41" Type="http://schemas.openxmlformats.org/officeDocument/2006/relationships/ctrlProp" Target="../ctrlProps/ctrlProp1375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340.xml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5.xml"/><Relationship Id="rId18" Type="http://schemas.openxmlformats.org/officeDocument/2006/relationships/ctrlProp" Target="../ctrlProps/ctrlProp1400.xml"/><Relationship Id="rId26" Type="http://schemas.openxmlformats.org/officeDocument/2006/relationships/ctrlProp" Target="../ctrlProps/ctrlProp1408.xml"/><Relationship Id="rId39" Type="http://schemas.openxmlformats.org/officeDocument/2006/relationships/ctrlProp" Target="../ctrlProps/ctrlProp1421.xml"/><Relationship Id="rId21" Type="http://schemas.openxmlformats.org/officeDocument/2006/relationships/ctrlProp" Target="../ctrlProps/ctrlProp1403.xml"/><Relationship Id="rId34" Type="http://schemas.openxmlformats.org/officeDocument/2006/relationships/ctrlProp" Target="../ctrlProps/ctrlProp1416.xml"/><Relationship Id="rId42" Type="http://schemas.openxmlformats.org/officeDocument/2006/relationships/ctrlProp" Target="../ctrlProps/ctrlProp1424.xml"/><Relationship Id="rId47" Type="http://schemas.openxmlformats.org/officeDocument/2006/relationships/ctrlProp" Target="../ctrlProps/ctrlProp1429.xml"/><Relationship Id="rId50" Type="http://schemas.openxmlformats.org/officeDocument/2006/relationships/ctrlProp" Target="../ctrlProps/ctrlProp1432.xml"/><Relationship Id="rId7" Type="http://schemas.openxmlformats.org/officeDocument/2006/relationships/ctrlProp" Target="../ctrlProps/ctrlProp1389.xml"/><Relationship Id="rId2" Type="http://schemas.openxmlformats.org/officeDocument/2006/relationships/drawing" Target="../drawings/drawing31.xml"/><Relationship Id="rId16" Type="http://schemas.openxmlformats.org/officeDocument/2006/relationships/ctrlProp" Target="../ctrlProps/ctrlProp1398.xml"/><Relationship Id="rId29" Type="http://schemas.openxmlformats.org/officeDocument/2006/relationships/ctrlProp" Target="../ctrlProps/ctrlProp1411.xml"/><Relationship Id="rId11" Type="http://schemas.openxmlformats.org/officeDocument/2006/relationships/ctrlProp" Target="../ctrlProps/ctrlProp1393.xml"/><Relationship Id="rId24" Type="http://schemas.openxmlformats.org/officeDocument/2006/relationships/ctrlProp" Target="../ctrlProps/ctrlProp1406.xml"/><Relationship Id="rId32" Type="http://schemas.openxmlformats.org/officeDocument/2006/relationships/ctrlProp" Target="../ctrlProps/ctrlProp1414.xml"/><Relationship Id="rId37" Type="http://schemas.openxmlformats.org/officeDocument/2006/relationships/ctrlProp" Target="../ctrlProps/ctrlProp1419.xml"/><Relationship Id="rId40" Type="http://schemas.openxmlformats.org/officeDocument/2006/relationships/ctrlProp" Target="../ctrlProps/ctrlProp1422.xml"/><Relationship Id="rId45" Type="http://schemas.openxmlformats.org/officeDocument/2006/relationships/ctrlProp" Target="../ctrlProps/ctrlProp1427.xml"/><Relationship Id="rId5" Type="http://schemas.openxmlformats.org/officeDocument/2006/relationships/ctrlProp" Target="../ctrlProps/ctrlProp1387.xml"/><Relationship Id="rId15" Type="http://schemas.openxmlformats.org/officeDocument/2006/relationships/ctrlProp" Target="../ctrlProps/ctrlProp1397.xml"/><Relationship Id="rId23" Type="http://schemas.openxmlformats.org/officeDocument/2006/relationships/ctrlProp" Target="../ctrlProps/ctrlProp1405.xml"/><Relationship Id="rId28" Type="http://schemas.openxmlformats.org/officeDocument/2006/relationships/ctrlProp" Target="../ctrlProps/ctrlProp1410.xml"/><Relationship Id="rId36" Type="http://schemas.openxmlformats.org/officeDocument/2006/relationships/ctrlProp" Target="../ctrlProps/ctrlProp1418.xml"/><Relationship Id="rId49" Type="http://schemas.openxmlformats.org/officeDocument/2006/relationships/ctrlProp" Target="../ctrlProps/ctrlProp1431.xml"/><Relationship Id="rId10" Type="http://schemas.openxmlformats.org/officeDocument/2006/relationships/ctrlProp" Target="../ctrlProps/ctrlProp1392.xml"/><Relationship Id="rId19" Type="http://schemas.openxmlformats.org/officeDocument/2006/relationships/ctrlProp" Target="../ctrlProps/ctrlProp1401.xml"/><Relationship Id="rId31" Type="http://schemas.openxmlformats.org/officeDocument/2006/relationships/ctrlProp" Target="../ctrlProps/ctrlProp1413.xml"/><Relationship Id="rId44" Type="http://schemas.openxmlformats.org/officeDocument/2006/relationships/ctrlProp" Target="../ctrlProps/ctrlProp1426.xml"/><Relationship Id="rId4" Type="http://schemas.openxmlformats.org/officeDocument/2006/relationships/ctrlProp" Target="../ctrlProps/ctrlProp1386.xml"/><Relationship Id="rId9" Type="http://schemas.openxmlformats.org/officeDocument/2006/relationships/ctrlProp" Target="../ctrlProps/ctrlProp1391.xml"/><Relationship Id="rId14" Type="http://schemas.openxmlformats.org/officeDocument/2006/relationships/ctrlProp" Target="../ctrlProps/ctrlProp1396.xml"/><Relationship Id="rId22" Type="http://schemas.openxmlformats.org/officeDocument/2006/relationships/ctrlProp" Target="../ctrlProps/ctrlProp1404.xml"/><Relationship Id="rId27" Type="http://schemas.openxmlformats.org/officeDocument/2006/relationships/ctrlProp" Target="../ctrlProps/ctrlProp1409.xml"/><Relationship Id="rId30" Type="http://schemas.openxmlformats.org/officeDocument/2006/relationships/ctrlProp" Target="../ctrlProps/ctrlProp1412.xml"/><Relationship Id="rId35" Type="http://schemas.openxmlformats.org/officeDocument/2006/relationships/ctrlProp" Target="../ctrlProps/ctrlProp1417.xml"/><Relationship Id="rId43" Type="http://schemas.openxmlformats.org/officeDocument/2006/relationships/ctrlProp" Target="../ctrlProps/ctrlProp1425.xml"/><Relationship Id="rId48" Type="http://schemas.openxmlformats.org/officeDocument/2006/relationships/ctrlProp" Target="../ctrlProps/ctrlProp1430.xml"/><Relationship Id="rId8" Type="http://schemas.openxmlformats.org/officeDocument/2006/relationships/ctrlProp" Target="../ctrlProps/ctrlProp1390.xml"/><Relationship Id="rId51" Type="http://schemas.openxmlformats.org/officeDocument/2006/relationships/ctrlProp" Target="../ctrlProps/ctrlProp1433.xml"/><Relationship Id="rId3" Type="http://schemas.openxmlformats.org/officeDocument/2006/relationships/vmlDrawing" Target="../drawings/vmlDrawing30.vml"/><Relationship Id="rId12" Type="http://schemas.openxmlformats.org/officeDocument/2006/relationships/ctrlProp" Target="../ctrlProps/ctrlProp1394.xml"/><Relationship Id="rId17" Type="http://schemas.openxmlformats.org/officeDocument/2006/relationships/ctrlProp" Target="../ctrlProps/ctrlProp1399.xml"/><Relationship Id="rId25" Type="http://schemas.openxmlformats.org/officeDocument/2006/relationships/ctrlProp" Target="../ctrlProps/ctrlProp1407.xml"/><Relationship Id="rId33" Type="http://schemas.openxmlformats.org/officeDocument/2006/relationships/ctrlProp" Target="../ctrlProps/ctrlProp1415.xml"/><Relationship Id="rId38" Type="http://schemas.openxmlformats.org/officeDocument/2006/relationships/ctrlProp" Target="../ctrlProps/ctrlProp1420.xml"/><Relationship Id="rId46" Type="http://schemas.openxmlformats.org/officeDocument/2006/relationships/ctrlProp" Target="../ctrlProps/ctrlProp1428.xml"/><Relationship Id="rId20" Type="http://schemas.openxmlformats.org/officeDocument/2006/relationships/ctrlProp" Target="../ctrlProps/ctrlProp1402.xml"/><Relationship Id="rId41" Type="http://schemas.openxmlformats.org/officeDocument/2006/relationships/ctrlProp" Target="../ctrlProps/ctrlProp1423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1388.xm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43.xml"/><Relationship Id="rId18" Type="http://schemas.openxmlformats.org/officeDocument/2006/relationships/ctrlProp" Target="../ctrlProps/ctrlProp1448.xml"/><Relationship Id="rId26" Type="http://schemas.openxmlformats.org/officeDocument/2006/relationships/ctrlProp" Target="../ctrlProps/ctrlProp1456.xml"/><Relationship Id="rId39" Type="http://schemas.openxmlformats.org/officeDocument/2006/relationships/ctrlProp" Target="../ctrlProps/ctrlProp1469.xml"/><Relationship Id="rId21" Type="http://schemas.openxmlformats.org/officeDocument/2006/relationships/ctrlProp" Target="../ctrlProps/ctrlProp1451.xml"/><Relationship Id="rId34" Type="http://schemas.openxmlformats.org/officeDocument/2006/relationships/ctrlProp" Target="../ctrlProps/ctrlProp1464.xml"/><Relationship Id="rId42" Type="http://schemas.openxmlformats.org/officeDocument/2006/relationships/ctrlProp" Target="../ctrlProps/ctrlProp1472.xml"/><Relationship Id="rId47" Type="http://schemas.openxmlformats.org/officeDocument/2006/relationships/ctrlProp" Target="../ctrlProps/ctrlProp1477.xml"/><Relationship Id="rId50" Type="http://schemas.openxmlformats.org/officeDocument/2006/relationships/ctrlProp" Target="../ctrlProps/ctrlProp1480.xml"/><Relationship Id="rId7" Type="http://schemas.openxmlformats.org/officeDocument/2006/relationships/ctrlProp" Target="../ctrlProps/ctrlProp1437.xml"/><Relationship Id="rId2" Type="http://schemas.openxmlformats.org/officeDocument/2006/relationships/drawing" Target="../drawings/drawing32.xml"/><Relationship Id="rId16" Type="http://schemas.openxmlformats.org/officeDocument/2006/relationships/ctrlProp" Target="../ctrlProps/ctrlProp1446.xml"/><Relationship Id="rId29" Type="http://schemas.openxmlformats.org/officeDocument/2006/relationships/ctrlProp" Target="../ctrlProps/ctrlProp1459.xml"/><Relationship Id="rId11" Type="http://schemas.openxmlformats.org/officeDocument/2006/relationships/ctrlProp" Target="../ctrlProps/ctrlProp1441.xml"/><Relationship Id="rId24" Type="http://schemas.openxmlformats.org/officeDocument/2006/relationships/ctrlProp" Target="../ctrlProps/ctrlProp1454.xml"/><Relationship Id="rId32" Type="http://schemas.openxmlformats.org/officeDocument/2006/relationships/ctrlProp" Target="../ctrlProps/ctrlProp1462.xml"/><Relationship Id="rId37" Type="http://schemas.openxmlformats.org/officeDocument/2006/relationships/ctrlProp" Target="../ctrlProps/ctrlProp1467.xml"/><Relationship Id="rId40" Type="http://schemas.openxmlformats.org/officeDocument/2006/relationships/ctrlProp" Target="../ctrlProps/ctrlProp1470.xml"/><Relationship Id="rId45" Type="http://schemas.openxmlformats.org/officeDocument/2006/relationships/ctrlProp" Target="../ctrlProps/ctrlProp1475.xml"/><Relationship Id="rId5" Type="http://schemas.openxmlformats.org/officeDocument/2006/relationships/ctrlProp" Target="../ctrlProps/ctrlProp1435.xml"/><Relationship Id="rId15" Type="http://schemas.openxmlformats.org/officeDocument/2006/relationships/ctrlProp" Target="../ctrlProps/ctrlProp1445.xml"/><Relationship Id="rId23" Type="http://schemas.openxmlformats.org/officeDocument/2006/relationships/ctrlProp" Target="../ctrlProps/ctrlProp1453.xml"/><Relationship Id="rId28" Type="http://schemas.openxmlformats.org/officeDocument/2006/relationships/ctrlProp" Target="../ctrlProps/ctrlProp1458.xml"/><Relationship Id="rId36" Type="http://schemas.openxmlformats.org/officeDocument/2006/relationships/ctrlProp" Target="../ctrlProps/ctrlProp1466.xml"/><Relationship Id="rId49" Type="http://schemas.openxmlformats.org/officeDocument/2006/relationships/ctrlProp" Target="../ctrlProps/ctrlProp1479.xml"/><Relationship Id="rId10" Type="http://schemas.openxmlformats.org/officeDocument/2006/relationships/ctrlProp" Target="../ctrlProps/ctrlProp1440.xml"/><Relationship Id="rId19" Type="http://schemas.openxmlformats.org/officeDocument/2006/relationships/ctrlProp" Target="../ctrlProps/ctrlProp1449.xml"/><Relationship Id="rId31" Type="http://schemas.openxmlformats.org/officeDocument/2006/relationships/ctrlProp" Target="../ctrlProps/ctrlProp1461.xml"/><Relationship Id="rId44" Type="http://schemas.openxmlformats.org/officeDocument/2006/relationships/ctrlProp" Target="../ctrlProps/ctrlProp1474.xml"/><Relationship Id="rId4" Type="http://schemas.openxmlformats.org/officeDocument/2006/relationships/ctrlProp" Target="../ctrlProps/ctrlProp1434.xml"/><Relationship Id="rId9" Type="http://schemas.openxmlformats.org/officeDocument/2006/relationships/ctrlProp" Target="../ctrlProps/ctrlProp1439.xml"/><Relationship Id="rId14" Type="http://schemas.openxmlformats.org/officeDocument/2006/relationships/ctrlProp" Target="../ctrlProps/ctrlProp1444.xml"/><Relationship Id="rId22" Type="http://schemas.openxmlformats.org/officeDocument/2006/relationships/ctrlProp" Target="../ctrlProps/ctrlProp1452.xml"/><Relationship Id="rId27" Type="http://schemas.openxmlformats.org/officeDocument/2006/relationships/ctrlProp" Target="../ctrlProps/ctrlProp1457.xml"/><Relationship Id="rId30" Type="http://schemas.openxmlformats.org/officeDocument/2006/relationships/ctrlProp" Target="../ctrlProps/ctrlProp1460.xml"/><Relationship Id="rId35" Type="http://schemas.openxmlformats.org/officeDocument/2006/relationships/ctrlProp" Target="../ctrlProps/ctrlProp1465.xml"/><Relationship Id="rId43" Type="http://schemas.openxmlformats.org/officeDocument/2006/relationships/ctrlProp" Target="../ctrlProps/ctrlProp1473.xml"/><Relationship Id="rId48" Type="http://schemas.openxmlformats.org/officeDocument/2006/relationships/ctrlProp" Target="../ctrlProps/ctrlProp1478.xml"/><Relationship Id="rId8" Type="http://schemas.openxmlformats.org/officeDocument/2006/relationships/ctrlProp" Target="../ctrlProps/ctrlProp1438.xml"/><Relationship Id="rId51" Type="http://schemas.openxmlformats.org/officeDocument/2006/relationships/ctrlProp" Target="../ctrlProps/ctrlProp1481.xml"/><Relationship Id="rId3" Type="http://schemas.openxmlformats.org/officeDocument/2006/relationships/vmlDrawing" Target="../drawings/vmlDrawing31.vml"/><Relationship Id="rId12" Type="http://schemas.openxmlformats.org/officeDocument/2006/relationships/ctrlProp" Target="../ctrlProps/ctrlProp1442.xml"/><Relationship Id="rId17" Type="http://schemas.openxmlformats.org/officeDocument/2006/relationships/ctrlProp" Target="../ctrlProps/ctrlProp1447.xml"/><Relationship Id="rId25" Type="http://schemas.openxmlformats.org/officeDocument/2006/relationships/ctrlProp" Target="../ctrlProps/ctrlProp1455.xml"/><Relationship Id="rId33" Type="http://schemas.openxmlformats.org/officeDocument/2006/relationships/ctrlProp" Target="../ctrlProps/ctrlProp1463.xml"/><Relationship Id="rId38" Type="http://schemas.openxmlformats.org/officeDocument/2006/relationships/ctrlProp" Target="../ctrlProps/ctrlProp1468.xml"/><Relationship Id="rId46" Type="http://schemas.openxmlformats.org/officeDocument/2006/relationships/ctrlProp" Target="../ctrlProps/ctrlProp1476.xml"/><Relationship Id="rId20" Type="http://schemas.openxmlformats.org/officeDocument/2006/relationships/ctrlProp" Target="../ctrlProps/ctrlProp1450.xml"/><Relationship Id="rId41" Type="http://schemas.openxmlformats.org/officeDocument/2006/relationships/ctrlProp" Target="../ctrlProps/ctrlProp1471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1436.xm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91.xml"/><Relationship Id="rId18" Type="http://schemas.openxmlformats.org/officeDocument/2006/relationships/ctrlProp" Target="../ctrlProps/ctrlProp1496.xml"/><Relationship Id="rId26" Type="http://schemas.openxmlformats.org/officeDocument/2006/relationships/ctrlProp" Target="../ctrlProps/ctrlProp1504.xml"/><Relationship Id="rId39" Type="http://schemas.openxmlformats.org/officeDocument/2006/relationships/ctrlProp" Target="../ctrlProps/ctrlProp1517.xml"/><Relationship Id="rId21" Type="http://schemas.openxmlformats.org/officeDocument/2006/relationships/ctrlProp" Target="../ctrlProps/ctrlProp1499.xml"/><Relationship Id="rId34" Type="http://schemas.openxmlformats.org/officeDocument/2006/relationships/ctrlProp" Target="../ctrlProps/ctrlProp1512.xml"/><Relationship Id="rId42" Type="http://schemas.openxmlformats.org/officeDocument/2006/relationships/ctrlProp" Target="../ctrlProps/ctrlProp1520.xml"/><Relationship Id="rId47" Type="http://schemas.openxmlformats.org/officeDocument/2006/relationships/ctrlProp" Target="../ctrlProps/ctrlProp1525.xml"/><Relationship Id="rId50" Type="http://schemas.openxmlformats.org/officeDocument/2006/relationships/ctrlProp" Target="../ctrlProps/ctrlProp1528.xml"/><Relationship Id="rId7" Type="http://schemas.openxmlformats.org/officeDocument/2006/relationships/ctrlProp" Target="../ctrlProps/ctrlProp1485.xml"/><Relationship Id="rId2" Type="http://schemas.openxmlformats.org/officeDocument/2006/relationships/drawing" Target="../drawings/drawing33.xml"/><Relationship Id="rId16" Type="http://schemas.openxmlformats.org/officeDocument/2006/relationships/ctrlProp" Target="../ctrlProps/ctrlProp1494.xml"/><Relationship Id="rId29" Type="http://schemas.openxmlformats.org/officeDocument/2006/relationships/ctrlProp" Target="../ctrlProps/ctrlProp1507.xml"/><Relationship Id="rId11" Type="http://schemas.openxmlformats.org/officeDocument/2006/relationships/ctrlProp" Target="../ctrlProps/ctrlProp1489.xml"/><Relationship Id="rId24" Type="http://schemas.openxmlformats.org/officeDocument/2006/relationships/ctrlProp" Target="../ctrlProps/ctrlProp1502.xml"/><Relationship Id="rId32" Type="http://schemas.openxmlformats.org/officeDocument/2006/relationships/ctrlProp" Target="../ctrlProps/ctrlProp1510.xml"/><Relationship Id="rId37" Type="http://schemas.openxmlformats.org/officeDocument/2006/relationships/ctrlProp" Target="../ctrlProps/ctrlProp1515.xml"/><Relationship Id="rId40" Type="http://schemas.openxmlformats.org/officeDocument/2006/relationships/ctrlProp" Target="../ctrlProps/ctrlProp1518.xml"/><Relationship Id="rId45" Type="http://schemas.openxmlformats.org/officeDocument/2006/relationships/ctrlProp" Target="../ctrlProps/ctrlProp1523.xml"/><Relationship Id="rId5" Type="http://schemas.openxmlformats.org/officeDocument/2006/relationships/ctrlProp" Target="../ctrlProps/ctrlProp1483.xml"/><Relationship Id="rId15" Type="http://schemas.openxmlformats.org/officeDocument/2006/relationships/ctrlProp" Target="../ctrlProps/ctrlProp1493.xml"/><Relationship Id="rId23" Type="http://schemas.openxmlformats.org/officeDocument/2006/relationships/ctrlProp" Target="../ctrlProps/ctrlProp1501.xml"/><Relationship Id="rId28" Type="http://schemas.openxmlformats.org/officeDocument/2006/relationships/ctrlProp" Target="../ctrlProps/ctrlProp1506.xml"/><Relationship Id="rId36" Type="http://schemas.openxmlformats.org/officeDocument/2006/relationships/ctrlProp" Target="../ctrlProps/ctrlProp1514.xml"/><Relationship Id="rId49" Type="http://schemas.openxmlformats.org/officeDocument/2006/relationships/ctrlProp" Target="../ctrlProps/ctrlProp1527.xml"/><Relationship Id="rId10" Type="http://schemas.openxmlformats.org/officeDocument/2006/relationships/ctrlProp" Target="../ctrlProps/ctrlProp1488.xml"/><Relationship Id="rId19" Type="http://schemas.openxmlformats.org/officeDocument/2006/relationships/ctrlProp" Target="../ctrlProps/ctrlProp1497.xml"/><Relationship Id="rId31" Type="http://schemas.openxmlformats.org/officeDocument/2006/relationships/ctrlProp" Target="../ctrlProps/ctrlProp1509.xml"/><Relationship Id="rId44" Type="http://schemas.openxmlformats.org/officeDocument/2006/relationships/ctrlProp" Target="../ctrlProps/ctrlProp1522.xml"/><Relationship Id="rId4" Type="http://schemas.openxmlformats.org/officeDocument/2006/relationships/ctrlProp" Target="../ctrlProps/ctrlProp1482.xml"/><Relationship Id="rId9" Type="http://schemas.openxmlformats.org/officeDocument/2006/relationships/ctrlProp" Target="../ctrlProps/ctrlProp1487.xml"/><Relationship Id="rId14" Type="http://schemas.openxmlformats.org/officeDocument/2006/relationships/ctrlProp" Target="../ctrlProps/ctrlProp1492.xml"/><Relationship Id="rId22" Type="http://schemas.openxmlformats.org/officeDocument/2006/relationships/ctrlProp" Target="../ctrlProps/ctrlProp1500.xml"/><Relationship Id="rId27" Type="http://schemas.openxmlformats.org/officeDocument/2006/relationships/ctrlProp" Target="../ctrlProps/ctrlProp1505.xml"/><Relationship Id="rId30" Type="http://schemas.openxmlformats.org/officeDocument/2006/relationships/ctrlProp" Target="../ctrlProps/ctrlProp1508.xml"/><Relationship Id="rId35" Type="http://schemas.openxmlformats.org/officeDocument/2006/relationships/ctrlProp" Target="../ctrlProps/ctrlProp1513.xml"/><Relationship Id="rId43" Type="http://schemas.openxmlformats.org/officeDocument/2006/relationships/ctrlProp" Target="../ctrlProps/ctrlProp1521.xml"/><Relationship Id="rId48" Type="http://schemas.openxmlformats.org/officeDocument/2006/relationships/ctrlProp" Target="../ctrlProps/ctrlProp1526.xml"/><Relationship Id="rId8" Type="http://schemas.openxmlformats.org/officeDocument/2006/relationships/ctrlProp" Target="../ctrlProps/ctrlProp1486.xml"/><Relationship Id="rId51" Type="http://schemas.openxmlformats.org/officeDocument/2006/relationships/ctrlProp" Target="../ctrlProps/ctrlProp1529.xml"/><Relationship Id="rId3" Type="http://schemas.openxmlformats.org/officeDocument/2006/relationships/vmlDrawing" Target="../drawings/vmlDrawing32.vml"/><Relationship Id="rId12" Type="http://schemas.openxmlformats.org/officeDocument/2006/relationships/ctrlProp" Target="../ctrlProps/ctrlProp1490.xml"/><Relationship Id="rId17" Type="http://schemas.openxmlformats.org/officeDocument/2006/relationships/ctrlProp" Target="../ctrlProps/ctrlProp1495.xml"/><Relationship Id="rId25" Type="http://schemas.openxmlformats.org/officeDocument/2006/relationships/ctrlProp" Target="../ctrlProps/ctrlProp1503.xml"/><Relationship Id="rId33" Type="http://schemas.openxmlformats.org/officeDocument/2006/relationships/ctrlProp" Target="../ctrlProps/ctrlProp1511.xml"/><Relationship Id="rId38" Type="http://schemas.openxmlformats.org/officeDocument/2006/relationships/ctrlProp" Target="../ctrlProps/ctrlProp1516.xml"/><Relationship Id="rId46" Type="http://schemas.openxmlformats.org/officeDocument/2006/relationships/ctrlProp" Target="../ctrlProps/ctrlProp1524.xml"/><Relationship Id="rId20" Type="http://schemas.openxmlformats.org/officeDocument/2006/relationships/ctrlProp" Target="../ctrlProps/ctrlProp1498.xml"/><Relationship Id="rId41" Type="http://schemas.openxmlformats.org/officeDocument/2006/relationships/ctrlProp" Target="../ctrlProps/ctrlProp1519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1484.xm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39.xml"/><Relationship Id="rId18" Type="http://schemas.openxmlformats.org/officeDocument/2006/relationships/ctrlProp" Target="../ctrlProps/ctrlProp1544.xml"/><Relationship Id="rId26" Type="http://schemas.openxmlformats.org/officeDocument/2006/relationships/ctrlProp" Target="../ctrlProps/ctrlProp1552.xml"/><Relationship Id="rId39" Type="http://schemas.openxmlformats.org/officeDocument/2006/relationships/ctrlProp" Target="../ctrlProps/ctrlProp1565.xml"/><Relationship Id="rId21" Type="http://schemas.openxmlformats.org/officeDocument/2006/relationships/ctrlProp" Target="../ctrlProps/ctrlProp1547.xml"/><Relationship Id="rId34" Type="http://schemas.openxmlformats.org/officeDocument/2006/relationships/ctrlProp" Target="../ctrlProps/ctrlProp1560.xml"/><Relationship Id="rId42" Type="http://schemas.openxmlformats.org/officeDocument/2006/relationships/ctrlProp" Target="../ctrlProps/ctrlProp1568.xml"/><Relationship Id="rId47" Type="http://schemas.openxmlformats.org/officeDocument/2006/relationships/ctrlProp" Target="../ctrlProps/ctrlProp1573.xml"/><Relationship Id="rId50" Type="http://schemas.openxmlformats.org/officeDocument/2006/relationships/ctrlProp" Target="../ctrlProps/ctrlProp1576.xml"/><Relationship Id="rId7" Type="http://schemas.openxmlformats.org/officeDocument/2006/relationships/ctrlProp" Target="../ctrlProps/ctrlProp1533.xml"/><Relationship Id="rId2" Type="http://schemas.openxmlformats.org/officeDocument/2006/relationships/drawing" Target="../drawings/drawing34.xml"/><Relationship Id="rId16" Type="http://schemas.openxmlformats.org/officeDocument/2006/relationships/ctrlProp" Target="../ctrlProps/ctrlProp1542.xml"/><Relationship Id="rId29" Type="http://schemas.openxmlformats.org/officeDocument/2006/relationships/ctrlProp" Target="../ctrlProps/ctrlProp1555.xml"/><Relationship Id="rId11" Type="http://schemas.openxmlformats.org/officeDocument/2006/relationships/ctrlProp" Target="../ctrlProps/ctrlProp1537.xml"/><Relationship Id="rId24" Type="http://schemas.openxmlformats.org/officeDocument/2006/relationships/ctrlProp" Target="../ctrlProps/ctrlProp1550.xml"/><Relationship Id="rId32" Type="http://schemas.openxmlformats.org/officeDocument/2006/relationships/ctrlProp" Target="../ctrlProps/ctrlProp1558.xml"/><Relationship Id="rId37" Type="http://schemas.openxmlformats.org/officeDocument/2006/relationships/ctrlProp" Target="../ctrlProps/ctrlProp1563.xml"/><Relationship Id="rId40" Type="http://schemas.openxmlformats.org/officeDocument/2006/relationships/ctrlProp" Target="../ctrlProps/ctrlProp1566.xml"/><Relationship Id="rId45" Type="http://schemas.openxmlformats.org/officeDocument/2006/relationships/ctrlProp" Target="../ctrlProps/ctrlProp1571.xml"/><Relationship Id="rId5" Type="http://schemas.openxmlformats.org/officeDocument/2006/relationships/ctrlProp" Target="../ctrlProps/ctrlProp1531.xml"/><Relationship Id="rId15" Type="http://schemas.openxmlformats.org/officeDocument/2006/relationships/ctrlProp" Target="../ctrlProps/ctrlProp1541.xml"/><Relationship Id="rId23" Type="http://schemas.openxmlformats.org/officeDocument/2006/relationships/ctrlProp" Target="../ctrlProps/ctrlProp1549.xml"/><Relationship Id="rId28" Type="http://schemas.openxmlformats.org/officeDocument/2006/relationships/ctrlProp" Target="../ctrlProps/ctrlProp1554.xml"/><Relationship Id="rId36" Type="http://schemas.openxmlformats.org/officeDocument/2006/relationships/ctrlProp" Target="../ctrlProps/ctrlProp1562.xml"/><Relationship Id="rId49" Type="http://schemas.openxmlformats.org/officeDocument/2006/relationships/ctrlProp" Target="../ctrlProps/ctrlProp1575.xml"/><Relationship Id="rId10" Type="http://schemas.openxmlformats.org/officeDocument/2006/relationships/ctrlProp" Target="../ctrlProps/ctrlProp1536.xml"/><Relationship Id="rId19" Type="http://schemas.openxmlformats.org/officeDocument/2006/relationships/ctrlProp" Target="../ctrlProps/ctrlProp1545.xml"/><Relationship Id="rId31" Type="http://schemas.openxmlformats.org/officeDocument/2006/relationships/ctrlProp" Target="../ctrlProps/ctrlProp1557.xml"/><Relationship Id="rId44" Type="http://schemas.openxmlformats.org/officeDocument/2006/relationships/ctrlProp" Target="../ctrlProps/ctrlProp1570.xml"/><Relationship Id="rId4" Type="http://schemas.openxmlformats.org/officeDocument/2006/relationships/ctrlProp" Target="../ctrlProps/ctrlProp1530.xml"/><Relationship Id="rId9" Type="http://schemas.openxmlformats.org/officeDocument/2006/relationships/ctrlProp" Target="../ctrlProps/ctrlProp1535.xml"/><Relationship Id="rId14" Type="http://schemas.openxmlformats.org/officeDocument/2006/relationships/ctrlProp" Target="../ctrlProps/ctrlProp1540.xml"/><Relationship Id="rId22" Type="http://schemas.openxmlformats.org/officeDocument/2006/relationships/ctrlProp" Target="../ctrlProps/ctrlProp1548.xml"/><Relationship Id="rId27" Type="http://schemas.openxmlformats.org/officeDocument/2006/relationships/ctrlProp" Target="../ctrlProps/ctrlProp1553.xml"/><Relationship Id="rId30" Type="http://schemas.openxmlformats.org/officeDocument/2006/relationships/ctrlProp" Target="../ctrlProps/ctrlProp1556.xml"/><Relationship Id="rId35" Type="http://schemas.openxmlformats.org/officeDocument/2006/relationships/ctrlProp" Target="../ctrlProps/ctrlProp1561.xml"/><Relationship Id="rId43" Type="http://schemas.openxmlformats.org/officeDocument/2006/relationships/ctrlProp" Target="../ctrlProps/ctrlProp1569.xml"/><Relationship Id="rId48" Type="http://schemas.openxmlformats.org/officeDocument/2006/relationships/ctrlProp" Target="../ctrlProps/ctrlProp1574.xml"/><Relationship Id="rId8" Type="http://schemas.openxmlformats.org/officeDocument/2006/relationships/ctrlProp" Target="../ctrlProps/ctrlProp1534.xml"/><Relationship Id="rId51" Type="http://schemas.openxmlformats.org/officeDocument/2006/relationships/ctrlProp" Target="../ctrlProps/ctrlProp1577.xml"/><Relationship Id="rId3" Type="http://schemas.openxmlformats.org/officeDocument/2006/relationships/vmlDrawing" Target="../drawings/vmlDrawing33.vml"/><Relationship Id="rId12" Type="http://schemas.openxmlformats.org/officeDocument/2006/relationships/ctrlProp" Target="../ctrlProps/ctrlProp1538.xml"/><Relationship Id="rId17" Type="http://schemas.openxmlformats.org/officeDocument/2006/relationships/ctrlProp" Target="../ctrlProps/ctrlProp1543.xml"/><Relationship Id="rId25" Type="http://schemas.openxmlformats.org/officeDocument/2006/relationships/ctrlProp" Target="../ctrlProps/ctrlProp1551.xml"/><Relationship Id="rId33" Type="http://schemas.openxmlformats.org/officeDocument/2006/relationships/ctrlProp" Target="../ctrlProps/ctrlProp1559.xml"/><Relationship Id="rId38" Type="http://schemas.openxmlformats.org/officeDocument/2006/relationships/ctrlProp" Target="../ctrlProps/ctrlProp1564.xml"/><Relationship Id="rId46" Type="http://schemas.openxmlformats.org/officeDocument/2006/relationships/ctrlProp" Target="../ctrlProps/ctrlProp1572.xml"/><Relationship Id="rId20" Type="http://schemas.openxmlformats.org/officeDocument/2006/relationships/ctrlProp" Target="../ctrlProps/ctrlProp1546.xml"/><Relationship Id="rId41" Type="http://schemas.openxmlformats.org/officeDocument/2006/relationships/ctrlProp" Target="../ctrlProps/ctrlProp1567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1532.xml"/></Relationships>
</file>

<file path=xl/worksheets/_rels/sheet3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87.xml"/><Relationship Id="rId18" Type="http://schemas.openxmlformats.org/officeDocument/2006/relationships/ctrlProp" Target="../ctrlProps/ctrlProp1592.xml"/><Relationship Id="rId26" Type="http://schemas.openxmlformats.org/officeDocument/2006/relationships/ctrlProp" Target="../ctrlProps/ctrlProp1600.xml"/><Relationship Id="rId39" Type="http://schemas.openxmlformats.org/officeDocument/2006/relationships/ctrlProp" Target="../ctrlProps/ctrlProp1613.xml"/><Relationship Id="rId21" Type="http://schemas.openxmlformats.org/officeDocument/2006/relationships/ctrlProp" Target="../ctrlProps/ctrlProp1595.xml"/><Relationship Id="rId34" Type="http://schemas.openxmlformats.org/officeDocument/2006/relationships/ctrlProp" Target="../ctrlProps/ctrlProp1608.xml"/><Relationship Id="rId42" Type="http://schemas.openxmlformats.org/officeDocument/2006/relationships/ctrlProp" Target="../ctrlProps/ctrlProp1616.xml"/><Relationship Id="rId47" Type="http://schemas.openxmlformats.org/officeDocument/2006/relationships/ctrlProp" Target="../ctrlProps/ctrlProp1621.xml"/><Relationship Id="rId50" Type="http://schemas.openxmlformats.org/officeDocument/2006/relationships/ctrlProp" Target="../ctrlProps/ctrlProp1624.xml"/><Relationship Id="rId7" Type="http://schemas.openxmlformats.org/officeDocument/2006/relationships/ctrlProp" Target="../ctrlProps/ctrlProp1581.xml"/><Relationship Id="rId2" Type="http://schemas.openxmlformats.org/officeDocument/2006/relationships/drawing" Target="../drawings/drawing35.xml"/><Relationship Id="rId16" Type="http://schemas.openxmlformats.org/officeDocument/2006/relationships/ctrlProp" Target="../ctrlProps/ctrlProp1590.xml"/><Relationship Id="rId29" Type="http://schemas.openxmlformats.org/officeDocument/2006/relationships/ctrlProp" Target="../ctrlProps/ctrlProp1603.xml"/><Relationship Id="rId11" Type="http://schemas.openxmlformats.org/officeDocument/2006/relationships/ctrlProp" Target="../ctrlProps/ctrlProp1585.xml"/><Relationship Id="rId24" Type="http://schemas.openxmlformats.org/officeDocument/2006/relationships/ctrlProp" Target="../ctrlProps/ctrlProp1598.xml"/><Relationship Id="rId32" Type="http://schemas.openxmlformats.org/officeDocument/2006/relationships/ctrlProp" Target="../ctrlProps/ctrlProp1606.xml"/><Relationship Id="rId37" Type="http://schemas.openxmlformats.org/officeDocument/2006/relationships/ctrlProp" Target="../ctrlProps/ctrlProp1611.xml"/><Relationship Id="rId40" Type="http://schemas.openxmlformats.org/officeDocument/2006/relationships/ctrlProp" Target="../ctrlProps/ctrlProp1614.xml"/><Relationship Id="rId45" Type="http://schemas.openxmlformats.org/officeDocument/2006/relationships/ctrlProp" Target="../ctrlProps/ctrlProp1619.xml"/><Relationship Id="rId5" Type="http://schemas.openxmlformats.org/officeDocument/2006/relationships/ctrlProp" Target="../ctrlProps/ctrlProp1579.xml"/><Relationship Id="rId15" Type="http://schemas.openxmlformats.org/officeDocument/2006/relationships/ctrlProp" Target="../ctrlProps/ctrlProp1589.xml"/><Relationship Id="rId23" Type="http://schemas.openxmlformats.org/officeDocument/2006/relationships/ctrlProp" Target="../ctrlProps/ctrlProp1597.xml"/><Relationship Id="rId28" Type="http://schemas.openxmlformats.org/officeDocument/2006/relationships/ctrlProp" Target="../ctrlProps/ctrlProp1602.xml"/><Relationship Id="rId36" Type="http://schemas.openxmlformats.org/officeDocument/2006/relationships/ctrlProp" Target="../ctrlProps/ctrlProp1610.xml"/><Relationship Id="rId49" Type="http://schemas.openxmlformats.org/officeDocument/2006/relationships/ctrlProp" Target="../ctrlProps/ctrlProp1623.xml"/><Relationship Id="rId10" Type="http://schemas.openxmlformats.org/officeDocument/2006/relationships/ctrlProp" Target="../ctrlProps/ctrlProp1584.xml"/><Relationship Id="rId19" Type="http://schemas.openxmlformats.org/officeDocument/2006/relationships/ctrlProp" Target="../ctrlProps/ctrlProp1593.xml"/><Relationship Id="rId31" Type="http://schemas.openxmlformats.org/officeDocument/2006/relationships/ctrlProp" Target="../ctrlProps/ctrlProp1605.xml"/><Relationship Id="rId44" Type="http://schemas.openxmlformats.org/officeDocument/2006/relationships/ctrlProp" Target="../ctrlProps/ctrlProp1618.xml"/><Relationship Id="rId4" Type="http://schemas.openxmlformats.org/officeDocument/2006/relationships/ctrlProp" Target="../ctrlProps/ctrlProp1578.xml"/><Relationship Id="rId9" Type="http://schemas.openxmlformats.org/officeDocument/2006/relationships/ctrlProp" Target="../ctrlProps/ctrlProp1583.xml"/><Relationship Id="rId14" Type="http://schemas.openxmlformats.org/officeDocument/2006/relationships/ctrlProp" Target="../ctrlProps/ctrlProp1588.xml"/><Relationship Id="rId22" Type="http://schemas.openxmlformats.org/officeDocument/2006/relationships/ctrlProp" Target="../ctrlProps/ctrlProp1596.xml"/><Relationship Id="rId27" Type="http://schemas.openxmlformats.org/officeDocument/2006/relationships/ctrlProp" Target="../ctrlProps/ctrlProp1601.xml"/><Relationship Id="rId30" Type="http://schemas.openxmlformats.org/officeDocument/2006/relationships/ctrlProp" Target="../ctrlProps/ctrlProp1604.xml"/><Relationship Id="rId35" Type="http://schemas.openxmlformats.org/officeDocument/2006/relationships/ctrlProp" Target="../ctrlProps/ctrlProp1609.xml"/><Relationship Id="rId43" Type="http://schemas.openxmlformats.org/officeDocument/2006/relationships/ctrlProp" Target="../ctrlProps/ctrlProp1617.xml"/><Relationship Id="rId48" Type="http://schemas.openxmlformats.org/officeDocument/2006/relationships/ctrlProp" Target="../ctrlProps/ctrlProp1622.xml"/><Relationship Id="rId8" Type="http://schemas.openxmlformats.org/officeDocument/2006/relationships/ctrlProp" Target="../ctrlProps/ctrlProp1582.xml"/><Relationship Id="rId51" Type="http://schemas.openxmlformats.org/officeDocument/2006/relationships/ctrlProp" Target="../ctrlProps/ctrlProp1625.xml"/><Relationship Id="rId3" Type="http://schemas.openxmlformats.org/officeDocument/2006/relationships/vmlDrawing" Target="../drawings/vmlDrawing34.vml"/><Relationship Id="rId12" Type="http://schemas.openxmlformats.org/officeDocument/2006/relationships/ctrlProp" Target="../ctrlProps/ctrlProp1586.xml"/><Relationship Id="rId17" Type="http://schemas.openxmlformats.org/officeDocument/2006/relationships/ctrlProp" Target="../ctrlProps/ctrlProp1591.xml"/><Relationship Id="rId25" Type="http://schemas.openxmlformats.org/officeDocument/2006/relationships/ctrlProp" Target="../ctrlProps/ctrlProp1599.xml"/><Relationship Id="rId33" Type="http://schemas.openxmlformats.org/officeDocument/2006/relationships/ctrlProp" Target="../ctrlProps/ctrlProp1607.xml"/><Relationship Id="rId38" Type="http://schemas.openxmlformats.org/officeDocument/2006/relationships/ctrlProp" Target="../ctrlProps/ctrlProp1612.xml"/><Relationship Id="rId46" Type="http://schemas.openxmlformats.org/officeDocument/2006/relationships/ctrlProp" Target="../ctrlProps/ctrlProp1620.xml"/><Relationship Id="rId20" Type="http://schemas.openxmlformats.org/officeDocument/2006/relationships/ctrlProp" Target="../ctrlProps/ctrlProp1594.xml"/><Relationship Id="rId41" Type="http://schemas.openxmlformats.org/officeDocument/2006/relationships/ctrlProp" Target="../ctrlProps/ctrlProp1615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580.xml"/></Relationships>
</file>

<file path=xl/worksheets/_rels/sheet3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35.xml"/><Relationship Id="rId18" Type="http://schemas.openxmlformats.org/officeDocument/2006/relationships/ctrlProp" Target="../ctrlProps/ctrlProp1640.xml"/><Relationship Id="rId26" Type="http://schemas.openxmlformats.org/officeDocument/2006/relationships/ctrlProp" Target="../ctrlProps/ctrlProp1648.xml"/><Relationship Id="rId39" Type="http://schemas.openxmlformats.org/officeDocument/2006/relationships/ctrlProp" Target="../ctrlProps/ctrlProp1661.xml"/><Relationship Id="rId21" Type="http://schemas.openxmlformats.org/officeDocument/2006/relationships/ctrlProp" Target="../ctrlProps/ctrlProp1643.xml"/><Relationship Id="rId34" Type="http://schemas.openxmlformats.org/officeDocument/2006/relationships/ctrlProp" Target="../ctrlProps/ctrlProp1656.xml"/><Relationship Id="rId42" Type="http://schemas.openxmlformats.org/officeDocument/2006/relationships/ctrlProp" Target="../ctrlProps/ctrlProp1664.xml"/><Relationship Id="rId47" Type="http://schemas.openxmlformats.org/officeDocument/2006/relationships/ctrlProp" Target="../ctrlProps/ctrlProp1669.xml"/><Relationship Id="rId50" Type="http://schemas.openxmlformats.org/officeDocument/2006/relationships/ctrlProp" Target="../ctrlProps/ctrlProp1672.xml"/><Relationship Id="rId7" Type="http://schemas.openxmlformats.org/officeDocument/2006/relationships/ctrlProp" Target="../ctrlProps/ctrlProp1629.xml"/><Relationship Id="rId2" Type="http://schemas.openxmlformats.org/officeDocument/2006/relationships/drawing" Target="../drawings/drawing36.xml"/><Relationship Id="rId16" Type="http://schemas.openxmlformats.org/officeDocument/2006/relationships/ctrlProp" Target="../ctrlProps/ctrlProp1638.xml"/><Relationship Id="rId29" Type="http://schemas.openxmlformats.org/officeDocument/2006/relationships/ctrlProp" Target="../ctrlProps/ctrlProp1651.xml"/><Relationship Id="rId11" Type="http://schemas.openxmlformats.org/officeDocument/2006/relationships/ctrlProp" Target="../ctrlProps/ctrlProp1633.xml"/><Relationship Id="rId24" Type="http://schemas.openxmlformats.org/officeDocument/2006/relationships/ctrlProp" Target="../ctrlProps/ctrlProp1646.xml"/><Relationship Id="rId32" Type="http://schemas.openxmlformats.org/officeDocument/2006/relationships/ctrlProp" Target="../ctrlProps/ctrlProp1654.xml"/><Relationship Id="rId37" Type="http://schemas.openxmlformats.org/officeDocument/2006/relationships/ctrlProp" Target="../ctrlProps/ctrlProp1659.xml"/><Relationship Id="rId40" Type="http://schemas.openxmlformats.org/officeDocument/2006/relationships/ctrlProp" Target="../ctrlProps/ctrlProp1662.xml"/><Relationship Id="rId45" Type="http://schemas.openxmlformats.org/officeDocument/2006/relationships/ctrlProp" Target="../ctrlProps/ctrlProp1667.xml"/><Relationship Id="rId5" Type="http://schemas.openxmlformats.org/officeDocument/2006/relationships/ctrlProp" Target="../ctrlProps/ctrlProp1627.xml"/><Relationship Id="rId15" Type="http://schemas.openxmlformats.org/officeDocument/2006/relationships/ctrlProp" Target="../ctrlProps/ctrlProp1637.xml"/><Relationship Id="rId23" Type="http://schemas.openxmlformats.org/officeDocument/2006/relationships/ctrlProp" Target="../ctrlProps/ctrlProp1645.xml"/><Relationship Id="rId28" Type="http://schemas.openxmlformats.org/officeDocument/2006/relationships/ctrlProp" Target="../ctrlProps/ctrlProp1650.xml"/><Relationship Id="rId36" Type="http://schemas.openxmlformats.org/officeDocument/2006/relationships/ctrlProp" Target="../ctrlProps/ctrlProp1658.xml"/><Relationship Id="rId49" Type="http://schemas.openxmlformats.org/officeDocument/2006/relationships/ctrlProp" Target="../ctrlProps/ctrlProp1671.xml"/><Relationship Id="rId10" Type="http://schemas.openxmlformats.org/officeDocument/2006/relationships/ctrlProp" Target="../ctrlProps/ctrlProp1632.xml"/><Relationship Id="rId19" Type="http://schemas.openxmlformats.org/officeDocument/2006/relationships/ctrlProp" Target="../ctrlProps/ctrlProp1641.xml"/><Relationship Id="rId31" Type="http://schemas.openxmlformats.org/officeDocument/2006/relationships/ctrlProp" Target="../ctrlProps/ctrlProp1653.xml"/><Relationship Id="rId44" Type="http://schemas.openxmlformats.org/officeDocument/2006/relationships/ctrlProp" Target="../ctrlProps/ctrlProp1666.xml"/><Relationship Id="rId4" Type="http://schemas.openxmlformats.org/officeDocument/2006/relationships/ctrlProp" Target="../ctrlProps/ctrlProp1626.xml"/><Relationship Id="rId9" Type="http://schemas.openxmlformats.org/officeDocument/2006/relationships/ctrlProp" Target="../ctrlProps/ctrlProp1631.xml"/><Relationship Id="rId14" Type="http://schemas.openxmlformats.org/officeDocument/2006/relationships/ctrlProp" Target="../ctrlProps/ctrlProp1636.xml"/><Relationship Id="rId22" Type="http://schemas.openxmlformats.org/officeDocument/2006/relationships/ctrlProp" Target="../ctrlProps/ctrlProp1644.xml"/><Relationship Id="rId27" Type="http://schemas.openxmlformats.org/officeDocument/2006/relationships/ctrlProp" Target="../ctrlProps/ctrlProp1649.xml"/><Relationship Id="rId30" Type="http://schemas.openxmlformats.org/officeDocument/2006/relationships/ctrlProp" Target="../ctrlProps/ctrlProp1652.xml"/><Relationship Id="rId35" Type="http://schemas.openxmlformats.org/officeDocument/2006/relationships/ctrlProp" Target="../ctrlProps/ctrlProp1657.xml"/><Relationship Id="rId43" Type="http://schemas.openxmlformats.org/officeDocument/2006/relationships/ctrlProp" Target="../ctrlProps/ctrlProp1665.xml"/><Relationship Id="rId48" Type="http://schemas.openxmlformats.org/officeDocument/2006/relationships/ctrlProp" Target="../ctrlProps/ctrlProp1670.xml"/><Relationship Id="rId8" Type="http://schemas.openxmlformats.org/officeDocument/2006/relationships/ctrlProp" Target="../ctrlProps/ctrlProp1630.xml"/><Relationship Id="rId51" Type="http://schemas.openxmlformats.org/officeDocument/2006/relationships/ctrlProp" Target="../ctrlProps/ctrlProp1673.xml"/><Relationship Id="rId3" Type="http://schemas.openxmlformats.org/officeDocument/2006/relationships/vmlDrawing" Target="../drawings/vmlDrawing35.vml"/><Relationship Id="rId12" Type="http://schemas.openxmlformats.org/officeDocument/2006/relationships/ctrlProp" Target="../ctrlProps/ctrlProp1634.xml"/><Relationship Id="rId17" Type="http://schemas.openxmlformats.org/officeDocument/2006/relationships/ctrlProp" Target="../ctrlProps/ctrlProp1639.xml"/><Relationship Id="rId25" Type="http://schemas.openxmlformats.org/officeDocument/2006/relationships/ctrlProp" Target="../ctrlProps/ctrlProp1647.xml"/><Relationship Id="rId33" Type="http://schemas.openxmlformats.org/officeDocument/2006/relationships/ctrlProp" Target="../ctrlProps/ctrlProp1655.xml"/><Relationship Id="rId38" Type="http://schemas.openxmlformats.org/officeDocument/2006/relationships/ctrlProp" Target="../ctrlProps/ctrlProp1660.xml"/><Relationship Id="rId46" Type="http://schemas.openxmlformats.org/officeDocument/2006/relationships/ctrlProp" Target="../ctrlProps/ctrlProp1668.xml"/><Relationship Id="rId20" Type="http://schemas.openxmlformats.org/officeDocument/2006/relationships/ctrlProp" Target="../ctrlProps/ctrlProp1642.xml"/><Relationship Id="rId41" Type="http://schemas.openxmlformats.org/officeDocument/2006/relationships/ctrlProp" Target="../ctrlProps/ctrlProp1663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628.xml"/></Relationships>
</file>

<file path=xl/worksheets/_rels/sheet3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83.xml"/><Relationship Id="rId18" Type="http://schemas.openxmlformats.org/officeDocument/2006/relationships/ctrlProp" Target="../ctrlProps/ctrlProp1688.xml"/><Relationship Id="rId26" Type="http://schemas.openxmlformats.org/officeDocument/2006/relationships/ctrlProp" Target="../ctrlProps/ctrlProp1696.xml"/><Relationship Id="rId39" Type="http://schemas.openxmlformats.org/officeDocument/2006/relationships/ctrlProp" Target="../ctrlProps/ctrlProp1709.xml"/><Relationship Id="rId21" Type="http://schemas.openxmlformats.org/officeDocument/2006/relationships/ctrlProp" Target="../ctrlProps/ctrlProp1691.xml"/><Relationship Id="rId34" Type="http://schemas.openxmlformats.org/officeDocument/2006/relationships/ctrlProp" Target="../ctrlProps/ctrlProp1704.xml"/><Relationship Id="rId42" Type="http://schemas.openxmlformats.org/officeDocument/2006/relationships/ctrlProp" Target="../ctrlProps/ctrlProp1712.xml"/><Relationship Id="rId47" Type="http://schemas.openxmlformats.org/officeDocument/2006/relationships/ctrlProp" Target="../ctrlProps/ctrlProp1717.xml"/><Relationship Id="rId50" Type="http://schemas.openxmlformats.org/officeDocument/2006/relationships/ctrlProp" Target="../ctrlProps/ctrlProp1720.xml"/><Relationship Id="rId7" Type="http://schemas.openxmlformats.org/officeDocument/2006/relationships/ctrlProp" Target="../ctrlProps/ctrlProp1677.xml"/><Relationship Id="rId2" Type="http://schemas.openxmlformats.org/officeDocument/2006/relationships/drawing" Target="../drawings/drawing37.xml"/><Relationship Id="rId16" Type="http://schemas.openxmlformats.org/officeDocument/2006/relationships/ctrlProp" Target="../ctrlProps/ctrlProp1686.xml"/><Relationship Id="rId29" Type="http://schemas.openxmlformats.org/officeDocument/2006/relationships/ctrlProp" Target="../ctrlProps/ctrlProp1699.xml"/><Relationship Id="rId11" Type="http://schemas.openxmlformats.org/officeDocument/2006/relationships/ctrlProp" Target="../ctrlProps/ctrlProp1681.xml"/><Relationship Id="rId24" Type="http://schemas.openxmlformats.org/officeDocument/2006/relationships/ctrlProp" Target="../ctrlProps/ctrlProp1694.xml"/><Relationship Id="rId32" Type="http://schemas.openxmlformats.org/officeDocument/2006/relationships/ctrlProp" Target="../ctrlProps/ctrlProp1702.xml"/><Relationship Id="rId37" Type="http://schemas.openxmlformats.org/officeDocument/2006/relationships/ctrlProp" Target="../ctrlProps/ctrlProp1707.xml"/><Relationship Id="rId40" Type="http://schemas.openxmlformats.org/officeDocument/2006/relationships/ctrlProp" Target="../ctrlProps/ctrlProp1710.xml"/><Relationship Id="rId45" Type="http://schemas.openxmlformats.org/officeDocument/2006/relationships/ctrlProp" Target="../ctrlProps/ctrlProp1715.xml"/><Relationship Id="rId5" Type="http://schemas.openxmlformats.org/officeDocument/2006/relationships/ctrlProp" Target="../ctrlProps/ctrlProp1675.xml"/><Relationship Id="rId15" Type="http://schemas.openxmlformats.org/officeDocument/2006/relationships/ctrlProp" Target="../ctrlProps/ctrlProp1685.xml"/><Relationship Id="rId23" Type="http://schemas.openxmlformats.org/officeDocument/2006/relationships/ctrlProp" Target="../ctrlProps/ctrlProp1693.xml"/><Relationship Id="rId28" Type="http://schemas.openxmlformats.org/officeDocument/2006/relationships/ctrlProp" Target="../ctrlProps/ctrlProp1698.xml"/><Relationship Id="rId36" Type="http://schemas.openxmlformats.org/officeDocument/2006/relationships/ctrlProp" Target="../ctrlProps/ctrlProp1706.xml"/><Relationship Id="rId49" Type="http://schemas.openxmlformats.org/officeDocument/2006/relationships/ctrlProp" Target="../ctrlProps/ctrlProp1719.xml"/><Relationship Id="rId10" Type="http://schemas.openxmlformats.org/officeDocument/2006/relationships/ctrlProp" Target="../ctrlProps/ctrlProp1680.xml"/><Relationship Id="rId19" Type="http://schemas.openxmlformats.org/officeDocument/2006/relationships/ctrlProp" Target="../ctrlProps/ctrlProp1689.xml"/><Relationship Id="rId31" Type="http://schemas.openxmlformats.org/officeDocument/2006/relationships/ctrlProp" Target="../ctrlProps/ctrlProp1701.xml"/><Relationship Id="rId44" Type="http://schemas.openxmlformats.org/officeDocument/2006/relationships/ctrlProp" Target="../ctrlProps/ctrlProp1714.xml"/><Relationship Id="rId4" Type="http://schemas.openxmlformats.org/officeDocument/2006/relationships/ctrlProp" Target="../ctrlProps/ctrlProp1674.xml"/><Relationship Id="rId9" Type="http://schemas.openxmlformats.org/officeDocument/2006/relationships/ctrlProp" Target="../ctrlProps/ctrlProp1679.xml"/><Relationship Id="rId14" Type="http://schemas.openxmlformats.org/officeDocument/2006/relationships/ctrlProp" Target="../ctrlProps/ctrlProp1684.xml"/><Relationship Id="rId22" Type="http://schemas.openxmlformats.org/officeDocument/2006/relationships/ctrlProp" Target="../ctrlProps/ctrlProp1692.xml"/><Relationship Id="rId27" Type="http://schemas.openxmlformats.org/officeDocument/2006/relationships/ctrlProp" Target="../ctrlProps/ctrlProp1697.xml"/><Relationship Id="rId30" Type="http://schemas.openxmlformats.org/officeDocument/2006/relationships/ctrlProp" Target="../ctrlProps/ctrlProp1700.xml"/><Relationship Id="rId35" Type="http://schemas.openxmlformats.org/officeDocument/2006/relationships/ctrlProp" Target="../ctrlProps/ctrlProp1705.xml"/><Relationship Id="rId43" Type="http://schemas.openxmlformats.org/officeDocument/2006/relationships/ctrlProp" Target="../ctrlProps/ctrlProp1713.xml"/><Relationship Id="rId48" Type="http://schemas.openxmlformats.org/officeDocument/2006/relationships/ctrlProp" Target="../ctrlProps/ctrlProp1718.xml"/><Relationship Id="rId8" Type="http://schemas.openxmlformats.org/officeDocument/2006/relationships/ctrlProp" Target="../ctrlProps/ctrlProp1678.xml"/><Relationship Id="rId51" Type="http://schemas.openxmlformats.org/officeDocument/2006/relationships/ctrlProp" Target="../ctrlProps/ctrlProp1721.xml"/><Relationship Id="rId3" Type="http://schemas.openxmlformats.org/officeDocument/2006/relationships/vmlDrawing" Target="../drawings/vmlDrawing36.vml"/><Relationship Id="rId12" Type="http://schemas.openxmlformats.org/officeDocument/2006/relationships/ctrlProp" Target="../ctrlProps/ctrlProp1682.xml"/><Relationship Id="rId17" Type="http://schemas.openxmlformats.org/officeDocument/2006/relationships/ctrlProp" Target="../ctrlProps/ctrlProp1687.xml"/><Relationship Id="rId25" Type="http://schemas.openxmlformats.org/officeDocument/2006/relationships/ctrlProp" Target="../ctrlProps/ctrlProp1695.xml"/><Relationship Id="rId33" Type="http://schemas.openxmlformats.org/officeDocument/2006/relationships/ctrlProp" Target="../ctrlProps/ctrlProp1703.xml"/><Relationship Id="rId38" Type="http://schemas.openxmlformats.org/officeDocument/2006/relationships/ctrlProp" Target="../ctrlProps/ctrlProp1708.xml"/><Relationship Id="rId46" Type="http://schemas.openxmlformats.org/officeDocument/2006/relationships/ctrlProp" Target="../ctrlProps/ctrlProp1716.xml"/><Relationship Id="rId20" Type="http://schemas.openxmlformats.org/officeDocument/2006/relationships/ctrlProp" Target="../ctrlProps/ctrlProp1690.xml"/><Relationship Id="rId41" Type="http://schemas.openxmlformats.org/officeDocument/2006/relationships/ctrlProp" Target="../ctrlProps/ctrlProp1711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167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7" Type="http://schemas.openxmlformats.org/officeDocument/2006/relationships/ctrlProp" Target="../ctrlProps/ctrlProp9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2.xml"/><Relationship Id="rId29" Type="http://schemas.openxmlformats.org/officeDocument/2006/relationships/ctrlProp" Target="../ctrlProps/ctrlProp115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0" Type="http://schemas.openxmlformats.org/officeDocument/2006/relationships/ctrlProp" Target="../ctrlProps/ctrlProp106.xml"/><Relationship Id="rId41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26" Type="http://schemas.openxmlformats.org/officeDocument/2006/relationships/ctrlProp" Target="../ctrlProps/ctrlProp160.xml"/><Relationship Id="rId39" Type="http://schemas.openxmlformats.org/officeDocument/2006/relationships/ctrlProp" Target="../ctrlProps/ctrlProp173.xml"/><Relationship Id="rId21" Type="http://schemas.openxmlformats.org/officeDocument/2006/relationships/ctrlProp" Target="../ctrlProps/ctrlProp155.xml"/><Relationship Id="rId34" Type="http://schemas.openxmlformats.org/officeDocument/2006/relationships/ctrlProp" Target="../ctrlProps/ctrlProp168.xml"/><Relationship Id="rId42" Type="http://schemas.openxmlformats.org/officeDocument/2006/relationships/ctrlProp" Target="../ctrlProps/ctrlProp176.xml"/><Relationship Id="rId47" Type="http://schemas.openxmlformats.org/officeDocument/2006/relationships/ctrlProp" Target="../ctrlProps/ctrlProp181.xml"/><Relationship Id="rId50" Type="http://schemas.openxmlformats.org/officeDocument/2006/relationships/ctrlProp" Target="../ctrlProps/ctrlProp184.xml"/><Relationship Id="rId7" Type="http://schemas.openxmlformats.org/officeDocument/2006/relationships/ctrlProp" Target="../ctrlProps/ctrlProp14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0.xml"/><Relationship Id="rId29" Type="http://schemas.openxmlformats.org/officeDocument/2006/relationships/ctrlProp" Target="../ctrlProps/ctrlProp163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32" Type="http://schemas.openxmlformats.org/officeDocument/2006/relationships/ctrlProp" Target="../ctrlProps/ctrlProp166.xml"/><Relationship Id="rId37" Type="http://schemas.openxmlformats.org/officeDocument/2006/relationships/ctrlProp" Target="../ctrlProps/ctrlProp171.xml"/><Relationship Id="rId40" Type="http://schemas.openxmlformats.org/officeDocument/2006/relationships/ctrlProp" Target="../ctrlProps/ctrlProp174.xml"/><Relationship Id="rId45" Type="http://schemas.openxmlformats.org/officeDocument/2006/relationships/ctrlProp" Target="../ctrlProps/ctrlProp179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28" Type="http://schemas.openxmlformats.org/officeDocument/2006/relationships/ctrlProp" Target="../ctrlProps/ctrlProp162.xml"/><Relationship Id="rId36" Type="http://schemas.openxmlformats.org/officeDocument/2006/relationships/ctrlProp" Target="../ctrlProps/ctrlProp170.xml"/><Relationship Id="rId49" Type="http://schemas.openxmlformats.org/officeDocument/2006/relationships/ctrlProp" Target="../ctrlProps/ctrlProp183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31" Type="http://schemas.openxmlformats.org/officeDocument/2006/relationships/ctrlProp" Target="../ctrlProps/ctrlProp165.xml"/><Relationship Id="rId44" Type="http://schemas.openxmlformats.org/officeDocument/2006/relationships/ctrlProp" Target="../ctrlProps/ctrlProp178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Relationship Id="rId27" Type="http://schemas.openxmlformats.org/officeDocument/2006/relationships/ctrlProp" Target="../ctrlProps/ctrlProp161.xml"/><Relationship Id="rId30" Type="http://schemas.openxmlformats.org/officeDocument/2006/relationships/ctrlProp" Target="../ctrlProps/ctrlProp164.xml"/><Relationship Id="rId35" Type="http://schemas.openxmlformats.org/officeDocument/2006/relationships/ctrlProp" Target="../ctrlProps/ctrlProp169.xml"/><Relationship Id="rId43" Type="http://schemas.openxmlformats.org/officeDocument/2006/relationships/ctrlProp" Target="../ctrlProps/ctrlProp177.xml"/><Relationship Id="rId48" Type="http://schemas.openxmlformats.org/officeDocument/2006/relationships/ctrlProp" Target="../ctrlProps/ctrlProp182.xml"/><Relationship Id="rId8" Type="http://schemas.openxmlformats.org/officeDocument/2006/relationships/ctrlProp" Target="../ctrlProps/ctrlProp142.xml"/><Relationship Id="rId51" Type="http://schemas.openxmlformats.org/officeDocument/2006/relationships/ctrlProp" Target="../ctrlProps/ctrlProp18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5" Type="http://schemas.openxmlformats.org/officeDocument/2006/relationships/ctrlProp" Target="../ctrlProps/ctrlProp159.xml"/><Relationship Id="rId33" Type="http://schemas.openxmlformats.org/officeDocument/2006/relationships/ctrlProp" Target="../ctrlProps/ctrlProp167.xml"/><Relationship Id="rId38" Type="http://schemas.openxmlformats.org/officeDocument/2006/relationships/ctrlProp" Target="../ctrlProps/ctrlProp172.xml"/><Relationship Id="rId46" Type="http://schemas.openxmlformats.org/officeDocument/2006/relationships/ctrlProp" Target="../ctrlProps/ctrlProp180.xml"/><Relationship Id="rId20" Type="http://schemas.openxmlformats.org/officeDocument/2006/relationships/ctrlProp" Target="../ctrlProps/ctrlProp154.xml"/><Relationship Id="rId41" Type="http://schemas.openxmlformats.org/officeDocument/2006/relationships/ctrlProp" Target="../ctrlProps/ctrlProp17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0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5.xml"/><Relationship Id="rId18" Type="http://schemas.openxmlformats.org/officeDocument/2006/relationships/ctrlProp" Target="../ctrlProps/ctrlProp200.xml"/><Relationship Id="rId26" Type="http://schemas.openxmlformats.org/officeDocument/2006/relationships/ctrlProp" Target="../ctrlProps/ctrlProp208.xml"/><Relationship Id="rId39" Type="http://schemas.openxmlformats.org/officeDocument/2006/relationships/ctrlProp" Target="../ctrlProps/ctrlProp221.xml"/><Relationship Id="rId21" Type="http://schemas.openxmlformats.org/officeDocument/2006/relationships/ctrlProp" Target="../ctrlProps/ctrlProp203.xml"/><Relationship Id="rId34" Type="http://schemas.openxmlformats.org/officeDocument/2006/relationships/ctrlProp" Target="../ctrlProps/ctrlProp216.xml"/><Relationship Id="rId42" Type="http://schemas.openxmlformats.org/officeDocument/2006/relationships/ctrlProp" Target="../ctrlProps/ctrlProp224.xml"/><Relationship Id="rId47" Type="http://schemas.openxmlformats.org/officeDocument/2006/relationships/ctrlProp" Target="../ctrlProps/ctrlProp229.xml"/><Relationship Id="rId50" Type="http://schemas.openxmlformats.org/officeDocument/2006/relationships/ctrlProp" Target="../ctrlProps/ctrlProp232.xml"/><Relationship Id="rId7" Type="http://schemas.openxmlformats.org/officeDocument/2006/relationships/ctrlProp" Target="../ctrlProps/ctrlProp18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8.xml"/><Relationship Id="rId29" Type="http://schemas.openxmlformats.org/officeDocument/2006/relationships/ctrlProp" Target="../ctrlProps/ctrlProp211.xml"/><Relationship Id="rId11" Type="http://schemas.openxmlformats.org/officeDocument/2006/relationships/ctrlProp" Target="../ctrlProps/ctrlProp193.xml"/><Relationship Id="rId24" Type="http://schemas.openxmlformats.org/officeDocument/2006/relationships/ctrlProp" Target="../ctrlProps/ctrlProp206.xml"/><Relationship Id="rId32" Type="http://schemas.openxmlformats.org/officeDocument/2006/relationships/ctrlProp" Target="../ctrlProps/ctrlProp214.xml"/><Relationship Id="rId37" Type="http://schemas.openxmlformats.org/officeDocument/2006/relationships/ctrlProp" Target="../ctrlProps/ctrlProp219.xml"/><Relationship Id="rId40" Type="http://schemas.openxmlformats.org/officeDocument/2006/relationships/ctrlProp" Target="../ctrlProps/ctrlProp222.xml"/><Relationship Id="rId45" Type="http://schemas.openxmlformats.org/officeDocument/2006/relationships/ctrlProp" Target="../ctrlProps/ctrlProp227.xml"/><Relationship Id="rId5" Type="http://schemas.openxmlformats.org/officeDocument/2006/relationships/ctrlProp" Target="../ctrlProps/ctrlProp187.xml"/><Relationship Id="rId15" Type="http://schemas.openxmlformats.org/officeDocument/2006/relationships/ctrlProp" Target="../ctrlProps/ctrlProp197.xml"/><Relationship Id="rId23" Type="http://schemas.openxmlformats.org/officeDocument/2006/relationships/ctrlProp" Target="../ctrlProps/ctrlProp205.xml"/><Relationship Id="rId28" Type="http://schemas.openxmlformats.org/officeDocument/2006/relationships/ctrlProp" Target="../ctrlProps/ctrlProp210.xml"/><Relationship Id="rId36" Type="http://schemas.openxmlformats.org/officeDocument/2006/relationships/ctrlProp" Target="../ctrlProps/ctrlProp218.xml"/><Relationship Id="rId49" Type="http://schemas.openxmlformats.org/officeDocument/2006/relationships/ctrlProp" Target="../ctrlProps/ctrlProp231.xml"/><Relationship Id="rId10" Type="http://schemas.openxmlformats.org/officeDocument/2006/relationships/ctrlProp" Target="../ctrlProps/ctrlProp192.xml"/><Relationship Id="rId19" Type="http://schemas.openxmlformats.org/officeDocument/2006/relationships/ctrlProp" Target="../ctrlProps/ctrlProp201.xml"/><Relationship Id="rId31" Type="http://schemas.openxmlformats.org/officeDocument/2006/relationships/ctrlProp" Target="../ctrlProps/ctrlProp213.xml"/><Relationship Id="rId44" Type="http://schemas.openxmlformats.org/officeDocument/2006/relationships/ctrlProp" Target="../ctrlProps/ctrlProp226.xml"/><Relationship Id="rId4" Type="http://schemas.openxmlformats.org/officeDocument/2006/relationships/ctrlProp" Target="../ctrlProps/ctrlProp186.xml"/><Relationship Id="rId9" Type="http://schemas.openxmlformats.org/officeDocument/2006/relationships/ctrlProp" Target="../ctrlProps/ctrlProp191.xml"/><Relationship Id="rId14" Type="http://schemas.openxmlformats.org/officeDocument/2006/relationships/ctrlProp" Target="../ctrlProps/ctrlProp196.xml"/><Relationship Id="rId22" Type="http://schemas.openxmlformats.org/officeDocument/2006/relationships/ctrlProp" Target="../ctrlProps/ctrlProp204.xml"/><Relationship Id="rId27" Type="http://schemas.openxmlformats.org/officeDocument/2006/relationships/ctrlProp" Target="../ctrlProps/ctrlProp209.xml"/><Relationship Id="rId30" Type="http://schemas.openxmlformats.org/officeDocument/2006/relationships/ctrlProp" Target="../ctrlProps/ctrlProp212.xml"/><Relationship Id="rId35" Type="http://schemas.openxmlformats.org/officeDocument/2006/relationships/ctrlProp" Target="../ctrlProps/ctrlProp217.xml"/><Relationship Id="rId43" Type="http://schemas.openxmlformats.org/officeDocument/2006/relationships/ctrlProp" Target="../ctrlProps/ctrlProp225.xml"/><Relationship Id="rId48" Type="http://schemas.openxmlformats.org/officeDocument/2006/relationships/ctrlProp" Target="../ctrlProps/ctrlProp230.xml"/><Relationship Id="rId8" Type="http://schemas.openxmlformats.org/officeDocument/2006/relationships/ctrlProp" Target="../ctrlProps/ctrlProp190.xml"/><Relationship Id="rId51" Type="http://schemas.openxmlformats.org/officeDocument/2006/relationships/ctrlProp" Target="../ctrlProps/ctrlProp233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94.xml"/><Relationship Id="rId17" Type="http://schemas.openxmlformats.org/officeDocument/2006/relationships/ctrlProp" Target="../ctrlProps/ctrlProp199.xml"/><Relationship Id="rId25" Type="http://schemas.openxmlformats.org/officeDocument/2006/relationships/ctrlProp" Target="../ctrlProps/ctrlProp207.xml"/><Relationship Id="rId33" Type="http://schemas.openxmlformats.org/officeDocument/2006/relationships/ctrlProp" Target="../ctrlProps/ctrlProp215.xml"/><Relationship Id="rId38" Type="http://schemas.openxmlformats.org/officeDocument/2006/relationships/ctrlProp" Target="../ctrlProps/ctrlProp220.xml"/><Relationship Id="rId46" Type="http://schemas.openxmlformats.org/officeDocument/2006/relationships/ctrlProp" Target="../ctrlProps/ctrlProp228.xml"/><Relationship Id="rId20" Type="http://schemas.openxmlformats.org/officeDocument/2006/relationships/ctrlProp" Target="../ctrlProps/ctrlProp202.xml"/><Relationship Id="rId41" Type="http://schemas.openxmlformats.org/officeDocument/2006/relationships/ctrlProp" Target="../ctrlProps/ctrlProp22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47" Type="http://schemas.openxmlformats.org/officeDocument/2006/relationships/ctrlProp" Target="../ctrlProps/ctrlProp277.xml"/><Relationship Id="rId50" Type="http://schemas.openxmlformats.org/officeDocument/2006/relationships/ctrlProp" Target="../ctrlProps/ctrlProp280.xml"/><Relationship Id="rId7" Type="http://schemas.openxmlformats.org/officeDocument/2006/relationships/ctrlProp" Target="../ctrlProps/ctrlProp23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49" Type="http://schemas.openxmlformats.org/officeDocument/2006/relationships/ctrlProp" Target="../ctrlProps/ctrlProp279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ctrlProp" Target="../ctrlProps/ctrlProp234.x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48" Type="http://schemas.openxmlformats.org/officeDocument/2006/relationships/ctrlProp" Target="../ctrlProps/ctrlProp278.xml"/><Relationship Id="rId8" Type="http://schemas.openxmlformats.org/officeDocument/2006/relationships/ctrlProp" Target="../ctrlProps/ctrlProp238.xml"/><Relationship Id="rId51" Type="http://schemas.openxmlformats.org/officeDocument/2006/relationships/ctrlProp" Target="../ctrlProps/ctrlProp28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1.xml"/><Relationship Id="rId18" Type="http://schemas.openxmlformats.org/officeDocument/2006/relationships/ctrlProp" Target="../ctrlProps/ctrlProp296.xml"/><Relationship Id="rId26" Type="http://schemas.openxmlformats.org/officeDocument/2006/relationships/ctrlProp" Target="../ctrlProps/ctrlProp304.xml"/><Relationship Id="rId39" Type="http://schemas.openxmlformats.org/officeDocument/2006/relationships/ctrlProp" Target="../ctrlProps/ctrlProp317.xml"/><Relationship Id="rId21" Type="http://schemas.openxmlformats.org/officeDocument/2006/relationships/ctrlProp" Target="../ctrlProps/ctrlProp299.xml"/><Relationship Id="rId34" Type="http://schemas.openxmlformats.org/officeDocument/2006/relationships/ctrlProp" Target="../ctrlProps/ctrlProp312.xml"/><Relationship Id="rId42" Type="http://schemas.openxmlformats.org/officeDocument/2006/relationships/ctrlProp" Target="../ctrlProps/ctrlProp320.xml"/><Relationship Id="rId47" Type="http://schemas.openxmlformats.org/officeDocument/2006/relationships/ctrlProp" Target="../ctrlProps/ctrlProp325.xml"/><Relationship Id="rId50" Type="http://schemas.openxmlformats.org/officeDocument/2006/relationships/ctrlProp" Target="../ctrlProps/ctrlProp328.xml"/><Relationship Id="rId7" Type="http://schemas.openxmlformats.org/officeDocument/2006/relationships/ctrlProp" Target="../ctrlProps/ctrlProp28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94.xml"/><Relationship Id="rId29" Type="http://schemas.openxmlformats.org/officeDocument/2006/relationships/ctrlProp" Target="../ctrlProps/ctrlProp307.xml"/><Relationship Id="rId11" Type="http://schemas.openxmlformats.org/officeDocument/2006/relationships/ctrlProp" Target="../ctrlProps/ctrlProp289.xml"/><Relationship Id="rId24" Type="http://schemas.openxmlformats.org/officeDocument/2006/relationships/ctrlProp" Target="../ctrlProps/ctrlProp302.xml"/><Relationship Id="rId32" Type="http://schemas.openxmlformats.org/officeDocument/2006/relationships/ctrlProp" Target="../ctrlProps/ctrlProp310.xml"/><Relationship Id="rId37" Type="http://schemas.openxmlformats.org/officeDocument/2006/relationships/ctrlProp" Target="../ctrlProps/ctrlProp315.xml"/><Relationship Id="rId40" Type="http://schemas.openxmlformats.org/officeDocument/2006/relationships/ctrlProp" Target="../ctrlProps/ctrlProp318.xml"/><Relationship Id="rId45" Type="http://schemas.openxmlformats.org/officeDocument/2006/relationships/ctrlProp" Target="../ctrlProps/ctrlProp323.xml"/><Relationship Id="rId5" Type="http://schemas.openxmlformats.org/officeDocument/2006/relationships/ctrlProp" Target="../ctrlProps/ctrlProp283.xml"/><Relationship Id="rId15" Type="http://schemas.openxmlformats.org/officeDocument/2006/relationships/ctrlProp" Target="../ctrlProps/ctrlProp293.xml"/><Relationship Id="rId23" Type="http://schemas.openxmlformats.org/officeDocument/2006/relationships/ctrlProp" Target="../ctrlProps/ctrlProp301.xml"/><Relationship Id="rId28" Type="http://schemas.openxmlformats.org/officeDocument/2006/relationships/ctrlProp" Target="../ctrlProps/ctrlProp306.xml"/><Relationship Id="rId36" Type="http://schemas.openxmlformats.org/officeDocument/2006/relationships/ctrlProp" Target="../ctrlProps/ctrlProp314.xml"/><Relationship Id="rId49" Type="http://schemas.openxmlformats.org/officeDocument/2006/relationships/ctrlProp" Target="../ctrlProps/ctrlProp327.xml"/><Relationship Id="rId10" Type="http://schemas.openxmlformats.org/officeDocument/2006/relationships/ctrlProp" Target="../ctrlProps/ctrlProp288.xml"/><Relationship Id="rId19" Type="http://schemas.openxmlformats.org/officeDocument/2006/relationships/ctrlProp" Target="../ctrlProps/ctrlProp297.xml"/><Relationship Id="rId31" Type="http://schemas.openxmlformats.org/officeDocument/2006/relationships/ctrlProp" Target="../ctrlProps/ctrlProp309.xml"/><Relationship Id="rId44" Type="http://schemas.openxmlformats.org/officeDocument/2006/relationships/ctrlProp" Target="../ctrlProps/ctrlProp322.xml"/><Relationship Id="rId4" Type="http://schemas.openxmlformats.org/officeDocument/2006/relationships/ctrlProp" Target="../ctrlProps/ctrlProp282.xml"/><Relationship Id="rId9" Type="http://schemas.openxmlformats.org/officeDocument/2006/relationships/ctrlProp" Target="../ctrlProps/ctrlProp287.xml"/><Relationship Id="rId14" Type="http://schemas.openxmlformats.org/officeDocument/2006/relationships/ctrlProp" Target="../ctrlProps/ctrlProp292.xml"/><Relationship Id="rId22" Type="http://schemas.openxmlformats.org/officeDocument/2006/relationships/ctrlProp" Target="../ctrlProps/ctrlProp300.xml"/><Relationship Id="rId27" Type="http://schemas.openxmlformats.org/officeDocument/2006/relationships/ctrlProp" Target="../ctrlProps/ctrlProp305.xml"/><Relationship Id="rId30" Type="http://schemas.openxmlformats.org/officeDocument/2006/relationships/ctrlProp" Target="../ctrlProps/ctrlProp308.xml"/><Relationship Id="rId35" Type="http://schemas.openxmlformats.org/officeDocument/2006/relationships/ctrlProp" Target="../ctrlProps/ctrlProp313.xml"/><Relationship Id="rId43" Type="http://schemas.openxmlformats.org/officeDocument/2006/relationships/ctrlProp" Target="../ctrlProps/ctrlProp321.xml"/><Relationship Id="rId48" Type="http://schemas.openxmlformats.org/officeDocument/2006/relationships/ctrlProp" Target="../ctrlProps/ctrlProp326.xml"/><Relationship Id="rId8" Type="http://schemas.openxmlformats.org/officeDocument/2006/relationships/ctrlProp" Target="../ctrlProps/ctrlProp286.xml"/><Relationship Id="rId51" Type="http://schemas.openxmlformats.org/officeDocument/2006/relationships/ctrlProp" Target="../ctrlProps/ctrlProp329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90.xml"/><Relationship Id="rId17" Type="http://schemas.openxmlformats.org/officeDocument/2006/relationships/ctrlProp" Target="../ctrlProps/ctrlProp295.xml"/><Relationship Id="rId25" Type="http://schemas.openxmlformats.org/officeDocument/2006/relationships/ctrlProp" Target="../ctrlProps/ctrlProp303.xml"/><Relationship Id="rId33" Type="http://schemas.openxmlformats.org/officeDocument/2006/relationships/ctrlProp" Target="../ctrlProps/ctrlProp311.xml"/><Relationship Id="rId38" Type="http://schemas.openxmlformats.org/officeDocument/2006/relationships/ctrlProp" Target="../ctrlProps/ctrlProp316.xml"/><Relationship Id="rId46" Type="http://schemas.openxmlformats.org/officeDocument/2006/relationships/ctrlProp" Target="../ctrlProps/ctrlProp324.xml"/><Relationship Id="rId20" Type="http://schemas.openxmlformats.org/officeDocument/2006/relationships/ctrlProp" Target="../ctrlProps/ctrlProp298.xml"/><Relationship Id="rId41" Type="http://schemas.openxmlformats.org/officeDocument/2006/relationships/ctrlProp" Target="../ctrlProps/ctrlProp31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84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9.xml"/><Relationship Id="rId18" Type="http://schemas.openxmlformats.org/officeDocument/2006/relationships/ctrlProp" Target="../ctrlProps/ctrlProp344.xml"/><Relationship Id="rId26" Type="http://schemas.openxmlformats.org/officeDocument/2006/relationships/ctrlProp" Target="../ctrlProps/ctrlProp352.xml"/><Relationship Id="rId39" Type="http://schemas.openxmlformats.org/officeDocument/2006/relationships/ctrlProp" Target="../ctrlProps/ctrlProp365.xml"/><Relationship Id="rId21" Type="http://schemas.openxmlformats.org/officeDocument/2006/relationships/ctrlProp" Target="../ctrlProps/ctrlProp347.xml"/><Relationship Id="rId34" Type="http://schemas.openxmlformats.org/officeDocument/2006/relationships/ctrlProp" Target="../ctrlProps/ctrlProp360.xml"/><Relationship Id="rId42" Type="http://schemas.openxmlformats.org/officeDocument/2006/relationships/ctrlProp" Target="../ctrlProps/ctrlProp368.xml"/><Relationship Id="rId47" Type="http://schemas.openxmlformats.org/officeDocument/2006/relationships/ctrlProp" Target="../ctrlProps/ctrlProp373.xml"/><Relationship Id="rId50" Type="http://schemas.openxmlformats.org/officeDocument/2006/relationships/ctrlProp" Target="../ctrlProps/ctrlProp376.xml"/><Relationship Id="rId7" Type="http://schemas.openxmlformats.org/officeDocument/2006/relationships/ctrlProp" Target="../ctrlProps/ctrlProp333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342.xml"/><Relationship Id="rId29" Type="http://schemas.openxmlformats.org/officeDocument/2006/relationships/ctrlProp" Target="../ctrlProps/ctrlProp355.xml"/><Relationship Id="rId11" Type="http://schemas.openxmlformats.org/officeDocument/2006/relationships/ctrlProp" Target="../ctrlProps/ctrlProp337.xml"/><Relationship Id="rId24" Type="http://schemas.openxmlformats.org/officeDocument/2006/relationships/ctrlProp" Target="../ctrlProps/ctrlProp350.xml"/><Relationship Id="rId32" Type="http://schemas.openxmlformats.org/officeDocument/2006/relationships/ctrlProp" Target="../ctrlProps/ctrlProp358.xml"/><Relationship Id="rId37" Type="http://schemas.openxmlformats.org/officeDocument/2006/relationships/ctrlProp" Target="../ctrlProps/ctrlProp363.xml"/><Relationship Id="rId40" Type="http://schemas.openxmlformats.org/officeDocument/2006/relationships/ctrlProp" Target="../ctrlProps/ctrlProp366.xml"/><Relationship Id="rId45" Type="http://schemas.openxmlformats.org/officeDocument/2006/relationships/ctrlProp" Target="../ctrlProps/ctrlProp371.xml"/><Relationship Id="rId5" Type="http://schemas.openxmlformats.org/officeDocument/2006/relationships/ctrlProp" Target="../ctrlProps/ctrlProp331.xml"/><Relationship Id="rId15" Type="http://schemas.openxmlformats.org/officeDocument/2006/relationships/ctrlProp" Target="../ctrlProps/ctrlProp341.xml"/><Relationship Id="rId23" Type="http://schemas.openxmlformats.org/officeDocument/2006/relationships/ctrlProp" Target="../ctrlProps/ctrlProp349.xml"/><Relationship Id="rId28" Type="http://schemas.openxmlformats.org/officeDocument/2006/relationships/ctrlProp" Target="../ctrlProps/ctrlProp354.xml"/><Relationship Id="rId36" Type="http://schemas.openxmlformats.org/officeDocument/2006/relationships/ctrlProp" Target="../ctrlProps/ctrlProp362.xml"/><Relationship Id="rId49" Type="http://schemas.openxmlformats.org/officeDocument/2006/relationships/ctrlProp" Target="../ctrlProps/ctrlProp375.xml"/><Relationship Id="rId10" Type="http://schemas.openxmlformats.org/officeDocument/2006/relationships/ctrlProp" Target="../ctrlProps/ctrlProp336.xml"/><Relationship Id="rId19" Type="http://schemas.openxmlformats.org/officeDocument/2006/relationships/ctrlProp" Target="../ctrlProps/ctrlProp345.xml"/><Relationship Id="rId31" Type="http://schemas.openxmlformats.org/officeDocument/2006/relationships/ctrlProp" Target="../ctrlProps/ctrlProp357.xml"/><Relationship Id="rId44" Type="http://schemas.openxmlformats.org/officeDocument/2006/relationships/ctrlProp" Target="../ctrlProps/ctrlProp370.xml"/><Relationship Id="rId4" Type="http://schemas.openxmlformats.org/officeDocument/2006/relationships/ctrlProp" Target="../ctrlProps/ctrlProp330.xml"/><Relationship Id="rId9" Type="http://schemas.openxmlformats.org/officeDocument/2006/relationships/ctrlProp" Target="../ctrlProps/ctrlProp335.xml"/><Relationship Id="rId14" Type="http://schemas.openxmlformats.org/officeDocument/2006/relationships/ctrlProp" Target="../ctrlProps/ctrlProp340.xml"/><Relationship Id="rId22" Type="http://schemas.openxmlformats.org/officeDocument/2006/relationships/ctrlProp" Target="../ctrlProps/ctrlProp348.xml"/><Relationship Id="rId27" Type="http://schemas.openxmlformats.org/officeDocument/2006/relationships/ctrlProp" Target="../ctrlProps/ctrlProp353.xml"/><Relationship Id="rId30" Type="http://schemas.openxmlformats.org/officeDocument/2006/relationships/ctrlProp" Target="../ctrlProps/ctrlProp356.xml"/><Relationship Id="rId35" Type="http://schemas.openxmlformats.org/officeDocument/2006/relationships/ctrlProp" Target="../ctrlProps/ctrlProp361.xml"/><Relationship Id="rId43" Type="http://schemas.openxmlformats.org/officeDocument/2006/relationships/ctrlProp" Target="../ctrlProps/ctrlProp369.xml"/><Relationship Id="rId48" Type="http://schemas.openxmlformats.org/officeDocument/2006/relationships/ctrlProp" Target="../ctrlProps/ctrlProp374.xml"/><Relationship Id="rId8" Type="http://schemas.openxmlformats.org/officeDocument/2006/relationships/ctrlProp" Target="../ctrlProps/ctrlProp334.xml"/><Relationship Id="rId51" Type="http://schemas.openxmlformats.org/officeDocument/2006/relationships/ctrlProp" Target="../ctrlProps/ctrlProp377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38.xml"/><Relationship Id="rId17" Type="http://schemas.openxmlformats.org/officeDocument/2006/relationships/ctrlProp" Target="../ctrlProps/ctrlProp343.xml"/><Relationship Id="rId25" Type="http://schemas.openxmlformats.org/officeDocument/2006/relationships/ctrlProp" Target="../ctrlProps/ctrlProp351.xml"/><Relationship Id="rId33" Type="http://schemas.openxmlformats.org/officeDocument/2006/relationships/ctrlProp" Target="../ctrlProps/ctrlProp359.xml"/><Relationship Id="rId38" Type="http://schemas.openxmlformats.org/officeDocument/2006/relationships/ctrlProp" Target="../ctrlProps/ctrlProp364.xml"/><Relationship Id="rId46" Type="http://schemas.openxmlformats.org/officeDocument/2006/relationships/ctrlProp" Target="../ctrlProps/ctrlProp372.xml"/><Relationship Id="rId20" Type="http://schemas.openxmlformats.org/officeDocument/2006/relationships/ctrlProp" Target="../ctrlProps/ctrlProp346.xml"/><Relationship Id="rId41" Type="http://schemas.openxmlformats.org/officeDocument/2006/relationships/ctrlProp" Target="../ctrlProps/ctrlProp36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00B0F0"/>
  </sheetPr>
  <dimension ref="A1:I42"/>
  <sheetViews>
    <sheetView showGridLines="0" showRowColHeaders="0" tabSelected="1" zoomScale="85" zoomScaleNormal="85" workbookViewId="0">
      <selection activeCell="P12" sqref="P12"/>
    </sheetView>
  </sheetViews>
  <sheetFormatPr defaultRowHeight="14.5" x14ac:dyDescent="0.35"/>
  <cols>
    <col min="2" max="2" width="59.7265625" customWidth="1"/>
  </cols>
  <sheetData>
    <row r="1" spans="1:9" ht="15" thickBot="1" x14ac:dyDescent="0.4"/>
    <row r="2" spans="1:9" s="11" customFormat="1" ht="25" customHeight="1" x14ac:dyDescent="0.35">
      <c r="B2" s="65" t="s">
        <v>13</v>
      </c>
    </row>
    <row r="3" spans="1:9" s="11" customFormat="1" ht="25" customHeight="1" x14ac:dyDescent="0.35">
      <c r="B3" s="66" t="s">
        <v>56</v>
      </c>
    </row>
    <row r="4" spans="1:9" s="11" customFormat="1" ht="25" customHeight="1" x14ac:dyDescent="0.35">
      <c r="B4" s="67" t="s">
        <v>14</v>
      </c>
    </row>
    <row r="5" spans="1:9" s="11" customFormat="1" ht="25" customHeight="1" thickBot="1" x14ac:dyDescent="0.4">
      <c r="B5" s="68"/>
    </row>
    <row r="6" spans="1:9" ht="15" thickBot="1" x14ac:dyDescent="0.4"/>
    <row r="7" spans="1:9" ht="60.75" customHeight="1" thickBot="1" x14ac:dyDescent="0.65">
      <c r="B7" s="15" t="s">
        <v>0</v>
      </c>
    </row>
    <row r="8" spans="1:9" ht="25" customHeight="1" x14ac:dyDescent="0.6">
      <c r="A8" s="10">
        <v>1</v>
      </c>
      <c r="B8" s="204" t="s">
        <v>88</v>
      </c>
      <c r="D8" s="207" t="s">
        <v>20</v>
      </c>
      <c r="E8" s="208"/>
      <c r="F8" s="208"/>
      <c r="G8" s="208"/>
      <c r="H8" s="208"/>
      <c r="I8" s="209"/>
    </row>
    <row r="9" spans="1:9" ht="25" customHeight="1" x14ac:dyDescent="0.6">
      <c r="A9" s="10">
        <v>2</v>
      </c>
      <c r="B9" s="205" t="s">
        <v>25</v>
      </c>
      <c r="D9" s="218" t="s">
        <v>21</v>
      </c>
      <c r="E9" s="219"/>
      <c r="F9" s="219"/>
      <c r="G9" s="219"/>
      <c r="H9" s="219"/>
      <c r="I9" s="220"/>
    </row>
    <row r="10" spans="1:9" ht="25" customHeight="1" x14ac:dyDescent="0.6">
      <c r="A10" s="10">
        <v>3</v>
      </c>
      <c r="B10" s="205" t="s">
        <v>26</v>
      </c>
      <c r="D10" s="210" t="s">
        <v>22</v>
      </c>
      <c r="E10" s="211"/>
      <c r="F10" s="211"/>
      <c r="G10" s="211"/>
      <c r="H10" s="211"/>
      <c r="I10" s="212"/>
    </row>
    <row r="11" spans="1:9" ht="25" customHeight="1" x14ac:dyDescent="0.6">
      <c r="A11" s="10">
        <v>4</v>
      </c>
      <c r="B11" s="205" t="s">
        <v>27</v>
      </c>
      <c r="D11" s="216" t="s">
        <v>51</v>
      </c>
      <c r="E11" s="217"/>
      <c r="F11" s="213" t="s">
        <v>23</v>
      </c>
      <c r="G11" s="214"/>
      <c r="H11" s="214"/>
      <c r="I11" s="215"/>
    </row>
    <row r="12" spans="1:9" ht="25" customHeight="1" x14ac:dyDescent="0.6">
      <c r="A12" s="10">
        <v>5</v>
      </c>
      <c r="B12" s="205" t="s">
        <v>28</v>
      </c>
      <c r="D12" s="221" t="s">
        <v>6</v>
      </c>
      <c r="E12" s="222"/>
      <c r="F12" s="223">
        <v>0.8</v>
      </c>
      <c r="G12" s="224"/>
      <c r="H12" s="224"/>
      <c r="I12" s="225"/>
    </row>
    <row r="13" spans="1:9" ht="25" customHeight="1" x14ac:dyDescent="0.6">
      <c r="A13" s="10">
        <v>6</v>
      </c>
      <c r="B13" s="205" t="s">
        <v>29</v>
      </c>
      <c r="D13" s="221" t="s">
        <v>7</v>
      </c>
      <c r="E13" s="222"/>
      <c r="F13" s="223">
        <v>0.8</v>
      </c>
      <c r="G13" s="224"/>
      <c r="H13" s="224"/>
      <c r="I13" s="225"/>
    </row>
    <row r="14" spans="1:9" ht="25" customHeight="1" x14ac:dyDescent="0.6">
      <c r="A14" s="10">
        <v>7</v>
      </c>
      <c r="B14" s="205" t="s">
        <v>30</v>
      </c>
      <c r="D14" s="221" t="s">
        <v>8</v>
      </c>
      <c r="E14" s="222"/>
      <c r="F14" s="223">
        <v>0.8</v>
      </c>
      <c r="G14" s="224"/>
      <c r="H14" s="224"/>
      <c r="I14" s="225"/>
    </row>
    <row r="15" spans="1:9" ht="25" customHeight="1" x14ac:dyDescent="0.6">
      <c r="A15" s="10">
        <v>8</v>
      </c>
      <c r="B15" s="205" t="s">
        <v>31</v>
      </c>
      <c r="D15" s="221" t="s">
        <v>9</v>
      </c>
      <c r="E15" s="222"/>
      <c r="F15" s="223">
        <v>0.8</v>
      </c>
      <c r="G15" s="224"/>
      <c r="H15" s="224"/>
      <c r="I15" s="225"/>
    </row>
    <row r="16" spans="1:9" ht="25" customHeight="1" x14ac:dyDescent="0.6">
      <c r="A16" s="10">
        <v>9</v>
      </c>
      <c r="B16" s="205" t="s">
        <v>32</v>
      </c>
    </row>
    <row r="17" spans="1:4" ht="25" customHeight="1" x14ac:dyDescent="0.6">
      <c r="A17" s="10">
        <v>10</v>
      </c>
      <c r="B17" s="205" t="s">
        <v>33</v>
      </c>
    </row>
    <row r="18" spans="1:4" ht="25" customHeight="1" x14ac:dyDescent="0.6">
      <c r="A18" s="10">
        <v>11</v>
      </c>
      <c r="B18" s="205" t="s">
        <v>34</v>
      </c>
    </row>
    <row r="19" spans="1:4" ht="25" customHeight="1" x14ac:dyDescent="0.6">
      <c r="A19" s="10">
        <v>12</v>
      </c>
      <c r="B19" s="205" t="s">
        <v>35</v>
      </c>
    </row>
    <row r="20" spans="1:4" ht="25" customHeight="1" x14ac:dyDescent="0.6">
      <c r="A20" s="10">
        <v>13</v>
      </c>
      <c r="B20" s="205" t="s">
        <v>36</v>
      </c>
    </row>
    <row r="21" spans="1:4" ht="25" customHeight="1" x14ac:dyDescent="0.6">
      <c r="A21" s="10">
        <v>14</v>
      </c>
      <c r="B21" s="205" t="s">
        <v>37</v>
      </c>
    </row>
    <row r="22" spans="1:4" ht="25" customHeight="1" x14ac:dyDescent="0.6">
      <c r="A22" s="10">
        <v>15</v>
      </c>
      <c r="B22" s="205" t="s">
        <v>38</v>
      </c>
    </row>
    <row r="23" spans="1:4" ht="25" customHeight="1" x14ac:dyDescent="0.6">
      <c r="A23" s="10">
        <v>16</v>
      </c>
      <c r="B23" s="205" t="s">
        <v>39</v>
      </c>
    </row>
    <row r="24" spans="1:4" ht="25" customHeight="1" x14ac:dyDescent="0.6">
      <c r="A24" s="10">
        <v>17</v>
      </c>
      <c r="B24" s="205" t="s">
        <v>40</v>
      </c>
    </row>
    <row r="25" spans="1:4" ht="25" customHeight="1" x14ac:dyDescent="0.6">
      <c r="A25" s="10">
        <v>18</v>
      </c>
      <c r="B25" s="205" t="s">
        <v>41</v>
      </c>
      <c r="D25" s="13"/>
    </row>
    <row r="26" spans="1:4" ht="25" customHeight="1" x14ac:dyDescent="0.6">
      <c r="A26" s="10">
        <v>19</v>
      </c>
      <c r="B26" s="205" t="s">
        <v>42</v>
      </c>
    </row>
    <row r="27" spans="1:4" ht="25" customHeight="1" x14ac:dyDescent="0.6">
      <c r="A27" s="10">
        <v>20</v>
      </c>
      <c r="B27" s="205" t="s">
        <v>43</v>
      </c>
    </row>
    <row r="28" spans="1:4" ht="25" customHeight="1" x14ac:dyDescent="0.6">
      <c r="A28" s="10">
        <v>21</v>
      </c>
      <c r="B28" s="205" t="s">
        <v>44</v>
      </c>
    </row>
    <row r="29" spans="1:4" ht="25" customHeight="1" x14ac:dyDescent="0.6">
      <c r="A29" s="10">
        <v>22</v>
      </c>
      <c r="B29" s="205" t="s">
        <v>45</v>
      </c>
    </row>
    <row r="30" spans="1:4" ht="25" customHeight="1" x14ac:dyDescent="0.6">
      <c r="A30" s="10">
        <v>23</v>
      </c>
      <c r="B30" s="205" t="s">
        <v>46</v>
      </c>
    </row>
    <row r="31" spans="1:4" ht="25" customHeight="1" x14ac:dyDescent="0.6">
      <c r="A31" s="10">
        <v>24</v>
      </c>
      <c r="B31" s="205" t="s">
        <v>47</v>
      </c>
    </row>
    <row r="32" spans="1:4" ht="25" customHeight="1" x14ac:dyDescent="0.6">
      <c r="A32" s="10">
        <v>25</v>
      </c>
      <c r="B32" s="205" t="s">
        <v>48</v>
      </c>
    </row>
    <row r="33" spans="1:2" ht="25" customHeight="1" x14ac:dyDescent="0.6">
      <c r="A33" s="10">
        <v>26</v>
      </c>
      <c r="B33" s="205" t="s">
        <v>53</v>
      </c>
    </row>
    <row r="34" spans="1:2" ht="25" customHeight="1" x14ac:dyDescent="0.6">
      <c r="A34" s="10">
        <v>27</v>
      </c>
      <c r="B34" s="205" t="s">
        <v>54</v>
      </c>
    </row>
    <row r="35" spans="1:2" ht="25" customHeight="1" x14ac:dyDescent="0.6">
      <c r="A35" s="10">
        <v>28</v>
      </c>
      <c r="B35" s="205" t="s">
        <v>55</v>
      </c>
    </row>
    <row r="36" spans="1:2" ht="25" customHeight="1" x14ac:dyDescent="0.6">
      <c r="A36" s="10">
        <v>29</v>
      </c>
      <c r="B36" s="205"/>
    </row>
    <row r="37" spans="1:2" ht="25" customHeight="1" x14ac:dyDescent="0.6">
      <c r="A37" s="10">
        <v>30</v>
      </c>
      <c r="B37" s="205"/>
    </row>
    <row r="38" spans="1:2" ht="25" customHeight="1" x14ac:dyDescent="0.6">
      <c r="A38" s="10">
        <v>31</v>
      </c>
      <c r="B38" s="205"/>
    </row>
    <row r="39" spans="1:2" ht="25" customHeight="1" x14ac:dyDescent="0.6">
      <c r="A39" s="10">
        <v>32</v>
      </c>
      <c r="B39" s="205"/>
    </row>
    <row r="40" spans="1:2" ht="25" customHeight="1" x14ac:dyDescent="0.6">
      <c r="A40" s="10">
        <v>33</v>
      </c>
      <c r="B40" s="205"/>
    </row>
    <row r="41" spans="1:2" ht="25" customHeight="1" x14ac:dyDescent="0.6">
      <c r="A41" s="10">
        <v>34</v>
      </c>
      <c r="B41" s="205"/>
    </row>
    <row r="42" spans="1:2" ht="25" customHeight="1" thickBot="1" x14ac:dyDescent="0.65">
      <c r="A42" s="10">
        <v>35</v>
      </c>
      <c r="B42" s="206"/>
    </row>
  </sheetData>
  <sheetProtection algorithmName="SHA-512" hashValue="s2e8/Qf1zPPYVz2SsZrWm6sj3Wm1QLnjNCRJxcETIkPAxK72B6DNM0IZTQWY1oE2M4EQFkp16feK8qBX2uAWaA==" saltValue="ChorQLGV67eRpCQljZ9kNA==" spinCount="100000" sheet="1" objects="1" scenarios="1"/>
  <mergeCells count="13">
    <mergeCell ref="D15:E15"/>
    <mergeCell ref="F15:I15"/>
    <mergeCell ref="D12:E12"/>
    <mergeCell ref="F12:I12"/>
    <mergeCell ref="D13:E13"/>
    <mergeCell ref="F13:I13"/>
    <mergeCell ref="D14:E14"/>
    <mergeCell ref="F14:I14"/>
    <mergeCell ref="D8:I8"/>
    <mergeCell ref="D10:I10"/>
    <mergeCell ref="F11:I11"/>
    <mergeCell ref="D11:E11"/>
    <mergeCell ref="D9:I9"/>
  </mergeCells>
  <conditionalFormatting sqref="B8:B42">
    <cfRule type="cellIs" dxfId="1596" priority="1" operator="greaterThan">
      <formula>0</formula>
    </cfRule>
  </conditionalFormatting>
  <pageMargins left="0.7" right="0.7" top="0.75" bottom="0.75" header="0.3" footer="0.3"/>
  <pageSetup paperSize="9" scale="49" orientation="portrait" r:id="rId1"/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NAMENBLAD!$B$15</f>
        <v>leerling 8</v>
      </c>
      <c r="D3" s="226"/>
      <c r="E3" s="226"/>
      <c r="F3" s="226"/>
      <c r="J3" s="10" t="s">
        <v>15</v>
      </c>
      <c r="K3" s="226" t="str">
        <f>NAMENBLAD!$B$15</f>
        <v>leerling 8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++Bq7TgJJmD1yM6fPX9aiGCpLdC3EXTgZshBChQX7cbdVvTAECHhmfAtByFgQFsVD+UWxAaXJSapq4bm146uA==" saltValue="S2qByKIFR+FIOQ2uEuLRTg==" spinCount="100000" sheet="1" objects="1" scenarios="1"/>
  <mergeCells count="2">
    <mergeCell ref="C3:F3"/>
    <mergeCell ref="K3:N3"/>
  </mergeCells>
  <conditionalFormatting sqref="D17">
    <cfRule type="expression" dxfId="1295" priority="40">
      <formula>$H$17=2</formula>
    </cfRule>
  </conditionalFormatting>
  <conditionalFormatting sqref="E17">
    <cfRule type="expression" dxfId="1294" priority="39">
      <formula>$H$17=3</formula>
    </cfRule>
  </conditionalFormatting>
  <conditionalFormatting sqref="F17">
    <cfRule type="expression" dxfId="1293" priority="38">
      <formula>$H$17=4</formula>
    </cfRule>
  </conditionalFormatting>
  <conditionalFormatting sqref="G17">
    <cfRule type="expression" dxfId="1292" priority="37">
      <formula>$H$17=5</formula>
    </cfRule>
  </conditionalFormatting>
  <conditionalFormatting sqref="C17">
    <cfRule type="expression" dxfId="1291" priority="36">
      <formula>$H$17=1</formula>
    </cfRule>
  </conditionalFormatting>
  <conditionalFormatting sqref="D19">
    <cfRule type="expression" dxfId="1290" priority="35">
      <formula>$H$19=2</formula>
    </cfRule>
  </conditionalFormatting>
  <conditionalFormatting sqref="E19">
    <cfRule type="expression" dxfId="1289" priority="34">
      <formula>$H$19=3</formula>
    </cfRule>
  </conditionalFormatting>
  <conditionalFormatting sqref="F19">
    <cfRule type="expression" dxfId="1288" priority="33">
      <formula>$H$19=4</formula>
    </cfRule>
  </conditionalFormatting>
  <conditionalFormatting sqref="G19">
    <cfRule type="expression" dxfId="1287" priority="32">
      <formula>$H$19=5</formula>
    </cfRule>
  </conditionalFormatting>
  <conditionalFormatting sqref="C19">
    <cfRule type="expression" dxfId="1286" priority="31">
      <formula>$H$19=1</formula>
    </cfRule>
  </conditionalFormatting>
  <conditionalFormatting sqref="D21">
    <cfRule type="expression" dxfId="1285" priority="30">
      <formula>$H$21=2</formula>
    </cfRule>
  </conditionalFormatting>
  <conditionalFormatting sqref="E21">
    <cfRule type="expression" dxfId="1284" priority="29">
      <formula>$H$21=3</formula>
    </cfRule>
  </conditionalFormatting>
  <conditionalFormatting sqref="F21">
    <cfRule type="expression" dxfId="1283" priority="28">
      <formula>$H$21=4</formula>
    </cfRule>
  </conditionalFormatting>
  <conditionalFormatting sqref="G21">
    <cfRule type="expression" dxfId="1282" priority="27">
      <formula>$H$21=5</formula>
    </cfRule>
  </conditionalFormatting>
  <conditionalFormatting sqref="C21">
    <cfRule type="expression" dxfId="1281" priority="26">
      <formula>$H$21=1</formula>
    </cfRule>
  </conditionalFormatting>
  <conditionalFormatting sqref="D23">
    <cfRule type="expression" dxfId="1280" priority="25">
      <formula>$H$23=2</formula>
    </cfRule>
  </conditionalFormatting>
  <conditionalFormatting sqref="E23">
    <cfRule type="expression" dxfId="1279" priority="24">
      <formula>$H$23=3</formula>
    </cfRule>
  </conditionalFormatting>
  <conditionalFormatting sqref="F23">
    <cfRule type="expression" dxfId="1278" priority="23">
      <formula>$H$23=4</formula>
    </cfRule>
  </conditionalFormatting>
  <conditionalFormatting sqref="G23">
    <cfRule type="expression" dxfId="1277" priority="22">
      <formula>$H$23=5</formula>
    </cfRule>
  </conditionalFormatting>
  <conditionalFormatting sqref="C23">
    <cfRule type="expression" dxfId="1276" priority="21">
      <formula>$H$23=1</formula>
    </cfRule>
  </conditionalFormatting>
  <conditionalFormatting sqref="K17">
    <cfRule type="expression" dxfId="1275" priority="20">
      <formula>$P$17=1</formula>
    </cfRule>
  </conditionalFormatting>
  <conditionalFormatting sqref="L17">
    <cfRule type="expression" dxfId="1274" priority="19">
      <formula>$P$17=2</formula>
    </cfRule>
  </conditionalFormatting>
  <conditionalFormatting sqref="M17">
    <cfRule type="expression" dxfId="1273" priority="18">
      <formula>$P$17=3</formula>
    </cfRule>
  </conditionalFormatting>
  <conditionalFormatting sqref="N17">
    <cfRule type="expression" dxfId="1272" priority="17">
      <formula>$P$17=4</formula>
    </cfRule>
  </conditionalFormatting>
  <conditionalFormatting sqref="O17">
    <cfRule type="expression" dxfId="1271" priority="16">
      <formula>$P$17=5</formula>
    </cfRule>
  </conditionalFormatting>
  <conditionalFormatting sqref="K19">
    <cfRule type="expression" dxfId="1270" priority="15">
      <formula>$P$19=1</formula>
    </cfRule>
  </conditionalFormatting>
  <conditionalFormatting sqref="L19">
    <cfRule type="expression" dxfId="1269" priority="14">
      <formula>$P$19=2</formula>
    </cfRule>
  </conditionalFormatting>
  <conditionalFormatting sqref="M19">
    <cfRule type="expression" dxfId="1268" priority="13">
      <formula>$P$19=3</formula>
    </cfRule>
  </conditionalFormatting>
  <conditionalFormatting sqref="N19">
    <cfRule type="expression" dxfId="1267" priority="12">
      <formula>$P$19=4</formula>
    </cfRule>
  </conditionalFormatting>
  <conditionalFormatting sqref="O19">
    <cfRule type="expression" dxfId="1266" priority="11">
      <formula>$P$19=5</formula>
    </cfRule>
  </conditionalFormatting>
  <conditionalFormatting sqref="K21">
    <cfRule type="expression" dxfId="1265" priority="10">
      <formula>$P$21=1</formula>
    </cfRule>
  </conditionalFormatting>
  <conditionalFormatting sqref="L21">
    <cfRule type="expression" dxfId="1264" priority="9">
      <formula>$P$21=2</formula>
    </cfRule>
  </conditionalFormatting>
  <conditionalFormatting sqref="M21">
    <cfRule type="expression" dxfId="1263" priority="8">
      <formula>$P$21=3</formula>
    </cfRule>
  </conditionalFormatting>
  <conditionalFormatting sqref="N21">
    <cfRule type="expression" dxfId="1262" priority="7">
      <formula>$P$21=4</formula>
    </cfRule>
  </conditionalFormatting>
  <conditionalFormatting sqref="O21">
    <cfRule type="expression" dxfId="1261" priority="6">
      <formula>$P$21=5</formula>
    </cfRule>
  </conditionalFormatting>
  <conditionalFormatting sqref="K23">
    <cfRule type="expression" dxfId="1260" priority="5">
      <formula>$P$23=1</formula>
    </cfRule>
  </conditionalFormatting>
  <conditionalFormatting sqref="L23">
    <cfRule type="expression" dxfId="1259" priority="4">
      <formula>$P$23=2</formula>
    </cfRule>
  </conditionalFormatting>
  <conditionalFormatting sqref="M23">
    <cfRule type="expression" dxfId="1258" priority="3">
      <formula>$P$23=3</formula>
    </cfRule>
  </conditionalFormatting>
  <conditionalFormatting sqref="N23">
    <cfRule type="expression" dxfId="1257" priority="2">
      <formula>$P$23=4</formula>
    </cfRule>
  </conditionalFormatting>
  <conditionalFormatting sqref="O23">
    <cfRule type="expression" dxfId="12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2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3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4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NAMENBLAD!$B$16</f>
        <v>leerling 9</v>
      </c>
      <c r="D3" s="226"/>
      <c r="E3" s="226"/>
      <c r="F3" s="226"/>
      <c r="J3" s="10" t="s">
        <v>15</v>
      </c>
      <c r="K3" s="226" t="str">
        <f>NAMENBLAD!$B$16</f>
        <v>leerling 9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Ruv1HqZmkmYGsHLlm4TyyraEpOnm3stNDQZUvbMhJDwLFsAcu0SGoo0dFy/3VBr+J5WNvJ+n0RbFAcaQdXW0cw==" saltValue="Kv0XauOLT2MsDW+OptZEMw==" spinCount="100000" sheet="1" objects="1" scenarios="1"/>
  <mergeCells count="2">
    <mergeCell ref="C3:F3"/>
    <mergeCell ref="K3:N3"/>
  </mergeCells>
  <conditionalFormatting sqref="D17">
    <cfRule type="expression" dxfId="1255" priority="40">
      <formula>$H$17=2</formula>
    </cfRule>
  </conditionalFormatting>
  <conditionalFormatting sqref="E17">
    <cfRule type="expression" dxfId="1254" priority="39">
      <formula>$H$17=3</formula>
    </cfRule>
  </conditionalFormatting>
  <conditionalFormatting sqref="F17">
    <cfRule type="expression" dxfId="1253" priority="38">
      <formula>$H$17=4</formula>
    </cfRule>
  </conditionalFormatting>
  <conditionalFormatting sqref="G17">
    <cfRule type="expression" dxfId="1252" priority="37">
      <formula>$H$17=5</formula>
    </cfRule>
  </conditionalFormatting>
  <conditionalFormatting sqref="C17">
    <cfRule type="expression" dxfId="1251" priority="36">
      <formula>$H$17=1</formula>
    </cfRule>
  </conditionalFormatting>
  <conditionalFormatting sqref="D19">
    <cfRule type="expression" dxfId="1250" priority="35">
      <formula>$H$19=2</formula>
    </cfRule>
  </conditionalFormatting>
  <conditionalFormatting sqref="E19">
    <cfRule type="expression" dxfId="1249" priority="34">
      <formula>$H$19=3</formula>
    </cfRule>
  </conditionalFormatting>
  <conditionalFormatting sqref="F19">
    <cfRule type="expression" dxfId="1248" priority="33">
      <formula>$H$19=4</formula>
    </cfRule>
  </conditionalFormatting>
  <conditionalFormatting sqref="G19">
    <cfRule type="expression" dxfId="1247" priority="32">
      <formula>$H$19=5</formula>
    </cfRule>
  </conditionalFormatting>
  <conditionalFormatting sqref="C19">
    <cfRule type="expression" dxfId="1246" priority="31">
      <formula>$H$19=1</formula>
    </cfRule>
  </conditionalFormatting>
  <conditionalFormatting sqref="D21">
    <cfRule type="expression" dxfId="1245" priority="30">
      <formula>$H$21=2</formula>
    </cfRule>
  </conditionalFormatting>
  <conditionalFormatting sqref="E21">
    <cfRule type="expression" dxfId="1244" priority="29">
      <formula>$H$21=3</formula>
    </cfRule>
  </conditionalFormatting>
  <conditionalFormatting sqref="F21">
    <cfRule type="expression" dxfId="1243" priority="28">
      <formula>$H$21=4</formula>
    </cfRule>
  </conditionalFormatting>
  <conditionalFormatting sqref="G21">
    <cfRule type="expression" dxfId="1242" priority="27">
      <formula>$H$21=5</formula>
    </cfRule>
  </conditionalFormatting>
  <conditionalFormatting sqref="C21">
    <cfRule type="expression" dxfId="1241" priority="26">
      <formula>$H$21=1</formula>
    </cfRule>
  </conditionalFormatting>
  <conditionalFormatting sqref="D23">
    <cfRule type="expression" dxfId="1240" priority="25">
      <formula>$H$23=2</formula>
    </cfRule>
  </conditionalFormatting>
  <conditionalFormatting sqref="E23">
    <cfRule type="expression" dxfId="1239" priority="24">
      <formula>$H$23=3</formula>
    </cfRule>
  </conditionalFormatting>
  <conditionalFormatting sqref="F23">
    <cfRule type="expression" dxfId="1238" priority="23">
      <formula>$H$23=4</formula>
    </cfRule>
  </conditionalFormatting>
  <conditionalFormatting sqref="G23">
    <cfRule type="expression" dxfId="1237" priority="22">
      <formula>$H$23=5</formula>
    </cfRule>
  </conditionalFormatting>
  <conditionalFormatting sqref="C23">
    <cfRule type="expression" dxfId="1236" priority="21">
      <formula>$H$23=1</formula>
    </cfRule>
  </conditionalFormatting>
  <conditionalFormatting sqref="K17">
    <cfRule type="expression" dxfId="1235" priority="20">
      <formula>$P$17=1</formula>
    </cfRule>
  </conditionalFormatting>
  <conditionalFormatting sqref="L17">
    <cfRule type="expression" dxfId="1234" priority="19">
      <formula>$P$17=2</formula>
    </cfRule>
  </conditionalFormatting>
  <conditionalFormatting sqref="M17">
    <cfRule type="expression" dxfId="1233" priority="18">
      <formula>$P$17=3</formula>
    </cfRule>
  </conditionalFormatting>
  <conditionalFormatting sqref="N17">
    <cfRule type="expression" dxfId="1232" priority="17">
      <formula>$P$17=4</formula>
    </cfRule>
  </conditionalFormatting>
  <conditionalFormatting sqref="O17">
    <cfRule type="expression" dxfId="1231" priority="16">
      <formula>$P$17=5</formula>
    </cfRule>
  </conditionalFormatting>
  <conditionalFormatting sqref="K19">
    <cfRule type="expression" dxfId="1230" priority="15">
      <formula>$P$19=1</formula>
    </cfRule>
  </conditionalFormatting>
  <conditionalFormatting sqref="L19">
    <cfRule type="expression" dxfId="1229" priority="14">
      <formula>$P$19=2</formula>
    </cfRule>
  </conditionalFormatting>
  <conditionalFormatting sqref="M19">
    <cfRule type="expression" dxfId="1228" priority="13">
      <formula>$P$19=3</formula>
    </cfRule>
  </conditionalFormatting>
  <conditionalFormatting sqref="N19">
    <cfRule type="expression" dxfId="1227" priority="12">
      <formula>$P$19=4</formula>
    </cfRule>
  </conditionalFormatting>
  <conditionalFormatting sqref="O19">
    <cfRule type="expression" dxfId="1226" priority="11">
      <formula>$P$19=5</formula>
    </cfRule>
  </conditionalFormatting>
  <conditionalFormatting sqref="K21">
    <cfRule type="expression" dxfId="1225" priority="10">
      <formula>$P$21=1</formula>
    </cfRule>
  </conditionalFormatting>
  <conditionalFormatting sqref="L21">
    <cfRule type="expression" dxfId="1224" priority="9">
      <formula>$P$21=2</formula>
    </cfRule>
  </conditionalFormatting>
  <conditionalFormatting sqref="M21">
    <cfRule type="expression" dxfId="1223" priority="8">
      <formula>$P$21=3</formula>
    </cfRule>
  </conditionalFormatting>
  <conditionalFormatting sqref="N21">
    <cfRule type="expression" dxfId="1222" priority="7">
      <formula>$P$21=4</formula>
    </cfRule>
  </conditionalFormatting>
  <conditionalFormatting sqref="O21">
    <cfRule type="expression" dxfId="1221" priority="6">
      <formula>$P$21=5</formula>
    </cfRule>
  </conditionalFormatting>
  <conditionalFormatting sqref="K23">
    <cfRule type="expression" dxfId="1220" priority="5">
      <formula>$P$23=1</formula>
    </cfRule>
  </conditionalFormatting>
  <conditionalFormatting sqref="L23">
    <cfRule type="expression" dxfId="1219" priority="4">
      <formula>$P$23=2</formula>
    </cfRule>
  </conditionalFormatting>
  <conditionalFormatting sqref="M23">
    <cfRule type="expression" dxfId="1218" priority="3">
      <formula>$P$23=3</formula>
    </cfRule>
  </conditionalFormatting>
  <conditionalFormatting sqref="N23">
    <cfRule type="expression" dxfId="1217" priority="2">
      <formula>$P$23=4</formula>
    </cfRule>
  </conditionalFormatting>
  <conditionalFormatting sqref="O23">
    <cfRule type="expression" dxfId="12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4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5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6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NAMENBLAD!$B$17</f>
        <v>leerling 10</v>
      </c>
      <c r="D3" s="226"/>
      <c r="E3" s="226"/>
      <c r="F3" s="226"/>
      <c r="J3" s="10" t="s">
        <v>15</v>
      </c>
      <c r="K3" s="226" t="str">
        <f>NAMENBLAD!$B$17</f>
        <v>leerling 10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+JTPXHQ6h0vIpjAUIwtWzmO4sIjNANIF/NOE906K2/TKR+mvj4WeFO2firvCRrd1bSNiQngU3rGQpfjOqZgNSw==" saltValue="NWopfWUGJWvA8eiGLMJFog==" spinCount="100000" sheet="1" objects="1" scenarios="1"/>
  <mergeCells count="2">
    <mergeCell ref="C3:F3"/>
    <mergeCell ref="K3:N3"/>
  </mergeCells>
  <conditionalFormatting sqref="D17">
    <cfRule type="expression" dxfId="1215" priority="40">
      <formula>$H$17=2</formula>
    </cfRule>
  </conditionalFormatting>
  <conditionalFormatting sqref="E17">
    <cfRule type="expression" dxfId="1214" priority="39">
      <formula>$H$17=3</formula>
    </cfRule>
  </conditionalFormatting>
  <conditionalFormatting sqref="F17">
    <cfRule type="expression" dxfId="1213" priority="38">
      <formula>$H$17=4</formula>
    </cfRule>
  </conditionalFormatting>
  <conditionalFormatting sqref="G17">
    <cfRule type="expression" dxfId="1212" priority="37">
      <formula>$H$17=5</formula>
    </cfRule>
  </conditionalFormatting>
  <conditionalFormatting sqref="C17">
    <cfRule type="expression" dxfId="1211" priority="36">
      <formula>$H$17=1</formula>
    </cfRule>
  </conditionalFormatting>
  <conditionalFormatting sqref="D19">
    <cfRule type="expression" dxfId="1210" priority="35">
      <formula>$H$19=2</formula>
    </cfRule>
  </conditionalFormatting>
  <conditionalFormatting sqref="E19">
    <cfRule type="expression" dxfId="1209" priority="34">
      <formula>$H$19=3</formula>
    </cfRule>
  </conditionalFormatting>
  <conditionalFormatting sqref="F19">
    <cfRule type="expression" dxfId="1208" priority="33">
      <formula>$H$19=4</formula>
    </cfRule>
  </conditionalFormatting>
  <conditionalFormatting sqref="G19">
    <cfRule type="expression" dxfId="1207" priority="32">
      <formula>$H$19=5</formula>
    </cfRule>
  </conditionalFormatting>
  <conditionalFormatting sqref="C19">
    <cfRule type="expression" dxfId="1206" priority="31">
      <formula>$H$19=1</formula>
    </cfRule>
  </conditionalFormatting>
  <conditionalFormatting sqref="D21">
    <cfRule type="expression" dxfId="1205" priority="30">
      <formula>$H$21=2</formula>
    </cfRule>
  </conditionalFormatting>
  <conditionalFormatting sqref="E21">
    <cfRule type="expression" dxfId="1204" priority="29">
      <formula>$H$21=3</formula>
    </cfRule>
  </conditionalFormatting>
  <conditionalFormatting sqref="F21">
    <cfRule type="expression" dxfId="1203" priority="28">
      <formula>$H$21=4</formula>
    </cfRule>
  </conditionalFormatting>
  <conditionalFormatting sqref="G21">
    <cfRule type="expression" dxfId="1202" priority="27">
      <formula>$H$21=5</formula>
    </cfRule>
  </conditionalFormatting>
  <conditionalFormatting sqref="C21">
    <cfRule type="expression" dxfId="1201" priority="26">
      <formula>$H$21=1</formula>
    </cfRule>
  </conditionalFormatting>
  <conditionalFormatting sqref="D23">
    <cfRule type="expression" dxfId="1200" priority="25">
      <formula>$H$23=2</formula>
    </cfRule>
  </conditionalFormatting>
  <conditionalFormatting sqref="E23">
    <cfRule type="expression" dxfId="1199" priority="24">
      <formula>$H$23=3</formula>
    </cfRule>
  </conditionalFormatting>
  <conditionalFormatting sqref="F23">
    <cfRule type="expression" dxfId="1198" priority="23">
      <formula>$H$23=4</formula>
    </cfRule>
  </conditionalFormatting>
  <conditionalFormatting sqref="G23">
    <cfRule type="expression" dxfId="1197" priority="22">
      <formula>$H$23=5</formula>
    </cfRule>
  </conditionalFormatting>
  <conditionalFormatting sqref="C23">
    <cfRule type="expression" dxfId="1196" priority="21">
      <formula>$H$23=1</formula>
    </cfRule>
  </conditionalFormatting>
  <conditionalFormatting sqref="K17">
    <cfRule type="expression" dxfId="1195" priority="20">
      <formula>$P$17=1</formula>
    </cfRule>
  </conditionalFormatting>
  <conditionalFormatting sqref="L17">
    <cfRule type="expression" dxfId="1194" priority="19">
      <formula>$P$17=2</formula>
    </cfRule>
  </conditionalFormatting>
  <conditionalFormatting sqref="M17">
    <cfRule type="expression" dxfId="1193" priority="18">
      <formula>$P$17=3</formula>
    </cfRule>
  </conditionalFormatting>
  <conditionalFormatting sqref="N17">
    <cfRule type="expression" dxfId="1192" priority="17">
      <formula>$P$17=4</formula>
    </cfRule>
  </conditionalFormatting>
  <conditionalFormatting sqref="O17">
    <cfRule type="expression" dxfId="1191" priority="16">
      <formula>$P$17=5</formula>
    </cfRule>
  </conditionalFormatting>
  <conditionalFormatting sqref="K19">
    <cfRule type="expression" dxfId="1190" priority="15">
      <formula>$P$19=1</formula>
    </cfRule>
  </conditionalFormatting>
  <conditionalFormatting sqref="L19">
    <cfRule type="expression" dxfId="1189" priority="14">
      <formula>$P$19=2</formula>
    </cfRule>
  </conditionalFormatting>
  <conditionalFormatting sqref="M19">
    <cfRule type="expression" dxfId="1188" priority="13">
      <formula>$P$19=3</formula>
    </cfRule>
  </conditionalFormatting>
  <conditionalFormatting sqref="N19">
    <cfRule type="expression" dxfId="1187" priority="12">
      <formula>$P$19=4</formula>
    </cfRule>
  </conditionalFormatting>
  <conditionalFormatting sqref="O19">
    <cfRule type="expression" dxfId="1186" priority="11">
      <formula>$P$19=5</formula>
    </cfRule>
  </conditionalFormatting>
  <conditionalFormatting sqref="K21">
    <cfRule type="expression" dxfId="1185" priority="10">
      <formula>$P$21=1</formula>
    </cfRule>
  </conditionalFormatting>
  <conditionalFormatting sqref="L21">
    <cfRule type="expression" dxfId="1184" priority="9">
      <formula>$P$21=2</formula>
    </cfRule>
  </conditionalFormatting>
  <conditionalFormatting sqref="M21">
    <cfRule type="expression" dxfId="1183" priority="8">
      <formula>$P$21=3</formula>
    </cfRule>
  </conditionalFormatting>
  <conditionalFormatting sqref="N21">
    <cfRule type="expression" dxfId="1182" priority="7">
      <formula>$P$21=4</formula>
    </cfRule>
  </conditionalFormatting>
  <conditionalFormatting sqref="O21">
    <cfRule type="expression" dxfId="1181" priority="6">
      <formula>$P$21=5</formula>
    </cfRule>
  </conditionalFormatting>
  <conditionalFormatting sqref="K23">
    <cfRule type="expression" dxfId="1180" priority="5">
      <formula>$P$23=1</formula>
    </cfRule>
  </conditionalFormatting>
  <conditionalFormatting sqref="L23">
    <cfRule type="expression" dxfId="1179" priority="4">
      <formula>$P$23=2</formula>
    </cfRule>
  </conditionalFormatting>
  <conditionalFormatting sqref="M23">
    <cfRule type="expression" dxfId="1178" priority="3">
      <formula>$P$23=3</formula>
    </cfRule>
  </conditionalFormatting>
  <conditionalFormatting sqref="N23">
    <cfRule type="expression" dxfId="1177" priority="2">
      <formula>$P$23=4</formula>
    </cfRule>
  </conditionalFormatting>
  <conditionalFormatting sqref="O23">
    <cfRule type="expression" dxfId="11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NAMENBLAD!$B$18</f>
        <v>leerling 11</v>
      </c>
      <c r="D3" s="226"/>
      <c r="E3" s="226"/>
      <c r="F3" s="226"/>
      <c r="J3" s="10" t="s">
        <v>15</v>
      </c>
      <c r="K3" s="226" t="str">
        <f>NAMENBLAD!$B$18</f>
        <v>leerling 11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CY5sp2JBEaBxxQErYeEwRgR9ElJMpRDetGKxEIx6nd4KqO+TPOle5Hm4lABx/CZQGBe9u9+Qy9pM1qNwGABpw==" saltValue="G9neLFSiVE+u0dzTa6Gceg==" spinCount="100000" sheet="1" objects="1" scenarios="1"/>
  <mergeCells count="2">
    <mergeCell ref="C3:F3"/>
    <mergeCell ref="K3:N3"/>
  </mergeCells>
  <conditionalFormatting sqref="D17">
    <cfRule type="expression" dxfId="1175" priority="40">
      <formula>$H$17=2</formula>
    </cfRule>
  </conditionalFormatting>
  <conditionalFormatting sqref="E17">
    <cfRule type="expression" dxfId="1174" priority="39">
      <formula>$H$17=3</formula>
    </cfRule>
  </conditionalFormatting>
  <conditionalFormatting sqref="F17">
    <cfRule type="expression" dxfId="1173" priority="38">
      <formula>$H$17=4</formula>
    </cfRule>
  </conditionalFormatting>
  <conditionalFormatting sqref="G17">
    <cfRule type="expression" dxfId="1172" priority="37">
      <formula>$H$17=5</formula>
    </cfRule>
  </conditionalFormatting>
  <conditionalFormatting sqref="C17">
    <cfRule type="expression" dxfId="1171" priority="36">
      <formula>$H$17=1</formula>
    </cfRule>
  </conditionalFormatting>
  <conditionalFormatting sqref="D19">
    <cfRule type="expression" dxfId="1170" priority="35">
      <formula>$H$19=2</formula>
    </cfRule>
  </conditionalFormatting>
  <conditionalFormatting sqref="E19">
    <cfRule type="expression" dxfId="1169" priority="34">
      <formula>$H$19=3</formula>
    </cfRule>
  </conditionalFormatting>
  <conditionalFormatting sqref="F19">
    <cfRule type="expression" dxfId="1168" priority="33">
      <formula>$H$19=4</formula>
    </cfRule>
  </conditionalFormatting>
  <conditionalFormatting sqref="G19">
    <cfRule type="expression" dxfId="1167" priority="32">
      <formula>$H$19=5</formula>
    </cfRule>
  </conditionalFormatting>
  <conditionalFormatting sqref="C19">
    <cfRule type="expression" dxfId="1166" priority="31">
      <formula>$H$19=1</formula>
    </cfRule>
  </conditionalFormatting>
  <conditionalFormatting sqref="D21">
    <cfRule type="expression" dxfId="1165" priority="30">
      <formula>$H$21=2</formula>
    </cfRule>
  </conditionalFormatting>
  <conditionalFormatting sqref="E21">
    <cfRule type="expression" dxfId="1164" priority="29">
      <formula>$H$21=3</formula>
    </cfRule>
  </conditionalFormatting>
  <conditionalFormatting sqref="F21">
    <cfRule type="expression" dxfId="1163" priority="28">
      <formula>$H$21=4</formula>
    </cfRule>
  </conditionalFormatting>
  <conditionalFormatting sqref="G21">
    <cfRule type="expression" dxfId="1162" priority="27">
      <formula>$H$21=5</formula>
    </cfRule>
  </conditionalFormatting>
  <conditionalFormatting sqref="C21">
    <cfRule type="expression" dxfId="1161" priority="26">
      <formula>$H$21=1</formula>
    </cfRule>
  </conditionalFormatting>
  <conditionalFormatting sqref="D23">
    <cfRule type="expression" dxfId="1160" priority="25">
      <formula>$H$23=2</formula>
    </cfRule>
  </conditionalFormatting>
  <conditionalFormatting sqref="E23">
    <cfRule type="expression" dxfId="1159" priority="24">
      <formula>$H$23=3</formula>
    </cfRule>
  </conditionalFormatting>
  <conditionalFormatting sqref="F23">
    <cfRule type="expression" dxfId="1158" priority="23">
      <formula>$H$23=4</formula>
    </cfRule>
  </conditionalFormatting>
  <conditionalFormatting sqref="G23">
    <cfRule type="expression" dxfId="1157" priority="22">
      <formula>$H$23=5</formula>
    </cfRule>
  </conditionalFormatting>
  <conditionalFormatting sqref="C23">
    <cfRule type="expression" dxfId="1156" priority="21">
      <formula>$H$23=1</formula>
    </cfRule>
  </conditionalFormatting>
  <conditionalFormatting sqref="K17">
    <cfRule type="expression" dxfId="1155" priority="20">
      <formula>$P$17=1</formula>
    </cfRule>
  </conditionalFormatting>
  <conditionalFormatting sqref="L17">
    <cfRule type="expression" dxfId="1154" priority="19">
      <formula>$P$17=2</formula>
    </cfRule>
  </conditionalFormatting>
  <conditionalFormatting sqref="M17">
    <cfRule type="expression" dxfId="1153" priority="18">
      <formula>$P$17=3</formula>
    </cfRule>
  </conditionalFormatting>
  <conditionalFormatting sqref="N17">
    <cfRule type="expression" dxfId="1152" priority="17">
      <formula>$P$17=4</formula>
    </cfRule>
  </conditionalFormatting>
  <conditionalFormatting sqref="O17">
    <cfRule type="expression" dxfId="1151" priority="16">
      <formula>$P$17=5</formula>
    </cfRule>
  </conditionalFormatting>
  <conditionalFormatting sqref="K19">
    <cfRule type="expression" dxfId="1150" priority="15">
      <formula>$P$19=1</formula>
    </cfRule>
  </conditionalFormatting>
  <conditionalFormatting sqref="L19">
    <cfRule type="expression" dxfId="1149" priority="14">
      <formula>$P$19=2</formula>
    </cfRule>
  </conditionalFormatting>
  <conditionalFormatting sqref="M19">
    <cfRule type="expression" dxfId="1148" priority="13">
      <formula>$P$19=3</formula>
    </cfRule>
  </conditionalFormatting>
  <conditionalFormatting sqref="N19">
    <cfRule type="expression" dxfId="1147" priority="12">
      <formula>$P$19=4</formula>
    </cfRule>
  </conditionalFormatting>
  <conditionalFormatting sqref="O19">
    <cfRule type="expression" dxfId="1146" priority="11">
      <formula>$P$19=5</formula>
    </cfRule>
  </conditionalFormatting>
  <conditionalFormatting sqref="K21">
    <cfRule type="expression" dxfId="1145" priority="10">
      <formula>$P$21=1</formula>
    </cfRule>
  </conditionalFormatting>
  <conditionalFormatting sqref="L21">
    <cfRule type="expression" dxfId="1144" priority="9">
      <formula>$P$21=2</formula>
    </cfRule>
  </conditionalFormatting>
  <conditionalFormatting sqref="M21">
    <cfRule type="expression" dxfId="1143" priority="8">
      <formula>$P$21=3</formula>
    </cfRule>
  </conditionalFormatting>
  <conditionalFormatting sqref="N21">
    <cfRule type="expression" dxfId="1142" priority="7">
      <formula>$P$21=4</formula>
    </cfRule>
  </conditionalFormatting>
  <conditionalFormatting sqref="O21">
    <cfRule type="expression" dxfId="1141" priority="6">
      <formula>$P$21=5</formula>
    </cfRule>
  </conditionalFormatting>
  <conditionalFormatting sqref="K23">
    <cfRule type="expression" dxfId="1140" priority="5">
      <formula>$P$23=1</formula>
    </cfRule>
  </conditionalFormatting>
  <conditionalFormatting sqref="L23">
    <cfRule type="expression" dxfId="1139" priority="4">
      <formula>$P$23=2</formula>
    </cfRule>
  </conditionalFormatting>
  <conditionalFormatting sqref="M23">
    <cfRule type="expression" dxfId="1138" priority="3">
      <formula>$P$23=3</formula>
    </cfRule>
  </conditionalFormatting>
  <conditionalFormatting sqref="N23">
    <cfRule type="expression" dxfId="1137" priority="2">
      <formula>$P$23=4</formula>
    </cfRule>
  </conditionalFormatting>
  <conditionalFormatting sqref="O23">
    <cfRule type="expression" dxfId="11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74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4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5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6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7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8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9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NAMENBLAD!$B$19</f>
        <v>leerling 12</v>
      </c>
      <c r="D3" s="226"/>
      <c r="E3" s="226"/>
      <c r="F3" s="226"/>
      <c r="J3" s="10" t="s">
        <v>15</v>
      </c>
      <c r="K3" s="226" t="str">
        <f>NAMENBLAD!$B$19</f>
        <v>leerling 12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IYKZY0u/FdTpnb0AknX3jsaGKZkDoTlrUlINnt7rq7ZoflXdim18gl49FBOsLEm8oZvhB+7o8hZ02J1EulZMjA==" saltValue="pVhchX0j2cD4wyGsUcFmzg==" spinCount="100000" sheet="1" objects="1" scenarios="1"/>
  <mergeCells count="2">
    <mergeCell ref="C3:F3"/>
    <mergeCell ref="K3:N3"/>
  </mergeCells>
  <conditionalFormatting sqref="D17">
    <cfRule type="expression" dxfId="1135" priority="40">
      <formula>$H$17=2</formula>
    </cfRule>
  </conditionalFormatting>
  <conditionalFormatting sqref="E17">
    <cfRule type="expression" dxfId="1134" priority="39">
      <formula>$H$17=3</formula>
    </cfRule>
  </conditionalFormatting>
  <conditionalFormatting sqref="F17">
    <cfRule type="expression" dxfId="1133" priority="38">
      <formula>$H$17=4</formula>
    </cfRule>
  </conditionalFormatting>
  <conditionalFormatting sqref="G17">
    <cfRule type="expression" dxfId="1132" priority="37">
      <formula>$H$17=5</formula>
    </cfRule>
  </conditionalFormatting>
  <conditionalFormatting sqref="C17">
    <cfRule type="expression" dxfId="1131" priority="36">
      <formula>$H$17=1</formula>
    </cfRule>
  </conditionalFormatting>
  <conditionalFormatting sqref="D19">
    <cfRule type="expression" dxfId="1130" priority="35">
      <formula>$H$19=2</formula>
    </cfRule>
  </conditionalFormatting>
  <conditionalFormatting sqref="E19">
    <cfRule type="expression" dxfId="1129" priority="34">
      <formula>$H$19=3</formula>
    </cfRule>
  </conditionalFormatting>
  <conditionalFormatting sqref="F19">
    <cfRule type="expression" dxfId="1128" priority="33">
      <formula>$H$19=4</formula>
    </cfRule>
  </conditionalFormatting>
  <conditionalFormatting sqref="G19">
    <cfRule type="expression" dxfId="1127" priority="32">
      <formula>$H$19=5</formula>
    </cfRule>
  </conditionalFormatting>
  <conditionalFormatting sqref="C19">
    <cfRule type="expression" dxfId="1126" priority="31">
      <formula>$H$19=1</formula>
    </cfRule>
  </conditionalFormatting>
  <conditionalFormatting sqref="D21">
    <cfRule type="expression" dxfId="1125" priority="30">
      <formula>$H$21=2</formula>
    </cfRule>
  </conditionalFormatting>
  <conditionalFormatting sqref="E21">
    <cfRule type="expression" dxfId="1124" priority="29">
      <formula>$H$21=3</formula>
    </cfRule>
  </conditionalFormatting>
  <conditionalFormatting sqref="F21">
    <cfRule type="expression" dxfId="1123" priority="28">
      <formula>$H$21=4</formula>
    </cfRule>
  </conditionalFormatting>
  <conditionalFormatting sqref="G21">
    <cfRule type="expression" dxfId="1122" priority="27">
      <formula>$H$21=5</formula>
    </cfRule>
  </conditionalFormatting>
  <conditionalFormatting sqref="C21">
    <cfRule type="expression" dxfId="1121" priority="26">
      <formula>$H$21=1</formula>
    </cfRule>
  </conditionalFormatting>
  <conditionalFormatting sqref="D23">
    <cfRule type="expression" dxfId="1120" priority="25">
      <formula>$H$23=2</formula>
    </cfRule>
  </conditionalFormatting>
  <conditionalFormatting sqref="E23">
    <cfRule type="expression" dxfId="1119" priority="24">
      <formula>$H$23=3</formula>
    </cfRule>
  </conditionalFormatting>
  <conditionalFormatting sqref="F23">
    <cfRule type="expression" dxfId="1118" priority="23">
      <formula>$H$23=4</formula>
    </cfRule>
  </conditionalFormatting>
  <conditionalFormatting sqref="G23">
    <cfRule type="expression" dxfId="1117" priority="22">
      <formula>$H$23=5</formula>
    </cfRule>
  </conditionalFormatting>
  <conditionalFormatting sqref="C23">
    <cfRule type="expression" dxfId="1116" priority="21">
      <formula>$H$23=1</formula>
    </cfRule>
  </conditionalFormatting>
  <conditionalFormatting sqref="K17">
    <cfRule type="expression" dxfId="1115" priority="20">
      <formula>$P$17=1</formula>
    </cfRule>
  </conditionalFormatting>
  <conditionalFormatting sqref="L17">
    <cfRule type="expression" dxfId="1114" priority="19">
      <formula>$P$17=2</formula>
    </cfRule>
  </conditionalFormatting>
  <conditionalFormatting sqref="M17">
    <cfRule type="expression" dxfId="1113" priority="18">
      <formula>$P$17=3</formula>
    </cfRule>
  </conditionalFormatting>
  <conditionalFormatting sqref="N17">
    <cfRule type="expression" dxfId="1112" priority="17">
      <formula>$P$17=4</formula>
    </cfRule>
  </conditionalFormatting>
  <conditionalFormatting sqref="O17">
    <cfRule type="expression" dxfId="1111" priority="16">
      <formula>$P$17=5</formula>
    </cfRule>
  </conditionalFormatting>
  <conditionalFormatting sqref="K19">
    <cfRule type="expression" dxfId="1110" priority="15">
      <formula>$P$19=1</formula>
    </cfRule>
  </conditionalFormatting>
  <conditionalFormatting sqref="L19">
    <cfRule type="expression" dxfId="1109" priority="14">
      <formula>$P$19=2</formula>
    </cfRule>
  </conditionalFormatting>
  <conditionalFormatting sqref="M19">
    <cfRule type="expression" dxfId="1108" priority="13">
      <formula>$P$19=3</formula>
    </cfRule>
  </conditionalFormatting>
  <conditionalFormatting sqref="N19">
    <cfRule type="expression" dxfId="1107" priority="12">
      <formula>$P$19=4</formula>
    </cfRule>
  </conditionalFormatting>
  <conditionalFormatting sqref="O19">
    <cfRule type="expression" dxfId="1106" priority="11">
      <formula>$P$19=5</formula>
    </cfRule>
  </conditionalFormatting>
  <conditionalFormatting sqref="K21">
    <cfRule type="expression" dxfId="1105" priority="10">
      <formula>$P$21=1</formula>
    </cfRule>
  </conditionalFormatting>
  <conditionalFormatting sqref="L21">
    <cfRule type="expression" dxfId="1104" priority="9">
      <formula>$P$21=2</formula>
    </cfRule>
  </conditionalFormatting>
  <conditionalFormatting sqref="M21">
    <cfRule type="expression" dxfId="1103" priority="8">
      <formula>$P$21=3</formula>
    </cfRule>
  </conditionalFormatting>
  <conditionalFormatting sqref="N21">
    <cfRule type="expression" dxfId="1102" priority="7">
      <formula>$P$21=4</formula>
    </cfRule>
  </conditionalFormatting>
  <conditionalFormatting sqref="O21">
    <cfRule type="expression" dxfId="1101" priority="6">
      <formula>$P$21=5</formula>
    </cfRule>
  </conditionalFormatting>
  <conditionalFormatting sqref="K23">
    <cfRule type="expression" dxfId="1100" priority="5">
      <formula>$P$23=1</formula>
    </cfRule>
  </conditionalFormatting>
  <conditionalFormatting sqref="L23">
    <cfRule type="expression" dxfId="1099" priority="4">
      <formula>$P$23=2</formula>
    </cfRule>
  </conditionalFormatting>
  <conditionalFormatting sqref="M23">
    <cfRule type="expression" dxfId="1098" priority="3">
      <formula>$P$23=3</formula>
    </cfRule>
  </conditionalFormatting>
  <conditionalFormatting sqref="N23">
    <cfRule type="expression" dxfId="1097" priority="2">
      <formula>$P$23=4</formula>
    </cfRule>
  </conditionalFormatting>
  <conditionalFormatting sqref="O23">
    <cfRule type="expression" dxfId="10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076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7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8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9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0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1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NAMENBLAD!$B$20</f>
        <v>leerling 13</v>
      </c>
      <c r="D3" s="226"/>
      <c r="E3" s="226"/>
      <c r="F3" s="226"/>
      <c r="J3" s="10" t="s">
        <v>15</v>
      </c>
      <c r="K3" s="226" t="str">
        <f>NAMENBLAD!$B$20</f>
        <v>leerling 13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M+DYEEE/2jCPlWyRPkWxJock14MouujiYTUDC3i/icmYKLp2JEfv/0dWcY5mpeEoONvosFZxYXIxSeMxNGFsuw==" saltValue="q5LJVCKcVVasfyMWbfhdbA==" spinCount="100000" sheet="1" objects="1" scenarios="1"/>
  <mergeCells count="2">
    <mergeCell ref="C3:F3"/>
    <mergeCell ref="K3:N3"/>
  </mergeCells>
  <conditionalFormatting sqref="D17">
    <cfRule type="expression" dxfId="1095" priority="40">
      <formula>$H$17=2</formula>
    </cfRule>
  </conditionalFormatting>
  <conditionalFormatting sqref="E17">
    <cfRule type="expression" dxfId="1094" priority="39">
      <formula>$H$17=3</formula>
    </cfRule>
  </conditionalFormatting>
  <conditionalFormatting sqref="F17">
    <cfRule type="expression" dxfId="1093" priority="38">
      <formula>$H$17=4</formula>
    </cfRule>
  </conditionalFormatting>
  <conditionalFormatting sqref="G17">
    <cfRule type="expression" dxfId="1092" priority="37">
      <formula>$H$17=5</formula>
    </cfRule>
  </conditionalFormatting>
  <conditionalFormatting sqref="C17">
    <cfRule type="expression" dxfId="1091" priority="36">
      <formula>$H$17=1</formula>
    </cfRule>
  </conditionalFormatting>
  <conditionalFormatting sqref="D19">
    <cfRule type="expression" dxfId="1090" priority="35">
      <formula>$H$19=2</formula>
    </cfRule>
  </conditionalFormatting>
  <conditionalFormatting sqref="E19">
    <cfRule type="expression" dxfId="1089" priority="34">
      <formula>$H$19=3</formula>
    </cfRule>
  </conditionalFormatting>
  <conditionalFormatting sqref="F19">
    <cfRule type="expression" dxfId="1088" priority="33">
      <formula>$H$19=4</formula>
    </cfRule>
  </conditionalFormatting>
  <conditionalFormatting sqref="G19">
    <cfRule type="expression" dxfId="1087" priority="32">
      <formula>$H$19=5</formula>
    </cfRule>
  </conditionalFormatting>
  <conditionalFormatting sqref="C19">
    <cfRule type="expression" dxfId="1086" priority="31">
      <formula>$H$19=1</formula>
    </cfRule>
  </conditionalFormatting>
  <conditionalFormatting sqref="D21">
    <cfRule type="expression" dxfId="1085" priority="30">
      <formula>$H$21=2</formula>
    </cfRule>
  </conditionalFormatting>
  <conditionalFormatting sqref="E21">
    <cfRule type="expression" dxfId="1084" priority="29">
      <formula>$H$21=3</formula>
    </cfRule>
  </conditionalFormatting>
  <conditionalFormatting sqref="F21">
    <cfRule type="expression" dxfId="1083" priority="28">
      <formula>$H$21=4</formula>
    </cfRule>
  </conditionalFormatting>
  <conditionalFormatting sqref="G21">
    <cfRule type="expression" dxfId="1082" priority="27">
      <formula>$H$21=5</formula>
    </cfRule>
  </conditionalFormatting>
  <conditionalFormatting sqref="C21">
    <cfRule type="expression" dxfId="1081" priority="26">
      <formula>$H$21=1</formula>
    </cfRule>
  </conditionalFormatting>
  <conditionalFormatting sqref="D23">
    <cfRule type="expression" dxfId="1080" priority="25">
      <formula>$H$23=2</formula>
    </cfRule>
  </conditionalFormatting>
  <conditionalFormatting sqref="E23">
    <cfRule type="expression" dxfId="1079" priority="24">
      <formula>$H$23=3</formula>
    </cfRule>
  </conditionalFormatting>
  <conditionalFormatting sqref="F23">
    <cfRule type="expression" dxfId="1078" priority="23">
      <formula>$H$23=4</formula>
    </cfRule>
  </conditionalFormatting>
  <conditionalFormatting sqref="G23">
    <cfRule type="expression" dxfId="1077" priority="22">
      <formula>$H$23=5</formula>
    </cfRule>
  </conditionalFormatting>
  <conditionalFormatting sqref="C23">
    <cfRule type="expression" dxfId="1076" priority="21">
      <formula>$H$23=1</formula>
    </cfRule>
  </conditionalFormatting>
  <conditionalFormatting sqref="K17">
    <cfRule type="expression" dxfId="1075" priority="20">
      <formula>$P$17=1</formula>
    </cfRule>
  </conditionalFormatting>
  <conditionalFormatting sqref="L17">
    <cfRule type="expression" dxfId="1074" priority="19">
      <formula>$P$17=2</formula>
    </cfRule>
  </conditionalFormatting>
  <conditionalFormatting sqref="M17">
    <cfRule type="expression" dxfId="1073" priority="18">
      <formula>$P$17=3</formula>
    </cfRule>
  </conditionalFormatting>
  <conditionalFormatting sqref="N17">
    <cfRule type="expression" dxfId="1072" priority="17">
      <formula>$P$17=4</formula>
    </cfRule>
  </conditionalFormatting>
  <conditionalFormatting sqref="O17">
    <cfRule type="expression" dxfId="1071" priority="16">
      <formula>$P$17=5</formula>
    </cfRule>
  </conditionalFormatting>
  <conditionalFormatting sqref="K19">
    <cfRule type="expression" dxfId="1070" priority="15">
      <formula>$P$19=1</formula>
    </cfRule>
  </conditionalFormatting>
  <conditionalFormatting sqref="L19">
    <cfRule type="expression" dxfId="1069" priority="14">
      <formula>$P$19=2</formula>
    </cfRule>
  </conditionalFormatting>
  <conditionalFormatting sqref="M19">
    <cfRule type="expression" dxfId="1068" priority="13">
      <formula>$P$19=3</formula>
    </cfRule>
  </conditionalFormatting>
  <conditionalFormatting sqref="N19">
    <cfRule type="expression" dxfId="1067" priority="12">
      <formula>$P$19=4</formula>
    </cfRule>
  </conditionalFormatting>
  <conditionalFormatting sqref="O19">
    <cfRule type="expression" dxfId="1066" priority="11">
      <formula>$P$19=5</formula>
    </cfRule>
  </conditionalFormatting>
  <conditionalFormatting sqref="K21">
    <cfRule type="expression" dxfId="1065" priority="10">
      <formula>$P$21=1</formula>
    </cfRule>
  </conditionalFormatting>
  <conditionalFormatting sqref="L21">
    <cfRule type="expression" dxfId="1064" priority="9">
      <formula>$P$21=2</formula>
    </cfRule>
  </conditionalFormatting>
  <conditionalFormatting sqref="M21">
    <cfRule type="expression" dxfId="1063" priority="8">
      <formula>$P$21=3</formula>
    </cfRule>
  </conditionalFormatting>
  <conditionalFormatting sqref="N21">
    <cfRule type="expression" dxfId="1062" priority="7">
      <formula>$P$21=4</formula>
    </cfRule>
  </conditionalFormatting>
  <conditionalFormatting sqref="O21">
    <cfRule type="expression" dxfId="1061" priority="6">
      <formula>$P$21=5</formula>
    </cfRule>
  </conditionalFormatting>
  <conditionalFormatting sqref="K23">
    <cfRule type="expression" dxfId="1060" priority="5">
      <formula>$P$23=1</formula>
    </cfRule>
  </conditionalFormatting>
  <conditionalFormatting sqref="L23">
    <cfRule type="expression" dxfId="1059" priority="4">
      <formula>$P$23=2</formula>
    </cfRule>
  </conditionalFormatting>
  <conditionalFormatting sqref="M23">
    <cfRule type="expression" dxfId="1058" priority="3">
      <formula>$P$23=3</formula>
    </cfRule>
  </conditionalFormatting>
  <conditionalFormatting sqref="N23">
    <cfRule type="expression" dxfId="1057" priority="2">
      <formula>$P$23=4</formula>
    </cfRule>
  </conditionalFormatting>
  <conditionalFormatting sqref="O23">
    <cfRule type="expression" dxfId="10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0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1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2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3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4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NAMENBLAD!$B$21</f>
        <v>leerling 14</v>
      </c>
      <c r="D3" s="226"/>
      <c r="E3" s="226"/>
      <c r="F3" s="226"/>
      <c r="J3" s="10" t="s">
        <v>15</v>
      </c>
      <c r="K3" s="226" t="str">
        <f>NAMENBLAD!$B$21</f>
        <v>leerling 14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hOam6lrMsWoxaB+8nJdL+6BskmFL5a2ajBJ9V5wwt65UXPVC2JX1CZiI6EF4V7b6+MaBG3HVnC6b1o97/0jtg==" saltValue="KeDvT+NlQ+Z6znQ6sQ2m8g==" spinCount="100000" sheet="1" objects="1" scenarios="1"/>
  <mergeCells count="2">
    <mergeCell ref="C3:F3"/>
    <mergeCell ref="K3:N3"/>
  </mergeCells>
  <conditionalFormatting sqref="D17">
    <cfRule type="expression" dxfId="1055" priority="40">
      <formula>$H$17=2</formula>
    </cfRule>
  </conditionalFormatting>
  <conditionalFormatting sqref="E17">
    <cfRule type="expression" dxfId="1054" priority="39">
      <formula>$H$17=3</formula>
    </cfRule>
  </conditionalFormatting>
  <conditionalFormatting sqref="F17">
    <cfRule type="expression" dxfId="1053" priority="38">
      <formula>$H$17=4</formula>
    </cfRule>
  </conditionalFormatting>
  <conditionalFormatting sqref="G17">
    <cfRule type="expression" dxfId="1052" priority="37">
      <formula>$H$17=5</formula>
    </cfRule>
  </conditionalFormatting>
  <conditionalFormatting sqref="C17">
    <cfRule type="expression" dxfId="1051" priority="36">
      <formula>$H$17=1</formula>
    </cfRule>
  </conditionalFormatting>
  <conditionalFormatting sqref="D19">
    <cfRule type="expression" dxfId="1050" priority="35">
      <formula>$H$19=2</formula>
    </cfRule>
  </conditionalFormatting>
  <conditionalFormatting sqref="E19">
    <cfRule type="expression" dxfId="1049" priority="34">
      <formula>$H$19=3</formula>
    </cfRule>
  </conditionalFormatting>
  <conditionalFormatting sqref="F19">
    <cfRule type="expression" dxfId="1048" priority="33">
      <formula>$H$19=4</formula>
    </cfRule>
  </conditionalFormatting>
  <conditionalFormatting sqref="G19">
    <cfRule type="expression" dxfId="1047" priority="32">
      <formula>$H$19=5</formula>
    </cfRule>
  </conditionalFormatting>
  <conditionalFormatting sqref="C19">
    <cfRule type="expression" dxfId="1046" priority="31">
      <formula>$H$19=1</formula>
    </cfRule>
  </conditionalFormatting>
  <conditionalFormatting sqref="D21">
    <cfRule type="expression" dxfId="1045" priority="30">
      <formula>$H$21=2</formula>
    </cfRule>
  </conditionalFormatting>
  <conditionalFormatting sqref="E21">
    <cfRule type="expression" dxfId="1044" priority="29">
      <formula>$H$21=3</formula>
    </cfRule>
  </conditionalFormatting>
  <conditionalFormatting sqref="F21">
    <cfRule type="expression" dxfId="1043" priority="28">
      <formula>$H$21=4</formula>
    </cfRule>
  </conditionalFormatting>
  <conditionalFormatting sqref="G21">
    <cfRule type="expression" dxfId="1042" priority="27">
      <formula>$H$21=5</formula>
    </cfRule>
  </conditionalFormatting>
  <conditionalFormatting sqref="C21">
    <cfRule type="expression" dxfId="1041" priority="26">
      <formula>$H$21=1</formula>
    </cfRule>
  </conditionalFormatting>
  <conditionalFormatting sqref="D23">
    <cfRule type="expression" dxfId="1040" priority="25">
      <formula>$H$23=2</formula>
    </cfRule>
  </conditionalFormatting>
  <conditionalFormatting sqref="E23">
    <cfRule type="expression" dxfId="1039" priority="24">
      <formula>$H$23=3</formula>
    </cfRule>
  </conditionalFormatting>
  <conditionalFormatting sqref="F23">
    <cfRule type="expression" dxfId="1038" priority="23">
      <formula>$H$23=4</formula>
    </cfRule>
  </conditionalFormatting>
  <conditionalFormatting sqref="G23">
    <cfRule type="expression" dxfId="1037" priority="22">
      <formula>$H$23=5</formula>
    </cfRule>
  </conditionalFormatting>
  <conditionalFormatting sqref="C23">
    <cfRule type="expression" dxfId="1036" priority="21">
      <formula>$H$23=1</formula>
    </cfRule>
  </conditionalFormatting>
  <conditionalFormatting sqref="K17">
    <cfRule type="expression" dxfId="1035" priority="20">
      <formula>$P$17=1</formula>
    </cfRule>
  </conditionalFormatting>
  <conditionalFormatting sqref="L17">
    <cfRule type="expression" dxfId="1034" priority="19">
      <formula>$P$17=2</formula>
    </cfRule>
  </conditionalFormatting>
  <conditionalFormatting sqref="M17">
    <cfRule type="expression" dxfId="1033" priority="18">
      <formula>$P$17=3</formula>
    </cfRule>
  </conditionalFormatting>
  <conditionalFormatting sqref="N17">
    <cfRule type="expression" dxfId="1032" priority="17">
      <formula>$P$17=4</formula>
    </cfRule>
  </conditionalFormatting>
  <conditionalFormatting sqref="O17">
    <cfRule type="expression" dxfId="1031" priority="16">
      <formula>$P$17=5</formula>
    </cfRule>
  </conditionalFormatting>
  <conditionalFormatting sqref="K19">
    <cfRule type="expression" dxfId="1030" priority="15">
      <formula>$P$19=1</formula>
    </cfRule>
  </conditionalFormatting>
  <conditionalFormatting sqref="L19">
    <cfRule type="expression" dxfId="1029" priority="14">
      <formula>$P$19=2</formula>
    </cfRule>
  </conditionalFormatting>
  <conditionalFormatting sqref="M19">
    <cfRule type="expression" dxfId="1028" priority="13">
      <formula>$P$19=3</formula>
    </cfRule>
  </conditionalFormatting>
  <conditionalFormatting sqref="N19">
    <cfRule type="expression" dxfId="1027" priority="12">
      <formula>$P$19=4</formula>
    </cfRule>
  </conditionalFormatting>
  <conditionalFormatting sqref="O19">
    <cfRule type="expression" dxfId="1026" priority="11">
      <formula>$P$19=5</formula>
    </cfRule>
  </conditionalFormatting>
  <conditionalFormatting sqref="K21">
    <cfRule type="expression" dxfId="1025" priority="10">
      <formula>$P$21=1</formula>
    </cfRule>
  </conditionalFormatting>
  <conditionalFormatting sqref="L21">
    <cfRule type="expression" dxfId="1024" priority="9">
      <formula>$P$21=2</formula>
    </cfRule>
  </conditionalFormatting>
  <conditionalFormatting sqref="M21">
    <cfRule type="expression" dxfId="1023" priority="8">
      <formula>$P$21=3</formula>
    </cfRule>
  </conditionalFormatting>
  <conditionalFormatting sqref="N21">
    <cfRule type="expression" dxfId="1022" priority="7">
      <formula>$P$21=4</formula>
    </cfRule>
  </conditionalFormatting>
  <conditionalFormatting sqref="O21">
    <cfRule type="expression" dxfId="1021" priority="6">
      <formula>$P$21=5</formula>
    </cfRule>
  </conditionalFormatting>
  <conditionalFormatting sqref="K23">
    <cfRule type="expression" dxfId="1020" priority="5">
      <formula>$P$23=1</formula>
    </cfRule>
  </conditionalFormatting>
  <conditionalFormatting sqref="L23">
    <cfRule type="expression" dxfId="1019" priority="4">
      <formula>$P$23=2</formula>
    </cfRule>
  </conditionalFormatting>
  <conditionalFormatting sqref="M23">
    <cfRule type="expression" dxfId="1018" priority="3">
      <formula>$P$23=3</formula>
    </cfRule>
  </conditionalFormatting>
  <conditionalFormatting sqref="N23">
    <cfRule type="expression" dxfId="1017" priority="2">
      <formula>$P$23=4</formula>
    </cfRule>
  </conditionalFormatting>
  <conditionalFormatting sqref="O23">
    <cfRule type="expression" dxfId="10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3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4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5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6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NAMENBLAD!$B$22</f>
        <v>leerling 15</v>
      </c>
      <c r="D3" s="226"/>
      <c r="E3" s="226"/>
      <c r="F3" s="226"/>
      <c r="J3" s="10" t="s">
        <v>15</v>
      </c>
      <c r="K3" s="226" t="str">
        <f>NAMENBLAD!$B$22</f>
        <v>leerling 15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KE8ZvXnYQw3XVTDJqpiEc865zG0Xg2+v8qlmwR5ZJRFKcwZwO4sPzTbUGNkJnXLhfAe8QZWHEQ2OZF8MEoEIkA==" saltValue="HseQJJyuv8Y0k8mxlEenyg==" spinCount="100000" sheet="1" objects="1" scenarios="1"/>
  <mergeCells count="2">
    <mergeCell ref="C3:F3"/>
    <mergeCell ref="K3:N3"/>
  </mergeCells>
  <conditionalFormatting sqref="D17">
    <cfRule type="expression" dxfId="1015" priority="40">
      <formula>$H$17=2</formula>
    </cfRule>
  </conditionalFormatting>
  <conditionalFormatting sqref="E17">
    <cfRule type="expression" dxfId="1014" priority="39">
      <formula>$H$17=3</formula>
    </cfRule>
  </conditionalFormatting>
  <conditionalFormatting sqref="F17">
    <cfRule type="expression" dxfId="1013" priority="38">
      <formula>$H$17=4</formula>
    </cfRule>
  </conditionalFormatting>
  <conditionalFormatting sqref="G17">
    <cfRule type="expression" dxfId="1012" priority="37">
      <formula>$H$17=5</formula>
    </cfRule>
  </conditionalFormatting>
  <conditionalFormatting sqref="C17">
    <cfRule type="expression" dxfId="1011" priority="36">
      <formula>$H$17=1</formula>
    </cfRule>
  </conditionalFormatting>
  <conditionalFormatting sqref="D19">
    <cfRule type="expression" dxfId="1010" priority="35">
      <formula>$H$19=2</formula>
    </cfRule>
  </conditionalFormatting>
  <conditionalFormatting sqref="E19">
    <cfRule type="expression" dxfId="1009" priority="34">
      <formula>$H$19=3</formula>
    </cfRule>
  </conditionalFormatting>
  <conditionalFormatting sqref="F19">
    <cfRule type="expression" dxfId="1008" priority="33">
      <formula>$H$19=4</formula>
    </cfRule>
  </conditionalFormatting>
  <conditionalFormatting sqref="G19">
    <cfRule type="expression" dxfId="1007" priority="32">
      <formula>$H$19=5</formula>
    </cfRule>
  </conditionalFormatting>
  <conditionalFormatting sqref="C19">
    <cfRule type="expression" dxfId="1006" priority="31">
      <formula>$H$19=1</formula>
    </cfRule>
  </conditionalFormatting>
  <conditionalFormatting sqref="D21">
    <cfRule type="expression" dxfId="1005" priority="30">
      <formula>$H$21=2</formula>
    </cfRule>
  </conditionalFormatting>
  <conditionalFormatting sqref="E21">
    <cfRule type="expression" dxfId="1004" priority="29">
      <formula>$H$21=3</formula>
    </cfRule>
  </conditionalFormatting>
  <conditionalFormatting sqref="F21">
    <cfRule type="expression" dxfId="1003" priority="28">
      <formula>$H$21=4</formula>
    </cfRule>
  </conditionalFormatting>
  <conditionalFormatting sqref="G21">
    <cfRule type="expression" dxfId="1002" priority="27">
      <formula>$H$21=5</formula>
    </cfRule>
  </conditionalFormatting>
  <conditionalFormatting sqref="C21">
    <cfRule type="expression" dxfId="1001" priority="26">
      <formula>$H$21=1</formula>
    </cfRule>
  </conditionalFormatting>
  <conditionalFormatting sqref="D23">
    <cfRule type="expression" dxfId="1000" priority="25">
      <formula>$H$23=2</formula>
    </cfRule>
  </conditionalFormatting>
  <conditionalFormatting sqref="E23">
    <cfRule type="expression" dxfId="999" priority="24">
      <formula>$H$23=3</formula>
    </cfRule>
  </conditionalFormatting>
  <conditionalFormatting sqref="F23">
    <cfRule type="expression" dxfId="998" priority="23">
      <formula>$H$23=4</formula>
    </cfRule>
  </conditionalFormatting>
  <conditionalFormatting sqref="G23">
    <cfRule type="expression" dxfId="997" priority="22">
      <formula>$H$23=5</formula>
    </cfRule>
  </conditionalFormatting>
  <conditionalFormatting sqref="C23">
    <cfRule type="expression" dxfId="996" priority="21">
      <formula>$H$23=1</formula>
    </cfRule>
  </conditionalFormatting>
  <conditionalFormatting sqref="K17">
    <cfRule type="expression" dxfId="995" priority="20">
      <formula>$P$17=1</formula>
    </cfRule>
  </conditionalFormatting>
  <conditionalFormatting sqref="L17">
    <cfRule type="expression" dxfId="994" priority="19">
      <formula>$P$17=2</formula>
    </cfRule>
  </conditionalFormatting>
  <conditionalFormatting sqref="M17">
    <cfRule type="expression" dxfId="993" priority="18">
      <formula>$P$17=3</formula>
    </cfRule>
  </conditionalFormatting>
  <conditionalFormatting sqref="N17">
    <cfRule type="expression" dxfId="992" priority="17">
      <formula>$P$17=4</formula>
    </cfRule>
  </conditionalFormatting>
  <conditionalFormatting sqref="O17">
    <cfRule type="expression" dxfId="991" priority="16">
      <formula>$P$17=5</formula>
    </cfRule>
  </conditionalFormatting>
  <conditionalFormatting sqref="K19">
    <cfRule type="expression" dxfId="990" priority="15">
      <formula>$P$19=1</formula>
    </cfRule>
  </conditionalFormatting>
  <conditionalFormatting sqref="L19">
    <cfRule type="expression" dxfId="989" priority="14">
      <formula>$P$19=2</formula>
    </cfRule>
  </conditionalFormatting>
  <conditionalFormatting sqref="M19">
    <cfRule type="expression" dxfId="988" priority="13">
      <formula>$P$19=3</formula>
    </cfRule>
  </conditionalFormatting>
  <conditionalFormatting sqref="N19">
    <cfRule type="expression" dxfId="987" priority="12">
      <formula>$P$19=4</formula>
    </cfRule>
  </conditionalFormatting>
  <conditionalFormatting sqref="O19">
    <cfRule type="expression" dxfId="986" priority="11">
      <formula>$P$19=5</formula>
    </cfRule>
  </conditionalFormatting>
  <conditionalFormatting sqref="K21">
    <cfRule type="expression" dxfId="985" priority="10">
      <formula>$P$21=1</formula>
    </cfRule>
  </conditionalFormatting>
  <conditionalFormatting sqref="L21">
    <cfRule type="expression" dxfId="984" priority="9">
      <formula>$P$21=2</formula>
    </cfRule>
  </conditionalFormatting>
  <conditionalFormatting sqref="M21">
    <cfRule type="expression" dxfId="983" priority="8">
      <formula>$P$21=3</formula>
    </cfRule>
  </conditionalFormatting>
  <conditionalFormatting sqref="N21">
    <cfRule type="expression" dxfId="982" priority="7">
      <formula>$P$21=4</formula>
    </cfRule>
  </conditionalFormatting>
  <conditionalFormatting sqref="O21">
    <cfRule type="expression" dxfId="981" priority="6">
      <formula>$P$21=5</formula>
    </cfRule>
  </conditionalFormatting>
  <conditionalFormatting sqref="K23">
    <cfRule type="expression" dxfId="980" priority="5">
      <formula>$P$23=1</formula>
    </cfRule>
  </conditionalFormatting>
  <conditionalFormatting sqref="L23">
    <cfRule type="expression" dxfId="979" priority="4">
      <formula>$P$23=2</formula>
    </cfRule>
  </conditionalFormatting>
  <conditionalFormatting sqref="M23">
    <cfRule type="expression" dxfId="978" priority="3">
      <formula>$P$23=3</formula>
    </cfRule>
  </conditionalFormatting>
  <conditionalFormatting sqref="N23">
    <cfRule type="expression" dxfId="977" priority="2">
      <formula>$P$23=4</formula>
    </cfRule>
  </conditionalFormatting>
  <conditionalFormatting sqref="O23">
    <cfRule type="expression" dxfId="9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NAMENBLAD!$B$23</f>
        <v>leerling 16</v>
      </c>
      <c r="D3" s="226"/>
      <c r="E3" s="226"/>
      <c r="F3" s="226"/>
      <c r="J3" s="10" t="s">
        <v>15</v>
      </c>
      <c r="K3" s="226" t="str">
        <f>NAMENBLAD!$B$23</f>
        <v>leerling 16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fBV18kDzwPpmIK4ZNtQAWAAmOxXgIdUKf9oc4ZcaBlvqPgaIuX6lbJsooDFWtKyH0P5PWxmEv4EBXD5FSwihzQ==" saltValue="BRVHT0vrftw/KOo4I6LbFg==" spinCount="100000" sheet="1" objects="1" scenarios="1"/>
  <mergeCells count="2">
    <mergeCell ref="C3:F3"/>
    <mergeCell ref="K3:N3"/>
  </mergeCells>
  <conditionalFormatting sqref="D17">
    <cfRule type="expression" dxfId="975" priority="40">
      <formula>$H$17=2</formula>
    </cfRule>
  </conditionalFormatting>
  <conditionalFormatting sqref="E17">
    <cfRule type="expression" dxfId="974" priority="39">
      <formula>$H$17=3</formula>
    </cfRule>
  </conditionalFormatting>
  <conditionalFormatting sqref="F17">
    <cfRule type="expression" dxfId="973" priority="38">
      <formula>$H$17=4</formula>
    </cfRule>
  </conditionalFormatting>
  <conditionalFormatting sqref="G17">
    <cfRule type="expression" dxfId="972" priority="37">
      <formula>$H$17=5</formula>
    </cfRule>
  </conditionalFormatting>
  <conditionalFormatting sqref="C17">
    <cfRule type="expression" dxfId="971" priority="36">
      <formula>$H$17=1</formula>
    </cfRule>
  </conditionalFormatting>
  <conditionalFormatting sqref="D19">
    <cfRule type="expression" dxfId="970" priority="35">
      <formula>$H$19=2</formula>
    </cfRule>
  </conditionalFormatting>
  <conditionalFormatting sqref="E19">
    <cfRule type="expression" dxfId="969" priority="34">
      <formula>$H$19=3</formula>
    </cfRule>
  </conditionalFormatting>
  <conditionalFormatting sqref="F19">
    <cfRule type="expression" dxfId="968" priority="33">
      <formula>$H$19=4</formula>
    </cfRule>
  </conditionalFormatting>
  <conditionalFormatting sqref="G19">
    <cfRule type="expression" dxfId="967" priority="32">
      <formula>$H$19=5</formula>
    </cfRule>
  </conditionalFormatting>
  <conditionalFormatting sqref="C19">
    <cfRule type="expression" dxfId="966" priority="31">
      <formula>$H$19=1</formula>
    </cfRule>
  </conditionalFormatting>
  <conditionalFormatting sqref="D21">
    <cfRule type="expression" dxfId="965" priority="30">
      <formula>$H$21=2</formula>
    </cfRule>
  </conditionalFormatting>
  <conditionalFormatting sqref="E21">
    <cfRule type="expression" dxfId="964" priority="29">
      <formula>$H$21=3</formula>
    </cfRule>
  </conditionalFormatting>
  <conditionalFormatting sqref="F21">
    <cfRule type="expression" dxfId="963" priority="28">
      <formula>$H$21=4</formula>
    </cfRule>
  </conditionalFormatting>
  <conditionalFormatting sqref="G21">
    <cfRule type="expression" dxfId="962" priority="27">
      <formula>$H$21=5</formula>
    </cfRule>
  </conditionalFormatting>
  <conditionalFormatting sqref="C21">
    <cfRule type="expression" dxfId="961" priority="26">
      <formula>$H$21=1</formula>
    </cfRule>
  </conditionalFormatting>
  <conditionalFormatting sqref="D23">
    <cfRule type="expression" dxfId="960" priority="25">
      <formula>$H$23=2</formula>
    </cfRule>
  </conditionalFormatting>
  <conditionalFormatting sqref="E23">
    <cfRule type="expression" dxfId="959" priority="24">
      <formula>$H$23=3</formula>
    </cfRule>
  </conditionalFormatting>
  <conditionalFormatting sqref="F23">
    <cfRule type="expression" dxfId="958" priority="23">
      <formula>$H$23=4</formula>
    </cfRule>
  </conditionalFormatting>
  <conditionalFormatting sqref="G23">
    <cfRule type="expression" dxfId="957" priority="22">
      <formula>$H$23=5</formula>
    </cfRule>
  </conditionalFormatting>
  <conditionalFormatting sqref="C23">
    <cfRule type="expression" dxfId="956" priority="21">
      <formula>$H$23=1</formula>
    </cfRule>
  </conditionalFormatting>
  <conditionalFormatting sqref="K17">
    <cfRule type="expression" dxfId="955" priority="20">
      <formula>$P$17=1</formula>
    </cfRule>
  </conditionalFormatting>
  <conditionalFormatting sqref="L17">
    <cfRule type="expression" dxfId="954" priority="19">
      <formula>$P$17=2</formula>
    </cfRule>
  </conditionalFormatting>
  <conditionalFormatting sqref="M17">
    <cfRule type="expression" dxfId="953" priority="18">
      <formula>$P$17=3</formula>
    </cfRule>
  </conditionalFormatting>
  <conditionalFormatting sqref="N17">
    <cfRule type="expression" dxfId="952" priority="17">
      <formula>$P$17=4</formula>
    </cfRule>
  </conditionalFormatting>
  <conditionalFormatting sqref="O17">
    <cfRule type="expression" dxfId="951" priority="16">
      <formula>$P$17=5</formula>
    </cfRule>
  </conditionalFormatting>
  <conditionalFormatting sqref="K19">
    <cfRule type="expression" dxfId="950" priority="15">
      <formula>$P$19=1</formula>
    </cfRule>
  </conditionalFormatting>
  <conditionalFormatting sqref="L19">
    <cfRule type="expression" dxfId="949" priority="14">
      <formula>$P$19=2</formula>
    </cfRule>
  </conditionalFormatting>
  <conditionalFormatting sqref="M19">
    <cfRule type="expression" dxfId="948" priority="13">
      <formula>$P$19=3</formula>
    </cfRule>
  </conditionalFormatting>
  <conditionalFormatting sqref="N19">
    <cfRule type="expression" dxfId="947" priority="12">
      <formula>$P$19=4</formula>
    </cfRule>
  </conditionalFormatting>
  <conditionalFormatting sqref="O19">
    <cfRule type="expression" dxfId="946" priority="11">
      <formula>$P$19=5</formula>
    </cfRule>
  </conditionalFormatting>
  <conditionalFormatting sqref="K21">
    <cfRule type="expression" dxfId="945" priority="10">
      <formula>$P$21=1</formula>
    </cfRule>
  </conditionalFormatting>
  <conditionalFormatting sqref="L21">
    <cfRule type="expression" dxfId="944" priority="9">
      <formula>$P$21=2</formula>
    </cfRule>
  </conditionalFormatting>
  <conditionalFormatting sqref="M21">
    <cfRule type="expression" dxfId="943" priority="8">
      <formula>$P$21=3</formula>
    </cfRule>
  </conditionalFormatting>
  <conditionalFormatting sqref="N21">
    <cfRule type="expression" dxfId="942" priority="7">
      <formula>$P$21=4</formula>
    </cfRule>
  </conditionalFormatting>
  <conditionalFormatting sqref="O21">
    <cfRule type="expression" dxfId="941" priority="6">
      <formula>$P$21=5</formula>
    </cfRule>
  </conditionalFormatting>
  <conditionalFormatting sqref="K23">
    <cfRule type="expression" dxfId="940" priority="5">
      <formula>$P$23=1</formula>
    </cfRule>
  </conditionalFormatting>
  <conditionalFormatting sqref="L23">
    <cfRule type="expression" dxfId="939" priority="4">
      <formula>$P$23=2</formula>
    </cfRule>
  </conditionalFormatting>
  <conditionalFormatting sqref="M23">
    <cfRule type="expression" dxfId="938" priority="3">
      <formula>$P$23=3</formula>
    </cfRule>
  </conditionalFormatting>
  <conditionalFormatting sqref="N23">
    <cfRule type="expression" dxfId="937" priority="2">
      <formula>$P$23=4</formula>
    </cfRule>
  </conditionalFormatting>
  <conditionalFormatting sqref="O23">
    <cfRule type="expression" dxfId="9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6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NAMENBLAD!$B$24</f>
        <v>leerling 17</v>
      </c>
      <c r="D3" s="226"/>
      <c r="E3" s="226"/>
      <c r="F3" s="226"/>
      <c r="J3" s="10" t="s">
        <v>15</v>
      </c>
      <c r="K3" s="226" t="str">
        <f>NAMENBLAD!$B$24</f>
        <v>leerling 17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TKCAgEJc2R9qwgqAlx+fwmQV4hRW1bWtJdhNMhAHsR6rESXL/7YMqaDyIZXEPWDCOlSaxhFP1mAF9ka35Mtmeg==" saltValue="YV8YdT0hDN3ukzpVt/dhlw==" spinCount="100000" sheet="1" objects="1" scenarios="1"/>
  <mergeCells count="2">
    <mergeCell ref="C3:F3"/>
    <mergeCell ref="K3:N3"/>
  </mergeCells>
  <conditionalFormatting sqref="D17">
    <cfRule type="expression" dxfId="935" priority="40">
      <formula>$H$17=2</formula>
    </cfRule>
  </conditionalFormatting>
  <conditionalFormatting sqref="E17">
    <cfRule type="expression" dxfId="934" priority="39">
      <formula>$H$17=3</formula>
    </cfRule>
  </conditionalFormatting>
  <conditionalFormatting sqref="F17">
    <cfRule type="expression" dxfId="933" priority="38">
      <formula>$H$17=4</formula>
    </cfRule>
  </conditionalFormatting>
  <conditionalFormatting sqref="G17">
    <cfRule type="expression" dxfId="932" priority="37">
      <formula>$H$17=5</formula>
    </cfRule>
  </conditionalFormatting>
  <conditionalFormatting sqref="C17">
    <cfRule type="expression" dxfId="931" priority="36">
      <formula>$H$17=1</formula>
    </cfRule>
  </conditionalFormatting>
  <conditionalFormatting sqref="D19">
    <cfRule type="expression" dxfId="930" priority="35">
      <formula>$H$19=2</formula>
    </cfRule>
  </conditionalFormatting>
  <conditionalFormatting sqref="E19">
    <cfRule type="expression" dxfId="929" priority="34">
      <formula>$H$19=3</formula>
    </cfRule>
  </conditionalFormatting>
  <conditionalFormatting sqref="F19">
    <cfRule type="expression" dxfId="928" priority="33">
      <formula>$H$19=4</formula>
    </cfRule>
  </conditionalFormatting>
  <conditionalFormatting sqref="G19">
    <cfRule type="expression" dxfId="927" priority="32">
      <formula>$H$19=5</formula>
    </cfRule>
  </conditionalFormatting>
  <conditionalFormatting sqref="C19">
    <cfRule type="expression" dxfId="926" priority="31">
      <formula>$H$19=1</formula>
    </cfRule>
  </conditionalFormatting>
  <conditionalFormatting sqref="D21">
    <cfRule type="expression" dxfId="925" priority="30">
      <formula>$H$21=2</formula>
    </cfRule>
  </conditionalFormatting>
  <conditionalFormatting sqref="E21">
    <cfRule type="expression" dxfId="924" priority="29">
      <formula>$H$21=3</formula>
    </cfRule>
  </conditionalFormatting>
  <conditionalFormatting sqref="F21">
    <cfRule type="expression" dxfId="923" priority="28">
      <formula>$H$21=4</formula>
    </cfRule>
  </conditionalFormatting>
  <conditionalFormatting sqref="G21">
    <cfRule type="expression" dxfId="922" priority="27">
      <formula>$H$21=5</formula>
    </cfRule>
  </conditionalFormatting>
  <conditionalFormatting sqref="C21">
    <cfRule type="expression" dxfId="921" priority="26">
      <formula>$H$21=1</formula>
    </cfRule>
  </conditionalFormatting>
  <conditionalFormatting sqref="D23">
    <cfRule type="expression" dxfId="920" priority="25">
      <formula>$H$23=2</formula>
    </cfRule>
  </conditionalFormatting>
  <conditionalFormatting sqref="E23">
    <cfRule type="expression" dxfId="919" priority="24">
      <formula>$H$23=3</formula>
    </cfRule>
  </conditionalFormatting>
  <conditionalFormatting sqref="F23">
    <cfRule type="expression" dxfId="918" priority="23">
      <formula>$H$23=4</formula>
    </cfRule>
  </conditionalFormatting>
  <conditionalFormatting sqref="G23">
    <cfRule type="expression" dxfId="917" priority="22">
      <formula>$H$23=5</formula>
    </cfRule>
  </conditionalFormatting>
  <conditionalFormatting sqref="C23">
    <cfRule type="expression" dxfId="916" priority="21">
      <formula>$H$23=1</formula>
    </cfRule>
  </conditionalFormatting>
  <conditionalFormatting sqref="K17">
    <cfRule type="expression" dxfId="915" priority="20">
      <formula>$P$17=1</formula>
    </cfRule>
  </conditionalFormatting>
  <conditionalFormatting sqref="L17">
    <cfRule type="expression" dxfId="914" priority="19">
      <formula>$P$17=2</formula>
    </cfRule>
  </conditionalFormatting>
  <conditionalFormatting sqref="M17">
    <cfRule type="expression" dxfId="913" priority="18">
      <formula>$P$17=3</formula>
    </cfRule>
  </conditionalFormatting>
  <conditionalFormatting sqref="N17">
    <cfRule type="expression" dxfId="912" priority="17">
      <formula>$P$17=4</formula>
    </cfRule>
  </conditionalFormatting>
  <conditionalFormatting sqref="O17">
    <cfRule type="expression" dxfId="911" priority="16">
      <formula>$P$17=5</formula>
    </cfRule>
  </conditionalFormatting>
  <conditionalFormatting sqref="K19">
    <cfRule type="expression" dxfId="910" priority="15">
      <formula>$P$19=1</formula>
    </cfRule>
  </conditionalFormatting>
  <conditionalFormatting sqref="L19">
    <cfRule type="expression" dxfId="909" priority="14">
      <formula>$P$19=2</formula>
    </cfRule>
  </conditionalFormatting>
  <conditionalFormatting sqref="M19">
    <cfRule type="expression" dxfId="908" priority="13">
      <formula>$P$19=3</formula>
    </cfRule>
  </conditionalFormatting>
  <conditionalFormatting sqref="N19">
    <cfRule type="expression" dxfId="907" priority="12">
      <formula>$P$19=4</formula>
    </cfRule>
  </conditionalFormatting>
  <conditionalFormatting sqref="O19">
    <cfRule type="expression" dxfId="906" priority="11">
      <formula>$P$19=5</formula>
    </cfRule>
  </conditionalFormatting>
  <conditionalFormatting sqref="K21">
    <cfRule type="expression" dxfId="905" priority="10">
      <formula>$P$21=1</formula>
    </cfRule>
  </conditionalFormatting>
  <conditionalFormatting sqref="L21">
    <cfRule type="expression" dxfId="904" priority="9">
      <formula>$P$21=2</formula>
    </cfRule>
  </conditionalFormatting>
  <conditionalFormatting sqref="M21">
    <cfRule type="expression" dxfId="903" priority="8">
      <formula>$P$21=3</formula>
    </cfRule>
  </conditionalFormatting>
  <conditionalFormatting sqref="N21">
    <cfRule type="expression" dxfId="902" priority="7">
      <formula>$P$21=4</formula>
    </cfRule>
  </conditionalFormatting>
  <conditionalFormatting sqref="O21">
    <cfRule type="expression" dxfId="901" priority="6">
      <formula>$P$21=5</formula>
    </cfRule>
  </conditionalFormatting>
  <conditionalFormatting sqref="K23">
    <cfRule type="expression" dxfId="900" priority="5">
      <formula>$P$23=1</formula>
    </cfRule>
  </conditionalFormatting>
  <conditionalFormatting sqref="L23">
    <cfRule type="expression" dxfId="899" priority="4">
      <formula>$P$23=2</formula>
    </cfRule>
  </conditionalFormatting>
  <conditionalFormatting sqref="M23">
    <cfRule type="expression" dxfId="898" priority="3">
      <formula>$P$23=3</formula>
    </cfRule>
  </conditionalFormatting>
  <conditionalFormatting sqref="N23">
    <cfRule type="expression" dxfId="897" priority="2">
      <formula>$P$23=4</formula>
    </cfRule>
  </conditionalFormatting>
  <conditionalFormatting sqref="O23">
    <cfRule type="expression" dxfId="8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588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9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1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2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3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8">
    <tabColor rgb="FF00B0F0"/>
  </sheetPr>
  <dimension ref="B1:P69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1" spans="2:15" x14ac:dyDescent="0.35">
      <c r="J1" s="24"/>
      <c r="K1" s="24"/>
      <c r="L1" s="24"/>
      <c r="M1" s="24"/>
      <c r="N1" s="24"/>
      <c r="O1" s="24"/>
    </row>
    <row r="2" spans="2:15" ht="26" x14ac:dyDescent="0.6">
      <c r="B2" s="10" t="s">
        <v>12</v>
      </c>
    </row>
    <row r="3" spans="2:15" ht="26" x14ac:dyDescent="0.6">
      <c r="B3" s="10" t="s">
        <v>15</v>
      </c>
      <c r="C3" s="226" t="s">
        <v>16</v>
      </c>
      <c r="D3" s="226"/>
      <c r="E3" s="226"/>
      <c r="F3" s="226"/>
    </row>
    <row r="4" spans="2:15" ht="26" x14ac:dyDescent="0.6">
      <c r="B4" s="10" t="s">
        <v>5</v>
      </c>
      <c r="C4" s="22">
        <f>NAMENBLAD!$B$5</f>
        <v>0</v>
      </c>
    </row>
    <row r="6" spans="2:15" x14ac:dyDescent="0.35">
      <c r="K6" t="s">
        <v>52</v>
      </c>
    </row>
    <row r="16" spans="2:15" ht="15" thickBot="1" x14ac:dyDescent="0.4"/>
    <row r="17" spans="2:15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1</v>
      </c>
    </row>
    <row r="18" spans="2:15" ht="25" customHeight="1" thickBot="1" x14ac:dyDescent="0.4">
      <c r="B18" s="11"/>
    </row>
    <row r="19" spans="2:15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</row>
    <row r="20" spans="2:15" ht="25" customHeight="1" thickBot="1" x14ac:dyDescent="0.4">
      <c r="B20" s="11"/>
    </row>
    <row r="21" spans="2:15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</row>
    <row r="22" spans="2:15" ht="25" customHeight="1" thickBot="1" x14ac:dyDescent="0.4">
      <c r="B22" s="11"/>
    </row>
    <row r="23" spans="2:15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</row>
    <row r="24" spans="2:15" ht="25" customHeight="1" x14ac:dyDescent="0.35">
      <c r="J24" s="24"/>
      <c r="K24" s="24"/>
      <c r="L24" s="24"/>
      <c r="M24" s="24"/>
      <c r="N24" s="24"/>
      <c r="O24" s="24"/>
    </row>
    <row r="25" spans="2:15" ht="26.25" customHeight="1" x14ac:dyDescent="0.6">
      <c r="B25" s="25" t="s">
        <v>11</v>
      </c>
      <c r="C25" s="24"/>
      <c r="D25" s="24"/>
      <c r="E25" s="24"/>
      <c r="F25" s="24"/>
      <c r="G25" s="24"/>
      <c r="H25" s="20"/>
    </row>
    <row r="26" spans="2:15" ht="26.25" customHeight="1" x14ac:dyDescent="0.6">
      <c r="B26" s="25" t="s">
        <v>15</v>
      </c>
      <c r="C26" s="23" t="s">
        <v>16</v>
      </c>
      <c r="D26" s="23"/>
      <c r="E26" s="23"/>
      <c r="F26" s="23"/>
      <c r="G26" s="24"/>
      <c r="H26" s="20"/>
    </row>
    <row r="27" spans="2:15" ht="26.25" customHeight="1" x14ac:dyDescent="0.6">
      <c r="B27" s="25" t="s">
        <v>5</v>
      </c>
      <c r="C27" s="23">
        <f>NAMENBLAD!$B$5</f>
        <v>0</v>
      </c>
      <c r="D27" s="24"/>
      <c r="E27" s="24"/>
      <c r="F27" s="24"/>
      <c r="G27" s="24"/>
      <c r="H27" s="20"/>
    </row>
    <row r="28" spans="2:15" ht="15" customHeight="1" x14ac:dyDescent="0.35">
      <c r="B28" s="24"/>
      <c r="C28" s="24"/>
      <c r="D28" s="24"/>
      <c r="E28" s="24"/>
      <c r="F28" s="24"/>
      <c r="G28" s="24"/>
      <c r="H28" s="20"/>
    </row>
    <row r="29" spans="2:15" ht="15" customHeight="1" x14ac:dyDescent="0.35">
      <c r="B29" s="24"/>
      <c r="C29" s="24"/>
      <c r="D29" s="24"/>
      <c r="E29" s="24"/>
      <c r="F29" s="24"/>
      <c r="G29" s="24"/>
      <c r="H29" s="20"/>
    </row>
    <row r="30" spans="2:15" ht="15" customHeight="1" x14ac:dyDescent="0.35">
      <c r="B30" s="24"/>
      <c r="C30" s="24"/>
      <c r="D30" s="24"/>
      <c r="E30" s="24"/>
      <c r="F30" s="24"/>
      <c r="G30" s="24"/>
      <c r="H30" s="20"/>
    </row>
    <row r="31" spans="2:15" ht="15" customHeight="1" x14ac:dyDescent="0.35">
      <c r="B31" s="24"/>
      <c r="C31" s="24"/>
      <c r="D31" s="24"/>
      <c r="E31" s="24"/>
      <c r="F31" s="24"/>
      <c r="G31" s="24"/>
      <c r="H31" s="20"/>
    </row>
    <row r="32" spans="2:15" ht="15" customHeight="1" x14ac:dyDescent="0.35">
      <c r="B32" s="24"/>
      <c r="C32" s="24"/>
      <c r="D32" s="24"/>
      <c r="E32" s="24"/>
      <c r="F32" s="24"/>
      <c r="G32" s="24"/>
      <c r="H32" s="20"/>
    </row>
    <row r="33" spans="2:8" ht="15" customHeight="1" x14ac:dyDescent="0.35">
      <c r="B33" s="24"/>
      <c r="C33" s="24"/>
      <c r="D33" s="24"/>
      <c r="E33" s="24"/>
      <c r="F33" s="24"/>
      <c r="G33" s="24"/>
      <c r="H33" s="20"/>
    </row>
    <row r="34" spans="2:8" ht="15" customHeight="1" x14ac:dyDescent="0.35">
      <c r="B34" s="24"/>
      <c r="C34" s="24"/>
      <c r="D34" s="24"/>
      <c r="E34" s="24"/>
      <c r="F34" s="24"/>
      <c r="G34" s="24"/>
      <c r="H34" s="20"/>
    </row>
    <row r="35" spans="2:8" ht="15" customHeight="1" x14ac:dyDescent="0.35">
      <c r="B35" s="24"/>
      <c r="C35" s="24"/>
      <c r="D35" s="24"/>
      <c r="E35" s="24"/>
      <c r="F35" s="24"/>
      <c r="G35" s="24"/>
      <c r="H35" s="20"/>
    </row>
    <row r="36" spans="2:8" ht="15" customHeight="1" x14ac:dyDescent="0.35">
      <c r="B36" s="24"/>
      <c r="C36" s="24"/>
      <c r="D36" s="24"/>
      <c r="E36" s="24"/>
      <c r="F36" s="24"/>
      <c r="G36" s="24"/>
      <c r="H36" s="20"/>
    </row>
    <row r="37" spans="2:8" ht="15" customHeight="1" x14ac:dyDescent="0.35">
      <c r="B37" s="24"/>
      <c r="C37" s="24"/>
      <c r="D37" s="24"/>
      <c r="E37" s="24"/>
      <c r="F37" s="24"/>
      <c r="G37" s="24"/>
      <c r="H37" s="20"/>
    </row>
    <row r="38" spans="2:8" ht="15" customHeight="1" x14ac:dyDescent="0.35">
      <c r="B38" s="24"/>
      <c r="C38" s="24"/>
      <c r="D38" s="24"/>
      <c r="E38" s="24"/>
      <c r="F38" s="24"/>
      <c r="G38" s="24"/>
      <c r="H38" s="20"/>
    </row>
    <row r="39" spans="2:8" ht="15" customHeight="1" thickBot="1" x14ac:dyDescent="0.4">
      <c r="B39" s="24"/>
      <c r="C39" s="24"/>
      <c r="D39" s="24"/>
      <c r="E39" s="24"/>
      <c r="F39" s="24"/>
      <c r="G39" s="24"/>
      <c r="H39" s="20"/>
    </row>
    <row r="40" spans="2:8" ht="26.25" customHeight="1" thickBot="1" x14ac:dyDescent="0.4">
      <c r="B40" s="12" t="str">
        <f>NAMENBLAD!$D$12</f>
        <v>lezen</v>
      </c>
      <c r="C40" s="26"/>
      <c r="D40" s="26"/>
      <c r="E40" s="26"/>
      <c r="F40" s="26"/>
      <c r="G40" s="27"/>
      <c r="H40" s="21">
        <v>0</v>
      </c>
    </row>
    <row r="41" spans="2:8" ht="26.25" customHeight="1" thickBot="1" x14ac:dyDescent="0.4">
      <c r="B41" s="11"/>
      <c r="C41" s="28"/>
      <c r="D41" s="28"/>
      <c r="E41" s="28"/>
      <c r="F41" s="28"/>
      <c r="G41" s="28"/>
      <c r="H41" s="20"/>
    </row>
    <row r="42" spans="2:8" ht="26.25" customHeight="1" thickBot="1" x14ac:dyDescent="0.4">
      <c r="B42" s="12" t="str">
        <f>NAMENBLAD!$D$13</f>
        <v>begrijpend lezen</v>
      </c>
      <c r="C42" s="26"/>
      <c r="D42" s="26"/>
      <c r="E42" s="26"/>
      <c r="F42" s="26"/>
      <c r="G42" s="27"/>
      <c r="H42" s="21">
        <v>0</v>
      </c>
    </row>
    <row r="43" spans="2:8" ht="26.25" customHeight="1" thickBot="1" x14ac:dyDescent="0.4">
      <c r="B43" s="11"/>
      <c r="C43" s="28"/>
      <c r="D43" s="28"/>
      <c r="E43" s="28"/>
      <c r="F43" s="28"/>
      <c r="G43" s="28"/>
      <c r="H43" s="20"/>
    </row>
    <row r="44" spans="2:8" ht="26.25" customHeight="1" thickBot="1" x14ac:dyDescent="0.4">
      <c r="B44" s="12" t="str">
        <f>NAMENBLAD!$D$14</f>
        <v>spellen</v>
      </c>
      <c r="C44" s="26"/>
      <c r="D44" s="26"/>
      <c r="E44" s="26"/>
      <c r="F44" s="26"/>
      <c r="G44" s="27"/>
      <c r="H44" s="21">
        <v>0</v>
      </c>
    </row>
    <row r="45" spans="2:8" ht="26.25" customHeight="1" thickBot="1" x14ac:dyDescent="0.4">
      <c r="B45" s="11"/>
      <c r="C45" s="28"/>
      <c r="D45" s="28"/>
      <c r="E45" s="28"/>
      <c r="F45" s="28"/>
      <c r="G45" s="28"/>
      <c r="H45" s="20"/>
    </row>
    <row r="46" spans="2:8" ht="26.25" customHeight="1" thickBot="1" x14ac:dyDescent="0.4">
      <c r="B46" s="12" t="str">
        <f>NAMENBLAD!$D$15</f>
        <v>rekenen</v>
      </c>
      <c r="C46" s="26"/>
      <c r="D46" s="26"/>
      <c r="E46" s="26"/>
      <c r="F46" s="26"/>
      <c r="G46" s="27"/>
      <c r="H46" s="21">
        <v>0</v>
      </c>
    </row>
    <row r="47" spans="2:8" ht="26.25" customHeight="1" x14ac:dyDescent="0.35"/>
    <row r="48" spans="2:8" ht="26.25" customHeight="1" x14ac:dyDescent="0.35"/>
    <row r="49" ht="26.25" customHeight="1" x14ac:dyDescent="0.35"/>
    <row r="50" ht="26.25" customHeight="1" x14ac:dyDescent="0.35"/>
    <row r="51" ht="26.25" customHeight="1" x14ac:dyDescent="0.35"/>
    <row r="52" ht="26.25" customHeight="1" x14ac:dyDescent="0.35"/>
    <row r="53" ht="26.25" customHeight="1" x14ac:dyDescent="0.35"/>
    <row r="54" ht="26.25" customHeight="1" x14ac:dyDescent="0.35"/>
    <row r="55" ht="26.25" customHeight="1" x14ac:dyDescent="0.35"/>
    <row r="56" ht="26.25" customHeight="1" x14ac:dyDescent="0.35"/>
    <row r="57" ht="26.25" customHeight="1" x14ac:dyDescent="0.35"/>
    <row r="58" ht="26.25" customHeight="1" x14ac:dyDescent="0.35"/>
    <row r="59" ht="26.25" customHeight="1" x14ac:dyDescent="0.35"/>
    <row r="60" ht="26.25" customHeight="1" x14ac:dyDescent="0.35"/>
    <row r="61" ht="26.25" customHeight="1" x14ac:dyDescent="0.35"/>
    <row r="62" ht="26.25" customHeight="1" x14ac:dyDescent="0.35"/>
    <row r="63" ht="26.25" customHeight="1" x14ac:dyDescent="0.35"/>
    <row r="64" ht="26.25" customHeight="1" x14ac:dyDescent="0.35"/>
    <row r="65" ht="26.25" customHeight="1" x14ac:dyDescent="0.35"/>
    <row r="66" ht="26.25" customHeight="1" x14ac:dyDescent="0.35"/>
    <row r="67" ht="26.25" customHeight="1" x14ac:dyDescent="0.35"/>
    <row r="68" ht="26.25" customHeight="1" x14ac:dyDescent="0.35"/>
    <row r="69" ht="26.25" customHeight="1" x14ac:dyDescent="0.35"/>
  </sheetData>
  <sheetProtection algorithmName="SHA-512" hashValue="TVUdTPDZnM3EHZwgo2nYh0sdUIBSFsmv2N3JdQAcPemPB1+8YAf3Z5QIV/xQcxpqu46EH1+f9J2StbOJQr3thw==" saltValue="GL1GU32HnVtCu58s+Uihmw==" spinCount="100000" sheet="1" objects="1" scenarios="1"/>
  <mergeCells count="1">
    <mergeCell ref="C3:F3"/>
  </mergeCells>
  <conditionalFormatting sqref="C40">
    <cfRule type="expression" dxfId="1595" priority="20">
      <formula>$H$40=1</formula>
    </cfRule>
  </conditionalFormatting>
  <conditionalFormatting sqref="D40">
    <cfRule type="expression" dxfId="1594" priority="19">
      <formula>$H$40=2</formula>
    </cfRule>
  </conditionalFormatting>
  <conditionalFormatting sqref="E40">
    <cfRule type="expression" dxfId="1593" priority="18">
      <formula>$H$40=3</formula>
    </cfRule>
  </conditionalFormatting>
  <conditionalFormatting sqref="F40">
    <cfRule type="expression" dxfId="1592" priority="17">
      <formula>$H$40=4</formula>
    </cfRule>
  </conditionalFormatting>
  <conditionalFormatting sqref="G40">
    <cfRule type="expression" dxfId="1591" priority="16">
      <formula>$H$40=5</formula>
    </cfRule>
  </conditionalFormatting>
  <conditionalFormatting sqref="C42">
    <cfRule type="expression" dxfId="1590" priority="15">
      <formula>$H$42=1</formula>
    </cfRule>
  </conditionalFormatting>
  <conditionalFormatting sqref="D42">
    <cfRule type="expression" dxfId="1589" priority="14">
      <formula>$H$42=2</formula>
    </cfRule>
  </conditionalFormatting>
  <conditionalFormatting sqref="E42">
    <cfRule type="expression" dxfId="1588" priority="13">
      <formula>$H$42=3</formula>
    </cfRule>
  </conditionalFormatting>
  <conditionalFormatting sqref="F42">
    <cfRule type="expression" dxfId="1587" priority="12">
      <formula>$H$42=4</formula>
    </cfRule>
  </conditionalFormatting>
  <conditionalFormatting sqref="G42">
    <cfRule type="expression" dxfId="1586" priority="11">
      <formula>$H$42=5</formula>
    </cfRule>
  </conditionalFormatting>
  <conditionalFormatting sqref="C44">
    <cfRule type="expression" dxfId="1585" priority="10">
      <formula>$H$44=1</formula>
    </cfRule>
  </conditionalFormatting>
  <conditionalFormatting sqref="D44">
    <cfRule type="expression" dxfId="1584" priority="9">
      <formula>$H$44=2</formula>
    </cfRule>
  </conditionalFormatting>
  <conditionalFormatting sqref="E44">
    <cfRule type="expression" dxfId="1583" priority="8">
      <formula>$H$44=3</formula>
    </cfRule>
  </conditionalFormatting>
  <conditionalFormatting sqref="F44">
    <cfRule type="expression" dxfId="1582" priority="7">
      <formula>$H$44=4</formula>
    </cfRule>
  </conditionalFormatting>
  <conditionalFormatting sqref="G44">
    <cfRule type="expression" dxfId="1581" priority="6">
      <formula>$H$44=5</formula>
    </cfRule>
  </conditionalFormatting>
  <conditionalFormatting sqref="C46">
    <cfRule type="expression" dxfId="1580" priority="5">
      <formula>$H$46=1</formula>
    </cfRule>
  </conditionalFormatting>
  <conditionalFormatting sqref="D46">
    <cfRule type="expression" dxfId="1579" priority="4">
      <formula>$H$46=2</formula>
    </cfRule>
  </conditionalFormatting>
  <conditionalFormatting sqref="E46">
    <cfRule type="expression" dxfId="1578" priority="3">
      <formula>$H$46=3</formula>
    </cfRule>
  </conditionalFormatting>
  <conditionalFormatting sqref="F46">
    <cfRule type="expression" dxfId="1577" priority="2">
      <formula>$H$46=4</formula>
    </cfRule>
  </conditionalFormatting>
  <conditionalFormatting sqref="G46">
    <cfRule type="expression" dxfId="1576" priority="1">
      <formula>$H$46=5</formula>
    </cfRule>
  </conditionalFormatting>
  <pageMargins left="0.7" right="0.7" top="0.75" bottom="0.75" header="0.3" footer="0.3"/>
  <pageSetup paperSize="9" scale="79" orientation="portrait" r:id="rId1"/>
  <headerFooter>
    <oddHeader>&amp;C&amp;"-,Vet"&amp;48&amp;K00B0F0LijV-meter</oddHeader>
  </headerFooter>
  <colBreaks count="1" manualBreakCount="1">
    <brk id="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Option Button 2">
              <controlPr defaultSize="0" autoFill="0" autoLine="0" autoPict="0">
                <anchor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Option Button 22">
              <controlPr defaultSize="0" autoFill="0" autoLine="0" autoPict="0">
                <anchor moveWithCells="1">
                  <from>
                    <xdr:col>2</xdr:col>
                    <xdr:colOff>457200</xdr:colOff>
                    <xdr:row>38</xdr:row>
                    <xdr:rowOff>190500</xdr:rowOff>
                  </from>
                  <to>
                    <xdr:col>2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Option Button 23">
              <controlPr defaultSize="0" autoFill="0" autoLine="0" autoPict="0">
                <anchor moveWithCells="1">
                  <from>
                    <xdr:col>3</xdr:col>
                    <xdr:colOff>457200</xdr:colOff>
                    <xdr:row>38</xdr:row>
                    <xdr:rowOff>190500</xdr:rowOff>
                  </from>
                  <to>
                    <xdr:col>3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Option Button 24">
              <controlPr defaultSize="0" autoFill="0" autoLine="0" autoPict="0">
                <anchor moveWithCells="1">
                  <from>
                    <xdr:col>4</xdr:col>
                    <xdr:colOff>457200</xdr:colOff>
                    <xdr:row>38</xdr:row>
                    <xdr:rowOff>190500</xdr:rowOff>
                  </from>
                  <to>
                    <xdr:col>4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Option Button 25">
              <controlPr defaultSize="0" autoFill="0" autoLine="0" autoPict="0">
                <anchor moveWithCells="1">
                  <from>
                    <xdr:col>5</xdr:col>
                    <xdr:colOff>457200</xdr:colOff>
                    <xdr:row>38</xdr:row>
                    <xdr:rowOff>190500</xdr:rowOff>
                  </from>
                  <to>
                    <xdr:col>5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Option Button 26">
              <controlPr defaultSize="0" autoFill="0" autoLine="0" autoPict="0">
                <anchor moveWithCells="1">
                  <from>
                    <xdr:col>6</xdr:col>
                    <xdr:colOff>457200</xdr:colOff>
                    <xdr:row>38</xdr:row>
                    <xdr:rowOff>190500</xdr:rowOff>
                  </from>
                  <to>
                    <xdr:col>6</xdr:col>
                    <xdr:colOff>762000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Option Button 27">
              <controlPr defaultSize="0" autoFill="0" autoLine="0" autoPict="0">
                <anchor moveWithCells="1">
                  <from>
                    <xdr:col>2</xdr:col>
                    <xdr:colOff>457200</xdr:colOff>
                    <xdr:row>41</xdr:row>
                    <xdr:rowOff>0</xdr:rowOff>
                  </from>
                  <to>
                    <xdr:col>2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Option Button 28">
              <controlPr defaultSize="0" autoFill="0" autoLine="0" autoPict="0">
                <anchor moveWithCells="1">
                  <from>
                    <xdr:col>3</xdr:col>
                    <xdr:colOff>457200</xdr:colOff>
                    <xdr:row>41</xdr:row>
                    <xdr:rowOff>0</xdr:rowOff>
                  </from>
                  <to>
                    <xdr:col>3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Option Button 29">
              <controlPr defaultSize="0" autoFill="0" autoLine="0" autoPict="0">
                <anchor moveWithCells="1">
                  <from>
                    <xdr:col>4</xdr:col>
                    <xdr:colOff>457200</xdr:colOff>
                    <xdr:row>41</xdr:row>
                    <xdr:rowOff>0</xdr:rowOff>
                  </from>
                  <to>
                    <xdr:col>4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Option Button 30">
              <controlPr defaultSize="0" autoFill="0" autoLine="0" autoPict="0">
                <anchor moveWithCells="1">
                  <from>
                    <xdr:col>5</xdr:col>
                    <xdr:colOff>457200</xdr:colOff>
                    <xdr:row>41</xdr:row>
                    <xdr:rowOff>0</xdr:rowOff>
                  </from>
                  <to>
                    <xdr:col>5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Option Button 31">
              <controlPr defaultSize="0" autoFill="0" autoLine="0" autoPict="0">
                <anchor moveWithCells="1">
                  <from>
                    <xdr:col>6</xdr:col>
                    <xdr:colOff>457200</xdr:colOff>
                    <xdr:row>41</xdr:row>
                    <xdr:rowOff>0</xdr:rowOff>
                  </from>
                  <to>
                    <xdr:col>6</xdr:col>
                    <xdr:colOff>762000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Option Button 32">
              <controlPr defaultSize="0" autoFill="0" autoLine="0" autoPict="0">
                <anchor moveWithCells="1">
                  <from>
                    <xdr:col>2</xdr:col>
                    <xdr:colOff>457200</xdr:colOff>
                    <xdr:row>43</xdr:row>
                    <xdr:rowOff>0</xdr:rowOff>
                  </from>
                  <to>
                    <xdr:col>2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Option Button 33">
              <controlPr defaultSize="0" autoFill="0" autoLine="0" autoPict="0">
                <anchor moveWithCells="1">
                  <from>
                    <xdr:col>3</xdr:col>
                    <xdr:colOff>457200</xdr:colOff>
                    <xdr:row>43</xdr:row>
                    <xdr:rowOff>0</xdr:rowOff>
                  </from>
                  <to>
                    <xdr:col>3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Option Button 34">
              <controlPr defaultSize="0" autoFill="0" autoLine="0" autoPict="0">
                <anchor moveWithCells="1">
                  <from>
                    <xdr:col>4</xdr:col>
                    <xdr:colOff>457200</xdr:colOff>
                    <xdr:row>43</xdr:row>
                    <xdr:rowOff>0</xdr:rowOff>
                  </from>
                  <to>
                    <xdr:col>4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Option Button 35">
              <controlPr defaultSize="0" autoFill="0" autoLine="0" autoPict="0">
                <anchor moveWithCells="1">
                  <from>
                    <xdr:col>5</xdr:col>
                    <xdr:colOff>457200</xdr:colOff>
                    <xdr:row>43</xdr:row>
                    <xdr:rowOff>0</xdr:rowOff>
                  </from>
                  <to>
                    <xdr:col>5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Option Button 36">
              <controlPr defaultSize="0" autoFill="0" autoLine="0" autoPict="0">
                <anchor moveWithCells="1">
                  <from>
                    <xdr:col>6</xdr:col>
                    <xdr:colOff>457200</xdr:colOff>
                    <xdr:row>43</xdr:row>
                    <xdr:rowOff>0</xdr:rowOff>
                  </from>
                  <to>
                    <xdr:col>6</xdr:col>
                    <xdr:colOff>762000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Option Button 37">
              <controlPr defaultSize="0" autoFill="0" autoLine="0" autoPict="0">
                <anchor moveWithCells="1">
                  <from>
                    <xdr:col>2</xdr:col>
                    <xdr:colOff>457200</xdr:colOff>
                    <xdr:row>45</xdr:row>
                    <xdr:rowOff>0</xdr:rowOff>
                  </from>
                  <to>
                    <xdr:col>2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Option Button 38">
              <controlPr defaultSize="0" autoFill="0" autoLine="0" autoPict="0">
                <anchor moveWithCells="1">
                  <from>
                    <xdr:col>3</xdr:col>
                    <xdr:colOff>457200</xdr:colOff>
                    <xdr:row>45</xdr:row>
                    <xdr:rowOff>0</xdr:rowOff>
                  </from>
                  <to>
                    <xdr:col>3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Option Button 39">
              <controlPr defaultSize="0" autoFill="0" autoLine="0" autoPict="0">
                <anchor moveWithCells="1">
                  <from>
                    <xdr:col>4</xdr:col>
                    <xdr:colOff>457200</xdr:colOff>
                    <xdr:row>45</xdr:row>
                    <xdr:rowOff>0</xdr:rowOff>
                  </from>
                  <to>
                    <xdr:col>4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2" name="Option Button 40">
              <controlPr defaultSize="0" autoFill="0" autoLine="0" autoPict="0">
                <anchor moveWithCells="1">
                  <from>
                    <xdr:col>5</xdr:col>
                    <xdr:colOff>457200</xdr:colOff>
                    <xdr:row>45</xdr:row>
                    <xdr:rowOff>0</xdr:rowOff>
                  </from>
                  <to>
                    <xdr:col>5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43" name="Option Button 41">
              <controlPr defaultSize="0" autoFill="0" autoLine="0" autoPict="0">
                <anchor moveWithCells="1">
                  <from>
                    <xdr:col>6</xdr:col>
                    <xdr:colOff>457200</xdr:colOff>
                    <xdr:row>45</xdr:row>
                    <xdr:rowOff>0</xdr:rowOff>
                  </from>
                  <to>
                    <xdr:col>6</xdr:col>
                    <xdr:colOff>762000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4" name="Option Button 42">
              <controlPr defaultSize="0" autoFill="0" autoLine="0" autoPict="0">
                <anchor>
                  <from>
                    <xdr:col>10</xdr:col>
                    <xdr:colOff>304800</xdr:colOff>
                    <xdr:row>9</xdr:row>
                    <xdr:rowOff>133350</xdr:rowOff>
                  </from>
                  <to>
                    <xdr:col>10</xdr:col>
                    <xdr:colOff>609600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NAMENBLAD!$B$25</f>
        <v>leerling 18</v>
      </c>
      <c r="D3" s="226"/>
      <c r="E3" s="226"/>
      <c r="F3" s="226"/>
      <c r="J3" s="10" t="s">
        <v>15</v>
      </c>
      <c r="K3" s="226" t="str">
        <f>NAMENBLAD!$B$25</f>
        <v>leerling 18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UiJtRcDEGYe+9OSq+TYzMjK/mor0BEj/GJOYlzv+zAdfXC9FMecJCmHzsn4H75jiMfeZn0dFQCocp/7w7yfyzQ==" saltValue="Cpa8mwkwEFiJBJDQpE3UnA==" spinCount="100000" sheet="1" objects="1" scenarios="1"/>
  <mergeCells count="2">
    <mergeCell ref="C3:F3"/>
    <mergeCell ref="K3:N3"/>
  </mergeCells>
  <conditionalFormatting sqref="D17">
    <cfRule type="expression" dxfId="895" priority="40">
      <formula>$H$17=2</formula>
    </cfRule>
  </conditionalFormatting>
  <conditionalFormatting sqref="E17">
    <cfRule type="expression" dxfId="894" priority="39">
      <formula>$H$17=3</formula>
    </cfRule>
  </conditionalFormatting>
  <conditionalFormatting sqref="F17">
    <cfRule type="expression" dxfId="893" priority="38">
      <formula>$H$17=4</formula>
    </cfRule>
  </conditionalFormatting>
  <conditionalFormatting sqref="G17">
    <cfRule type="expression" dxfId="892" priority="37">
      <formula>$H$17=5</formula>
    </cfRule>
  </conditionalFormatting>
  <conditionalFormatting sqref="C17">
    <cfRule type="expression" dxfId="891" priority="36">
      <formula>$H$17=1</formula>
    </cfRule>
  </conditionalFormatting>
  <conditionalFormatting sqref="D19">
    <cfRule type="expression" dxfId="890" priority="35">
      <formula>$H$19=2</formula>
    </cfRule>
  </conditionalFormatting>
  <conditionalFormatting sqref="E19">
    <cfRule type="expression" dxfId="889" priority="34">
      <formula>$H$19=3</formula>
    </cfRule>
  </conditionalFormatting>
  <conditionalFormatting sqref="F19">
    <cfRule type="expression" dxfId="888" priority="33">
      <formula>$H$19=4</formula>
    </cfRule>
  </conditionalFormatting>
  <conditionalFormatting sqref="G19">
    <cfRule type="expression" dxfId="887" priority="32">
      <formula>$H$19=5</formula>
    </cfRule>
  </conditionalFormatting>
  <conditionalFormatting sqref="C19">
    <cfRule type="expression" dxfId="886" priority="31">
      <formula>$H$19=1</formula>
    </cfRule>
  </conditionalFormatting>
  <conditionalFormatting sqref="D21">
    <cfRule type="expression" dxfId="885" priority="30">
      <formula>$H$21=2</formula>
    </cfRule>
  </conditionalFormatting>
  <conditionalFormatting sqref="E21">
    <cfRule type="expression" dxfId="884" priority="29">
      <formula>$H$21=3</formula>
    </cfRule>
  </conditionalFormatting>
  <conditionalFormatting sqref="F21">
    <cfRule type="expression" dxfId="883" priority="28">
      <formula>$H$21=4</formula>
    </cfRule>
  </conditionalFormatting>
  <conditionalFormatting sqref="G21">
    <cfRule type="expression" dxfId="882" priority="27">
      <formula>$H$21=5</formula>
    </cfRule>
  </conditionalFormatting>
  <conditionalFormatting sqref="C21">
    <cfRule type="expression" dxfId="881" priority="26">
      <formula>$H$21=1</formula>
    </cfRule>
  </conditionalFormatting>
  <conditionalFormatting sqref="D23">
    <cfRule type="expression" dxfId="880" priority="25">
      <formula>$H$23=2</formula>
    </cfRule>
  </conditionalFormatting>
  <conditionalFormatting sqref="E23">
    <cfRule type="expression" dxfId="879" priority="24">
      <formula>$H$23=3</formula>
    </cfRule>
  </conditionalFormatting>
  <conditionalFormatting sqref="F23">
    <cfRule type="expression" dxfId="878" priority="23">
      <formula>$H$23=4</formula>
    </cfRule>
  </conditionalFormatting>
  <conditionalFormatting sqref="G23">
    <cfRule type="expression" dxfId="877" priority="22">
      <formula>$H$23=5</formula>
    </cfRule>
  </conditionalFormatting>
  <conditionalFormatting sqref="C23">
    <cfRule type="expression" dxfId="876" priority="21">
      <formula>$H$23=1</formula>
    </cfRule>
  </conditionalFormatting>
  <conditionalFormatting sqref="K17">
    <cfRule type="expression" dxfId="875" priority="20">
      <formula>$P$17=1</formula>
    </cfRule>
  </conditionalFormatting>
  <conditionalFormatting sqref="L17">
    <cfRule type="expression" dxfId="874" priority="19">
      <formula>$P$17=2</formula>
    </cfRule>
  </conditionalFormatting>
  <conditionalFormatting sqref="M17">
    <cfRule type="expression" dxfId="873" priority="18">
      <formula>$P$17=3</formula>
    </cfRule>
  </conditionalFormatting>
  <conditionalFormatting sqref="N17">
    <cfRule type="expression" dxfId="872" priority="17">
      <formula>$P$17=4</formula>
    </cfRule>
  </conditionalFormatting>
  <conditionalFormatting sqref="O17">
    <cfRule type="expression" dxfId="871" priority="16">
      <formula>$P$17=5</formula>
    </cfRule>
  </conditionalFormatting>
  <conditionalFormatting sqref="K19">
    <cfRule type="expression" dxfId="870" priority="15">
      <formula>$P$19=1</formula>
    </cfRule>
  </conditionalFormatting>
  <conditionalFormatting sqref="L19">
    <cfRule type="expression" dxfId="869" priority="14">
      <formula>$P$19=2</formula>
    </cfRule>
  </conditionalFormatting>
  <conditionalFormatting sqref="M19">
    <cfRule type="expression" dxfId="868" priority="13">
      <formula>$P$19=3</formula>
    </cfRule>
  </conditionalFormatting>
  <conditionalFormatting sqref="N19">
    <cfRule type="expression" dxfId="867" priority="12">
      <formula>$P$19=4</formula>
    </cfRule>
  </conditionalFormatting>
  <conditionalFormatting sqref="O19">
    <cfRule type="expression" dxfId="866" priority="11">
      <formula>$P$19=5</formula>
    </cfRule>
  </conditionalFormatting>
  <conditionalFormatting sqref="K21">
    <cfRule type="expression" dxfId="865" priority="10">
      <formula>$P$21=1</formula>
    </cfRule>
  </conditionalFormatting>
  <conditionalFormatting sqref="L21">
    <cfRule type="expression" dxfId="864" priority="9">
      <formula>$P$21=2</formula>
    </cfRule>
  </conditionalFormatting>
  <conditionalFormatting sqref="M21">
    <cfRule type="expression" dxfId="863" priority="8">
      <formula>$P$21=3</formula>
    </cfRule>
  </conditionalFormatting>
  <conditionalFormatting sqref="N21">
    <cfRule type="expression" dxfId="862" priority="7">
      <formula>$P$21=4</formula>
    </cfRule>
  </conditionalFormatting>
  <conditionalFormatting sqref="O21">
    <cfRule type="expression" dxfId="861" priority="6">
      <formula>$P$21=5</formula>
    </cfRule>
  </conditionalFormatting>
  <conditionalFormatting sqref="K23">
    <cfRule type="expression" dxfId="860" priority="5">
      <formula>$P$23=1</formula>
    </cfRule>
  </conditionalFormatting>
  <conditionalFormatting sqref="L23">
    <cfRule type="expression" dxfId="859" priority="4">
      <formula>$P$23=2</formula>
    </cfRule>
  </conditionalFormatting>
  <conditionalFormatting sqref="M23">
    <cfRule type="expression" dxfId="858" priority="3">
      <formula>$P$23=3</formula>
    </cfRule>
  </conditionalFormatting>
  <conditionalFormatting sqref="N23">
    <cfRule type="expression" dxfId="857" priority="2">
      <formula>$P$23=4</formula>
    </cfRule>
  </conditionalFormatting>
  <conditionalFormatting sqref="O23">
    <cfRule type="expression" dxfId="8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691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NAMENBLAD!$B$26</f>
        <v>leerling 19</v>
      </c>
      <c r="D3" s="226"/>
      <c r="E3" s="226"/>
      <c r="F3" s="226"/>
      <c r="J3" s="10" t="s">
        <v>15</v>
      </c>
      <c r="K3" s="226" t="str">
        <f>NAMENBLAD!$B$26</f>
        <v>leerling 19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gpK2cZNZyLzMCUgTZppcFHRDEIaYXZf1udTQtlGqJq5Sg11j+Up9oRVJdRHYUEWeGrH4mSPLmS+CSdtDY00UwQ==" saltValue="sKzTlLbZlq4QJqV2XVqC7g==" spinCount="100000" sheet="1" objects="1" scenarios="1"/>
  <mergeCells count="2">
    <mergeCell ref="C3:F3"/>
    <mergeCell ref="K3:N3"/>
  </mergeCells>
  <conditionalFormatting sqref="D17">
    <cfRule type="expression" dxfId="855" priority="40">
      <formula>$H$17=2</formula>
    </cfRule>
  </conditionalFormatting>
  <conditionalFormatting sqref="E17">
    <cfRule type="expression" dxfId="854" priority="39">
      <formula>$H$17=3</formula>
    </cfRule>
  </conditionalFormatting>
  <conditionalFormatting sqref="F17">
    <cfRule type="expression" dxfId="853" priority="38">
      <formula>$H$17=4</formula>
    </cfRule>
  </conditionalFormatting>
  <conditionalFormatting sqref="G17">
    <cfRule type="expression" dxfId="852" priority="37">
      <formula>$H$17=5</formula>
    </cfRule>
  </conditionalFormatting>
  <conditionalFormatting sqref="C17">
    <cfRule type="expression" dxfId="851" priority="36">
      <formula>$H$17=1</formula>
    </cfRule>
  </conditionalFormatting>
  <conditionalFormatting sqref="D19">
    <cfRule type="expression" dxfId="850" priority="35">
      <formula>$H$19=2</formula>
    </cfRule>
  </conditionalFormatting>
  <conditionalFormatting sqref="E19">
    <cfRule type="expression" dxfId="849" priority="34">
      <formula>$H$19=3</formula>
    </cfRule>
  </conditionalFormatting>
  <conditionalFormatting sqref="F19">
    <cfRule type="expression" dxfId="848" priority="33">
      <formula>$H$19=4</formula>
    </cfRule>
  </conditionalFormatting>
  <conditionalFormatting sqref="G19">
    <cfRule type="expression" dxfId="847" priority="32">
      <formula>$H$19=5</formula>
    </cfRule>
  </conditionalFormatting>
  <conditionalFormatting sqref="C19">
    <cfRule type="expression" dxfId="846" priority="31">
      <formula>$H$19=1</formula>
    </cfRule>
  </conditionalFormatting>
  <conditionalFormatting sqref="D21">
    <cfRule type="expression" dxfId="845" priority="30">
      <formula>$H$21=2</formula>
    </cfRule>
  </conditionalFormatting>
  <conditionalFormatting sqref="E21">
    <cfRule type="expression" dxfId="844" priority="29">
      <formula>$H$21=3</formula>
    </cfRule>
  </conditionalFormatting>
  <conditionalFormatting sqref="F21">
    <cfRule type="expression" dxfId="843" priority="28">
      <formula>$H$21=4</formula>
    </cfRule>
  </conditionalFormatting>
  <conditionalFormatting sqref="G21">
    <cfRule type="expression" dxfId="842" priority="27">
      <formula>$H$21=5</formula>
    </cfRule>
  </conditionalFormatting>
  <conditionalFormatting sqref="C21">
    <cfRule type="expression" dxfId="841" priority="26">
      <formula>$H$21=1</formula>
    </cfRule>
  </conditionalFormatting>
  <conditionalFormatting sqref="D23">
    <cfRule type="expression" dxfId="840" priority="25">
      <formula>$H$23=2</formula>
    </cfRule>
  </conditionalFormatting>
  <conditionalFormatting sqref="E23">
    <cfRule type="expression" dxfId="839" priority="24">
      <formula>$H$23=3</formula>
    </cfRule>
  </conditionalFormatting>
  <conditionalFormatting sqref="F23">
    <cfRule type="expression" dxfId="838" priority="23">
      <formula>$H$23=4</formula>
    </cfRule>
  </conditionalFormatting>
  <conditionalFormatting sqref="G23">
    <cfRule type="expression" dxfId="837" priority="22">
      <formula>$H$23=5</formula>
    </cfRule>
  </conditionalFormatting>
  <conditionalFormatting sqref="C23">
    <cfRule type="expression" dxfId="836" priority="21">
      <formula>$H$23=1</formula>
    </cfRule>
  </conditionalFormatting>
  <conditionalFormatting sqref="K17">
    <cfRule type="expression" dxfId="835" priority="20">
      <formula>$P$17=1</formula>
    </cfRule>
  </conditionalFormatting>
  <conditionalFormatting sqref="L17">
    <cfRule type="expression" dxfId="834" priority="19">
      <formula>$P$17=2</formula>
    </cfRule>
  </conditionalFormatting>
  <conditionalFormatting sqref="M17">
    <cfRule type="expression" dxfId="833" priority="18">
      <formula>$P$17=3</formula>
    </cfRule>
  </conditionalFormatting>
  <conditionalFormatting sqref="N17">
    <cfRule type="expression" dxfId="832" priority="17">
      <formula>$P$17=4</formula>
    </cfRule>
  </conditionalFormatting>
  <conditionalFormatting sqref="O17">
    <cfRule type="expression" dxfId="831" priority="16">
      <formula>$P$17=5</formula>
    </cfRule>
  </conditionalFormatting>
  <conditionalFormatting sqref="K19">
    <cfRule type="expression" dxfId="830" priority="15">
      <formula>$P$19=1</formula>
    </cfRule>
  </conditionalFormatting>
  <conditionalFormatting sqref="L19">
    <cfRule type="expression" dxfId="829" priority="14">
      <formula>$P$19=2</formula>
    </cfRule>
  </conditionalFormatting>
  <conditionalFormatting sqref="M19">
    <cfRule type="expression" dxfId="828" priority="13">
      <formula>$P$19=3</formula>
    </cfRule>
  </conditionalFormatting>
  <conditionalFormatting sqref="N19">
    <cfRule type="expression" dxfId="827" priority="12">
      <formula>$P$19=4</formula>
    </cfRule>
  </conditionalFormatting>
  <conditionalFormatting sqref="O19">
    <cfRule type="expression" dxfId="826" priority="11">
      <formula>$P$19=5</formula>
    </cfRule>
  </conditionalFormatting>
  <conditionalFormatting sqref="K21">
    <cfRule type="expression" dxfId="825" priority="10">
      <formula>$P$21=1</formula>
    </cfRule>
  </conditionalFormatting>
  <conditionalFormatting sqref="L21">
    <cfRule type="expression" dxfId="824" priority="9">
      <formula>$P$21=2</formula>
    </cfRule>
  </conditionalFormatting>
  <conditionalFormatting sqref="M21">
    <cfRule type="expression" dxfId="823" priority="8">
      <formula>$P$21=3</formula>
    </cfRule>
  </conditionalFormatting>
  <conditionalFormatting sqref="N21">
    <cfRule type="expression" dxfId="822" priority="7">
      <formula>$P$21=4</formula>
    </cfRule>
  </conditionalFormatting>
  <conditionalFormatting sqref="O21">
    <cfRule type="expression" dxfId="821" priority="6">
      <formula>$P$21=5</formula>
    </cfRule>
  </conditionalFormatting>
  <conditionalFormatting sqref="K23">
    <cfRule type="expression" dxfId="820" priority="5">
      <formula>$P$23=1</formula>
    </cfRule>
  </conditionalFormatting>
  <conditionalFormatting sqref="L23">
    <cfRule type="expression" dxfId="819" priority="4">
      <formula>$P$23=2</formula>
    </cfRule>
  </conditionalFormatting>
  <conditionalFormatting sqref="M23">
    <cfRule type="expression" dxfId="818" priority="3">
      <formula>$P$23=3</formula>
    </cfRule>
  </conditionalFormatting>
  <conditionalFormatting sqref="N23">
    <cfRule type="expression" dxfId="817" priority="2">
      <formula>$P$23=4</formula>
    </cfRule>
  </conditionalFormatting>
  <conditionalFormatting sqref="O23">
    <cfRule type="expression" dxfId="8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93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7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8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NAMENBLAD!$B$27</f>
        <v>leerling 20</v>
      </c>
      <c r="D3" s="226"/>
      <c r="E3" s="226"/>
      <c r="F3" s="226"/>
      <c r="J3" s="10" t="s">
        <v>15</v>
      </c>
      <c r="K3" s="226" t="str">
        <f>NAMENBLAD!$B$27</f>
        <v>leerling 20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hidrL3j35nSvDU22ilWr0ecQibOIEheyX23no3sb+0S/vJdMDP8CLQCoIqwHTfFcFJrHDmUMRXRt6M06TaG+pQ==" saltValue="YS5wzhEl+HYoX1TJxYVb+w==" spinCount="100000" sheet="1" objects="1" scenarios="1"/>
  <mergeCells count="2">
    <mergeCell ref="C3:F3"/>
    <mergeCell ref="K3:N3"/>
  </mergeCells>
  <conditionalFormatting sqref="D17">
    <cfRule type="expression" dxfId="815" priority="40">
      <formula>$H$17=2</formula>
    </cfRule>
  </conditionalFormatting>
  <conditionalFormatting sqref="E17">
    <cfRule type="expression" dxfId="814" priority="39">
      <formula>$H$17=3</formula>
    </cfRule>
  </conditionalFormatting>
  <conditionalFormatting sqref="F17">
    <cfRule type="expression" dxfId="813" priority="38">
      <formula>$H$17=4</formula>
    </cfRule>
  </conditionalFormatting>
  <conditionalFormatting sqref="G17">
    <cfRule type="expression" dxfId="812" priority="37">
      <formula>$H$17=5</formula>
    </cfRule>
  </conditionalFormatting>
  <conditionalFormatting sqref="C17">
    <cfRule type="expression" dxfId="811" priority="36">
      <formula>$H$17=1</formula>
    </cfRule>
  </conditionalFormatting>
  <conditionalFormatting sqref="D19">
    <cfRule type="expression" dxfId="810" priority="35">
      <formula>$H$19=2</formula>
    </cfRule>
  </conditionalFormatting>
  <conditionalFormatting sqref="E19">
    <cfRule type="expression" dxfId="809" priority="34">
      <formula>$H$19=3</formula>
    </cfRule>
  </conditionalFormatting>
  <conditionalFormatting sqref="F19">
    <cfRule type="expression" dxfId="808" priority="33">
      <formula>$H$19=4</formula>
    </cfRule>
  </conditionalFormatting>
  <conditionalFormatting sqref="G19">
    <cfRule type="expression" dxfId="807" priority="32">
      <formula>$H$19=5</formula>
    </cfRule>
  </conditionalFormatting>
  <conditionalFormatting sqref="C19">
    <cfRule type="expression" dxfId="806" priority="31">
      <formula>$H$19=1</formula>
    </cfRule>
  </conditionalFormatting>
  <conditionalFormatting sqref="D21">
    <cfRule type="expression" dxfId="805" priority="30">
      <formula>$H$21=2</formula>
    </cfRule>
  </conditionalFormatting>
  <conditionalFormatting sqref="E21">
    <cfRule type="expression" dxfId="804" priority="29">
      <formula>$H$21=3</formula>
    </cfRule>
  </conditionalFormatting>
  <conditionalFormatting sqref="F21">
    <cfRule type="expression" dxfId="803" priority="28">
      <formula>$H$21=4</formula>
    </cfRule>
  </conditionalFormatting>
  <conditionalFormatting sqref="G21">
    <cfRule type="expression" dxfId="802" priority="27">
      <formula>$H$21=5</formula>
    </cfRule>
  </conditionalFormatting>
  <conditionalFormatting sqref="C21">
    <cfRule type="expression" dxfId="801" priority="26">
      <formula>$H$21=1</formula>
    </cfRule>
  </conditionalFormatting>
  <conditionalFormatting sqref="D23">
    <cfRule type="expression" dxfId="800" priority="25">
      <formula>$H$23=2</formula>
    </cfRule>
  </conditionalFormatting>
  <conditionalFormatting sqref="E23">
    <cfRule type="expression" dxfId="799" priority="24">
      <formula>$H$23=3</formula>
    </cfRule>
  </conditionalFormatting>
  <conditionalFormatting sqref="F23">
    <cfRule type="expression" dxfId="798" priority="23">
      <formula>$H$23=4</formula>
    </cfRule>
  </conditionalFormatting>
  <conditionalFormatting sqref="G23">
    <cfRule type="expression" dxfId="797" priority="22">
      <formula>$H$23=5</formula>
    </cfRule>
  </conditionalFormatting>
  <conditionalFormatting sqref="C23">
    <cfRule type="expression" dxfId="796" priority="21">
      <formula>$H$23=1</formula>
    </cfRule>
  </conditionalFormatting>
  <conditionalFormatting sqref="K17">
    <cfRule type="expression" dxfId="795" priority="20">
      <formula>$P$17=1</formula>
    </cfRule>
  </conditionalFormatting>
  <conditionalFormatting sqref="L17">
    <cfRule type="expression" dxfId="794" priority="19">
      <formula>$P$17=2</formula>
    </cfRule>
  </conditionalFormatting>
  <conditionalFormatting sqref="M17">
    <cfRule type="expression" dxfId="793" priority="18">
      <formula>$P$17=3</formula>
    </cfRule>
  </conditionalFormatting>
  <conditionalFormatting sqref="N17">
    <cfRule type="expression" dxfId="792" priority="17">
      <formula>$P$17=4</formula>
    </cfRule>
  </conditionalFormatting>
  <conditionalFormatting sqref="O17">
    <cfRule type="expression" dxfId="791" priority="16">
      <formula>$P$17=5</formula>
    </cfRule>
  </conditionalFormatting>
  <conditionalFormatting sqref="K19">
    <cfRule type="expression" dxfId="790" priority="15">
      <formula>$P$19=1</formula>
    </cfRule>
  </conditionalFormatting>
  <conditionalFormatting sqref="L19">
    <cfRule type="expression" dxfId="789" priority="14">
      <formula>$P$19=2</formula>
    </cfRule>
  </conditionalFormatting>
  <conditionalFormatting sqref="M19">
    <cfRule type="expression" dxfId="788" priority="13">
      <formula>$P$19=3</formula>
    </cfRule>
  </conditionalFormatting>
  <conditionalFormatting sqref="N19">
    <cfRule type="expression" dxfId="787" priority="12">
      <formula>$P$19=4</formula>
    </cfRule>
  </conditionalFormatting>
  <conditionalFormatting sqref="O19">
    <cfRule type="expression" dxfId="786" priority="11">
      <formula>$P$19=5</formula>
    </cfRule>
  </conditionalFormatting>
  <conditionalFormatting sqref="K21">
    <cfRule type="expression" dxfId="785" priority="10">
      <formula>$P$21=1</formula>
    </cfRule>
  </conditionalFormatting>
  <conditionalFormatting sqref="L21">
    <cfRule type="expression" dxfId="784" priority="9">
      <formula>$P$21=2</formula>
    </cfRule>
  </conditionalFormatting>
  <conditionalFormatting sqref="M21">
    <cfRule type="expression" dxfId="783" priority="8">
      <formula>$P$21=3</formula>
    </cfRule>
  </conditionalFormatting>
  <conditionalFormatting sqref="N21">
    <cfRule type="expression" dxfId="782" priority="7">
      <formula>$P$21=4</formula>
    </cfRule>
  </conditionalFormatting>
  <conditionalFormatting sqref="O21">
    <cfRule type="expression" dxfId="781" priority="6">
      <formula>$P$21=5</formula>
    </cfRule>
  </conditionalFormatting>
  <conditionalFormatting sqref="K23">
    <cfRule type="expression" dxfId="780" priority="5">
      <formula>$P$23=1</formula>
    </cfRule>
  </conditionalFormatting>
  <conditionalFormatting sqref="L23">
    <cfRule type="expression" dxfId="779" priority="4">
      <formula>$P$23=2</formula>
    </cfRule>
  </conditionalFormatting>
  <conditionalFormatting sqref="M23">
    <cfRule type="expression" dxfId="778" priority="3">
      <formula>$P$23=3</formula>
    </cfRule>
  </conditionalFormatting>
  <conditionalFormatting sqref="N23">
    <cfRule type="expression" dxfId="777" priority="2">
      <formula>$P$23=4</formula>
    </cfRule>
  </conditionalFormatting>
  <conditionalFormatting sqref="O23">
    <cfRule type="expression" dxfId="7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6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7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8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9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0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B2:P24"/>
  <sheetViews>
    <sheetView showGridLines="0" showRowColHeaders="0" zoomScaleNormal="100" workbookViewId="0">
      <selection activeCell="B1" sqref="B1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NAMENBLAD!$B$28</f>
        <v>leerling 21</v>
      </c>
      <c r="D3" s="226"/>
      <c r="E3" s="226"/>
      <c r="F3" s="226"/>
      <c r="J3" s="10" t="s">
        <v>15</v>
      </c>
      <c r="K3" s="226" t="str">
        <f>NAMENBLAD!$B$28</f>
        <v>leerling 21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wUv5WkDx0UaM0bcrPyL0MljOXBDHnpvi2Z4eIRBpfW2C+deZ3elIl5zqp8TT/XCrIyh5oIFf+nrQNSpUXheA5Q==" saltValue="ahQgIdCmdyg/yHyUlatvSw==" spinCount="100000" sheet="1" objects="1" scenarios="1"/>
  <mergeCells count="2">
    <mergeCell ref="C3:F3"/>
    <mergeCell ref="K3:N3"/>
  </mergeCells>
  <conditionalFormatting sqref="D17">
    <cfRule type="expression" dxfId="775" priority="40">
      <formula>$H$17=2</formula>
    </cfRule>
  </conditionalFormatting>
  <conditionalFormatting sqref="E17">
    <cfRule type="expression" dxfId="774" priority="39">
      <formula>$H$17=3</formula>
    </cfRule>
  </conditionalFormatting>
  <conditionalFormatting sqref="F17">
    <cfRule type="expression" dxfId="773" priority="38">
      <formula>$H$17=4</formula>
    </cfRule>
  </conditionalFormatting>
  <conditionalFormatting sqref="G17">
    <cfRule type="expression" dxfId="772" priority="37">
      <formula>$H$17=5</formula>
    </cfRule>
  </conditionalFormatting>
  <conditionalFormatting sqref="C17">
    <cfRule type="expression" dxfId="771" priority="36">
      <formula>$H$17=1</formula>
    </cfRule>
  </conditionalFormatting>
  <conditionalFormatting sqref="D19">
    <cfRule type="expression" dxfId="770" priority="35">
      <formula>$H$19=2</formula>
    </cfRule>
  </conditionalFormatting>
  <conditionalFormatting sqref="E19">
    <cfRule type="expression" dxfId="769" priority="34">
      <formula>$H$19=3</formula>
    </cfRule>
  </conditionalFormatting>
  <conditionalFormatting sqref="F19">
    <cfRule type="expression" dxfId="768" priority="33">
      <formula>$H$19=4</formula>
    </cfRule>
  </conditionalFormatting>
  <conditionalFormatting sqref="G19">
    <cfRule type="expression" dxfId="767" priority="32">
      <formula>$H$19=5</formula>
    </cfRule>
  </conditionalFormatting>
  <conditionalFormatting sqref="C19">
    <cfRule type="expression" dxfId="766" priority="31">
      <formula>$H$19=1</formula>
    </cfRule>
  </conditionalFormatting>
  <conditionalFormatting sqref="D21">
    <cfRule type="expression" dxfId="765" priority="30">
      <formula>$H$21=2</formula>
    </cfRule>
  </conditionalFormatting>
  <conditionalFormatting sqref="E21">
    <cfRule type="expression" dxfId="764" priority="29">
      <formula>$H$21=3</formula>
    </cfRule>
  </conditionalFormatting>
  <conditionalFormatting sqref="F21">
    <cfRule type="expression" dxfId="763" priority="28">
      <formula>$H$21=4</formula>
    </cfRule>
  </conditionalFormatting>
  <conditionalFormatting sqref="G21">
    <cfRule type="expression" dxfId="762" priority="27">
      <formula>$H$21=5</formula>
    </cfRule>
  </conditionalFormatting>
  <conditionalFormatting sqref="C21">
    <cfRule type="expression" dxfId="761" priority="26">
      <formula>$H$21=1</formula>
    </cfRule>
  </conditionalFormatting>
  <conditionalFormatting sqref="D23">
    <cfRule type="expression" dxfId="760" priority="25">
      <formula>$H$23=2</formula>
    </cfRule>
  </conditionalFormatting>
  <conditionalFormatting sqref="E23">
    <cfRule type="expression" dxfId="759" priority="24">
      <formula>$H$23=3</formula>
    </cfRule>
  </conditionalFormatting>
  <conditionalFormatting sqref="F23">
    <cfRule type="expression" dxfId="758" priority="23">
      <formula>$H$23=4</formula>
    </cfRule>
  </conditionalFormatting>
  <conditionalFormatting sqref="G23">
    <cfRule type="expression" dxfId="757" priority="22">
      <formula>$H$23=5</formula>
    </cfRule>
  </conditionalFormatting>
  <conditionalFormatting sqref="C23">
    <cfRule type="expression" dxfId="756" priority="21">
      <formula>$H$23=1</formula>
    </cfRule>
  </conditionalFormatting>
  <conditionalFormatting sqref="K17">
    <cfRule type="expression" dxfId="755" priority="20">
      <formula>$P$17=1</formula>
    </cfRule>
  </conditionalFormatting>
  <conditionalFormatting sqref="L17">
    <cfRule type="expression" dxfId="754" priority="19">
      <formula>$P$17=2</formula>
    </cfRule>
  </conditionalFormatting>
  <conditionalFormatting sqref="M17">
    <cfRule type="expression" dxfId="753" priority="18">
      <formula>$P$17=3</formula>
    </cfRule>
  </conditionalFormatting>
  <conditionalFormatting sqref="N17">
    <cfRule type="expression" dxfId="752" priority="17">
      <formula>$P$17=4</formula>
    </cfRule>
  </conditionalFormatting>
  <conditionalFormatting sqref="O17">
    <cfRule type="expression" dxfId="751" priority="16">
      <formula>$P$17=5</formula>
    </cfRule>
  </conditionalFormatting>
  <conditionalFormatting sqref="K19">
    <cfRule type="expression" dxfId="750" priority="15">
      <formula>$P$19=1</formula>
    </cfRule>
  </conditionalFormatting>
  <conditionalFormatting sqref="L19">
    <cfRule type="expression" dxfId="749" priority="14">
      <formula>$P$19=2</formula>
    </cfRule>
  </conditionalFormatting>
  <conditionalFormatting sqref="M19">
    <cfRule type="expression" dxfId="748" priority="13">
      <formula>$P$19=3</formula>
    </cfRule>
  </conditionalFormatting>
  <conditionalFormatting sqref="N19">
    <cfRule type="expression" dxfId="747" priority="12">
      <formula>$P$19=4</formula>
    </cfRule>
  </conditionalFormatting>
  <conditionalFormatting sqref="O19">
    <cfRule type="expression" dxfId="746" priority="11">
      <formula>$P$19=5</formula>
    </cfRule>
  </conditionalFormatting>
  <conditionalFormatting sqref="K21">
    <cfRule type="expression" dxfId="745" priority="10">
      <formula>$P$21=1</formula>
    </cfRule>
  </conditionalFormatting>
  <conditionalFormatting sqref="L21">
    <cfRule type="expression" dxfId="744" priority="9">
      <formula>$P$21=2</formula>
    </cfRule>
  </conditionalFormatting>
  <conditionalFormatting sqref="M21">
    <cfRule type="expression" dxfId="743" priority="8">
      <formula>$P$21=3</formula>
    </cfRule>
  </conditionalFormatting>
  <conditionalFormatting sqref="N21">
    <cfRule type="expression" dxfId="742" priority="7">
      <formula>$P$21=4</formula>
    </cfRule>
  </conditionalFormatting>
  <conditionalFormatting sqref="O21">
    <cfRule type="expression" dxfId="741" priority="6">
      <formula>$P$21=5</formula>
    </cfRule>
  </conditionalFormatting>
  <conditionalFormatting sqref="K23">
    <cfRule type="expression" dxfId="740" priority="5">
      <formula>$P$23=1</formula>
    </cfRule>
  </conditionalFormatting>
  <conditionalFormatting sqref="L23">
    <cfRule type="expression" dxfId="739" priority="4">
      <formula>$P$23=2</formula>
    </cfRule>
  </conditionalFormatting>
  <conditionalFormatting sqref="M23">
    <cfRule type="expression" dxfId="738" priority="3">
      <formula>$P$23=3</formula>
    </cfRule>
  </conditionalFormatting>
  <conditionalFormatting sqref="N23">
    <cfRule type="expression" dxfId="737" priority="2">
      <formula>$P$23=4</formula>
    </cfRule>
  </conditionalFormatting>
  <conditionalFormatting sqref="O23">
    <cfRule type="expression" dxfId="7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998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8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9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0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3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NAMENBLAD!$B$29</f>
        <v>leerling 22</v>
      </c>
      <c r="D3" s="226"/>
      <c r="E3" s="226"/>
      <c r="F3" s="226"/>
      <c r="J3" s="10" t="s">
        <v>15</v>
      </c>
      <c r="K3" s="226" t="str">
        <f>NAMENBLAD!$B$29</f>
        <v>leerling 22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fE7DMOUGzbkEi85dcor6M9Gd31VYzT/UShvcKo2reMhLiKglh+xlAIqOAuZW8uj1+1VcGOzXidmJ1b5abNgkNw==" saltValue="9KMBtRfv42jRLbE3t5l0uQ==" spinCount="100000" sheet="1" objects="1" scenarios="1"/>
  <mergeCells count="2">
    <mergeCell ref="C3:F3"/>
    <mergeCell ref="K3:N3"/>
  </mergeCells>
  <conditionalFormatting sqref="D17">
    <cfRule type="expression" dxfId="735" priority="40">
      <formula>$H$17=2</formula>
    </cfRule>
  </conditionalFormatting>
  <conditionalFormatting sqref="E17">
    <cfRule type="expression" dxfId="734" priority="39">
      <formula>$H$17=3</formula>
    </cfRule>
  </conditionalFormatting>
  <conditionalFormatting sqref="F17">
    <cfRule type="expression" dxfId="733" priority="38">
      <formula>$H$17=4</formula>
    </cfRule>
  </conditionalFormatting>
  <conditionalFormatting sqref="G17">
    <cfRule type="expression" dxfId="732" priority="37">
      <formula>$H$17=5</formula>
    </cfRule>
  </conditionalFormatting>
  <conditionalFormatting sqref="C17">
    <cfRule type="expression" dxfId="731" priority="36">
      <formula>$H$17=1</formula>
    </cfRule>
  </conditionalFormatting>
  <conditionalFormatting sqref="D19">
    <cfRule type="expression" dxfId="730" priority="35">
      <formula>$H$19=2</formula>
    </cfRule>
  </conditionalFormatting>
  <conditionalFormatting sqref="E19">
    <cfRule type="expression" dxfId="729" priority="34">
      <formula>$H$19=3</formula>
    </cfRule>
  </conditionalFormatting>
  <conditionalFormatting sqref="F19">
    <cfRule type="expression" dxfId="728" priority="33">
      <formula>$H$19=4</formula>
    </cfRule>
  </conditionalFormatting>
  <conditionalFormatting sqref="G19">
    <cfRule type="expression" dxfId="727" priority="32">
      <formula>$H$19=5</formula>
    </cfRule>
  </conditionalFormatting>
  <conditionalFormatting sqref="C19">
    <cfRule type="expression" dxfId="726" priority="31">
      <formula>$H$19=1</formula>
    </cfRule>
  </conditionalFormatting>
  <conditionalFormatting sqref="D21">
    <cfRule type="expression" dxfId="725" priority="30">
      <formula>$H$21=2</formula>
    </cfRule>
  </conditionalFormatting>
  <conditionalFormatting sqref="E21">
    <cfRule type="expression" dxfId="724" priority="29">
      <formula>$H$21=3</formula>
    </cfRule>
  </conditionalFormatting>
  <conditionalFormatting sqref="F21">
    <cfRule type="expression" dxfId="723" priority="28">
      <formula>$H$21=4</formula>
    </cfRule>
  </conditionalFormatting>
  <conditionalFormatting sqref="G21">
    <cfRule type="expression" dxfId="722" priority="27">
      <formula>$H$21=5</formula>
    </cfRule>
  </conditionalFormatting>
  <conditionalFormatting sqref="C21">
    <cfRule type="expression" dxfId="721" priority="26">
      <formula>$H$21=1</formula>
    </cfRule>
  </conditionalFormatting>
  <conditionalFormatting sqref="D23">
    <cfRule type="expression" dxfId="720" priority="25">
      <formula>$H$23=2</formula>
    </cfRule>
  </conditionalFormatting>
  <conditionalFormatting sqref="E23">
    <cfRule type="expression" dxfId="719" priority="24">
      <formula>$H$23=3</formula>
    </cfRule>
  </conditionalFormatting>
  <conditionalFormatting sqref="F23">
    <cfRule type="expression" dxfId="718" priority="23">
      <formula>$H$23=4</formula>
    </cfRule>
  </conditionalFormatting>
  <conditionalFormatting sqref="G23">
    <cfRule type="expression" dxfId="717" priority="22">
      <formula>$H$23=5</formula>
    </cfRule>
  </conditionalFormatting>
  <conditionalFormatting sqref="C23">
    <cfRule type="expression" dxfId="716" priority="21">
      <formula>$H$23=1</formula>
    </cfRule>
  </conditionalFormatting>
  <conditionalFormatting sqref="K17">
    <cfRule type="expression" dxfId="715" priority="20">
      <formula>$P$17=1</formula>
    </cfRule>
  </conditionalFormatting>
  <conditionalFormatting sqref="L17">
    <cfRule type="expression" dxfId="714" priority="19">
      <formula>$P$17=2</formula>
    </cfRule>
  </conditionalFormatting>
  <conditionalFormatting sqref="M17">
    <cfRule type="expression" dxfId="713" priority="18">
      <formula>$P$17=3</formula>
    </cfRule>
  </conditionalFormatting>
  <conditionalFormatting sqref="N17">
    <cfRule type="expression" dxfId="712" priority="17">
      <formula>$P$17=4</formula>
    </cfRule>
  </conditionalFormatting>
  <conditionalFormatting sqref="O17">
    <cfRule type="expression" dxfId="711" priority="16">
      <formula>$P$17=5</formula>
    </cfRule>
  </conditionalFormatting>
  <conditionalFormatting sqref="K19">
    <cfRule type="expression" dxfId="710" priority="15">
      <formula>$P$19=1</formula>
    </cfRule>
  </conditionalFormatting>
  <conditionalFormatting sqref="L19">
    <cfRule type="expression" dxfId="709" priority="14">
      <formula>$P$19=2</formula>
    </cfRule>
  </conditionalFormatting>
  <conditionalFormatting sqref="M19">
    <cfRule type="expression" dxfId="708" priority="13">
      <formula>$P$19=3</formula>
    </cfRule>
  </conditionalFormatting>
  <conditionalFormatting sqref="N19">
    <cfRule type="expression" dxfId="707" priority="12">
      <formula>$P$19=4</formula>
    </cfRule>
  </conditionalFormatting>
  <conditionalFormatting sqref="O19">
    <cfRule type="expression" dxfId="706" priority="11">
      <formula>$P$19=5</formula>
    </cfRule>
  </conditionalFormatting>
  <conditionalFormatting sqref="K21">
    <cfRule type="expression" dxfId="705" priority="10">
      <formula>$P$21=1</formula>
    </cfRule>
  </conditionalFormatting>
  <conditionalFormatting sqref="L21">
    <cfRule type="expression" dxfId="704" priority="9">
      <formula>$P$21=2</formula>
    </cfRule>
  </conditionalFormatting>
  <conditionalFormatting sqref="M21">
    <cfRule type="expression" dxfId="703" priority="8">
      <formula>$P$21=3</formula>
    </cfRule>
  </conditionalFormatting>
  <conditionalFormatting sqref="N21">
    <cfRule type="expression" dxfId="702" priority="7">
      <formula>$P$21=4</formula>
    </cfRule>
  </conditionalFormatting>
  <conditionalFormatting sqref="O21">
    <cfRule type="expression" dxfId="701" priority="6">
      <formula>$P$21=5</formula>
    </cfRule>
  </conditionalFormatting>
  <conditionalFormatting sqref="K23">
    <cfRule type="expression" dxfId="700" priority="5">
      <formula>$P$23=1</formula>
    </cfRule>
  </conditionalFormatting>
  <conditionalFormatting sqref="L23">
    <cfRule type="expression" dxfId="699" priority="4">
      <formula>$P$23=2</formula>
    </cfRule>
  </conditionalFormatting>
  <conditionalFormatting sqref="M23">
    <cfRule type="expression" dxfId="698" priority="3">
      <formula>$P$23=3</formula>
    </cfRule>
  </conditionalFormatting>
  <conditionalFormatting sqref="N23">
    <cfRule type="expression" dxfId="697" priority="2">
      <formula>$P$23=4</formula>
    </cfRule>
  </conditionalFormatting>
  <conditionalFormatting sqref="O23">
    <cfRule type="expression" dxfId="6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NAMENBLAD!$B$30</f>
        <v>leerling 23</v>
      </c>
      <c r="D3" s="226"/>
      <c r="E3" s="226"/>
      <c r="F3" s="226"/>
      <c r="J3" s="10" t="s">
        <v>15</v>
      </c>
      <c r="K3" s="226" t="str">
        <f>NAMENBLAD!$B$30</f>
        <v>leerling 23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pAaVJaytT58iBs6dXeajNBgbuwOpAPKOqxceHvLEAUQzXMzOrt2Q3bPfH5iJ/ARaLsCpo8zbB9oMey/cmrAHPg==" saltValue="xDrxqthBG8aCQW+HraXy3Q==" spinCount="100000" sheet="1" objects="1" scenarios="1"/>
  <mergeCells count="2">
    <mergeCell ref="C3:F3"/>
    <mergeCell ref="K3:N3"/>
  </mergeCells>
  <conditionalFormatting sqref="D17">
    <cfRule type="expression" dxfId="695" priority="40">
      <formula>$H$17=2</formula>
    </cfRule>
  </conditionalFormatting>
  <conditionalFormatting sqref="E17">
    <cfRule type="expression" dxfId="694" priority="39">
      <formula>$H$17=3</formula>
    </cfRule>
  </conditionalFormatting>
  <conditionalFormatting sqref="F17">
    <cfRule type="expression" dxfId="693" priority="38">
      <formula>$H$17=4</formula>
    </cfRule>
  </conditionalFormatting>
  <conditionalFormatting sqref="G17">
    <cfRule type="expression" dxfId="692" priority="37">
      <formula>$H$17=5</formula>
    </cfRule>
  </conditionalFormatting>
  <conditionalFormatting sqref="C17">
    <cfRule type="expression" dxfId="691" priority="36">
      <formula>$H$17=1</formula>
    </cfRule>
  </conditionalFormatting>
  <conditionalFormatting sqref="D19">
    <cfRule type="expression" dxfId="690" priority="35">
      <formula>$H$19=2</formula>
    </cfRule>
  </conditionalFormatting>
  <conditionalFormatting sqref="E19">
    <cfRule type="expression" dxfId="689" priority="34">
      <formula>$H$19=3</formula>
    </cfRule>
  </conditionalFormatting>
  <conditionalFormatting sqref="F19">
    <cfRule type="expression" dxfId="688" priority="33">
      <formula>$H$19=4</formula>
    </cfRule>
  </conditionalFormatting>
  <conditionalFormatting sqref="G19">
    <cfRule type="expression" dxfId="687" priority="32">
      <formula>$H$19=5</formula>
    </cfRule>
  </conditionalFormatting>
  <conditionalFormatting sqref="C19">
    <cfRule type="expression" dxfId="686" priority="31">
      <formula>$H$19=1</formula>
    </cfRule>
  </conditionalFormatting>
  <conditionalFormatting sqref="D21">
    <cfRule type="expression" dxfId="685" priority="30">
      <formula>$H$21=2</formula>
    </cfRule>
  </conditionalFormatting>
  <conditionalFormatting sqref="E21">
    <cfRule type="expression" dxfId="684" priority="29">
      <formula>$H$21=3</formula>
    </cfRule>
  </conditionalFormatting>
  <conditionalFormatting sqref="F21">
    <cfRule type="expression" dxfId="683" priority="28">
      <formula>$H$21=4</formula>
    </cfRule>
  </conditionalFormatting>
  <conditionalFormatting sqref="G21">
    <cfRule type="expression" dxfId="682" priority="27">
      <formula>$H$21=5</formula>
    </cfRule>
  </conditionalFormatting>
  <conditionalFormatting sqref="C21">
    <cfRule type="expression" dxfId="681" priority="26">
      <formula>$H$21=1</formula>
    </cfRule>
  </conditionalFormatting>
  <conditionalFormatting sqref="D23">
    <cfRule type="expression" dxfId="680" priority="25">
      <formula>$H$23=2</formula>
    </cfRule>
  </conditionalFormatting>
  <conditionalFormatting sqref="E23">
    <cfRule type="expression" dxfId="679" priority="24">
      <formula>$H$23=3</formula>
    </cfRule>
  </conditionalFormatting>
  <conditionalFormatting sqref="F23">
    <cfRule type="expression" dxfId="678" priority="23">
      <formula>$H$23=4</formula>
    </cfRule>
  </conditionalFormatting>
  <conditionalFormatting sqref="G23">
    <cfRule type="expression" dxfId="677" priority="22">
      <formula>$H$23=5</formula>
    </cfRule>
  </conditionalFormatting>
  <conditionalFormatting sqref="C23">
    <cfRule type="expression" dxfId="676" priority="21">
      <formula>$H$23=1</formula>
    </cfRule>
  </conditionalFormatting>
  <conditionalFormatting sqref="K17">
    <cfRule type="expression" dxfId="675" priority="20">
      <formula>$P$17=1</formula>
    </cfRule>
  </conditionalFormatting>
  <conditionalFormatting sqref="L17">
    <cfRule type="expression" dxfId="674" priority="19">
      <formula>$P$17=2</formula>
    </cfRule>
  </conditionalFormatting>
  <conditionalFormatting sqref="M17">
    <cfRule type="expression" dxfId="673" priority="18">
      <formula>$P$17=3</formula>
    </cfRule>
  </conditionalFormatting>
  <conditionalFormatting sqref="N17">
    <cfRule type="expression" dxfId="672" priority="17">
      <formula>$P$17=4</formula>
    </cfRule>
  </conditionalFormatting>
  <conditionalFormatting sqref="O17">
    <cfRule type="expression" dxfId="671" priority="16">
      <formula>$P$17=5</formula>
    </cfRule>
  </conditionalFormatting>
  <conditionalFormatting sqref="K19">
    <cfRule type="expression" dxfId="670" priority="15">
      <formula>$P$19=1</formula>
    </cfRule>
  </conditionalFormatting>
  <conditionalFormatting sqref="L19">
    <cfRule type="expression" dxfId="669" priority="14">
      <formula>$P$19=2</formula>
    </cfRule>
  </conditionalFormatting>
  <conditionalFormatting sqref="M19">
    <cfRule type="expression" dxfId="668" priority="13">
      <formula>$P$19=3</formula>
    </cfRule>
  </conditionalFormatting>
  <conditionalFormatting sqref="N19">
    <cfRule type="expression" dxfId="667" priority="12">
      <formula>$P$19=4</formula>
    </cfRule>
  </conditionalFormatting>
  <conditionalFormatting sqref="O19">
    <cfRule type="expression" dxfId="666" priority="11">
      <formula>$P$19=5</formula>
    </cfRule>
  </conditionalFormatting>
  <conditionalFormatting sqref="K21">
    <cfRule type="expression" dxfId="665" priority="10">
      <formula>$P$21=1</formula>
    </cfRule>
  </conditionalFormatting>
  <conditionalFormatting sqref="L21">
    <cfRule type="expression" dxfId="664" priority="9">
      <formula>$P$21=2</formula>
    </cfRule>
  </conditionalFormatting>
  <conditionalFormatting sqref="M21">
    <cfRule type="expression" dxfId="663" priority="8">
      <formula>$P$21=3</formula>
    </cfRule>
  </conditionalFormatting>
  <conditionalFormatting sqref="N21">
    <cfRule type="expression" dxfId="662" priority="7">
      <formula>$P$21=4</formula>
    </cfRule>
  </conditionalFormatting>
  <conditionalFormatting sqref="O21">
    <cfRule type="expression" dxfId="661" priority="6">
      <formula>$P$21=5</formula>
    </cfRule>
  </conditionalFormatting>
  <conditionalFormatting sqref="K23">
    <cfRule type="expression" dxfId="660" priority="5">
      <formula>$P$23=1</formula>
    </cfRule>
  </conditionalFormatting>
  <conditionalFormatting sqref="L23">
    <cfRule type="expression" dxfId="659" priority="4">
      <formula>$P$23=2</formula>
    </cfRule>
  </conditionalFormatting>
  <conditionalFormatting sqref="M23">
    <cfRule type="expression" dxfId="658" priority="3">
      <formula>$P$23=3</formula>
    </cfRule>
  </conditionalFormatting>
  <conditionalFormatting sqref="N23">
    <cfRule type="expression" dxfId="657" priority="2">
      <formula>$P$23=4</formula>
    </cfRule>
  </conditionalFormatting>
  <conditionalFormatting sqref="O23">
    <cfRule type="expression" dxfId="6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203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NAMENBLAD!$B$31</f>
        <v>leerling 24</v>
      </c>
      <c r="D3" s="226"/>
      <c r="E3" s="226"/>
      <c r="F3" s="226"/>
      <c r="J3" s="10" t="s">
        <v>15</v>
      </c>
      <c r="K3" s="226" t="str">
        <f>NAMENBLAD!$B$31</f>
        <v>leerling 24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xhbV0+vsYrVsoMJegMxkmNiQm9pDKBZWQBu+saJJar+RCsaArHFAaWKUbPOSkqRQHQ5gxjtd1JnkaS4lcvvOZA==" saltValue="HcLmNGk/F8+/8QDiF8se+w==" spinCount="100000" sheet="1" objects="1" scenarios="1"/>
  <mergeCells count="2">
    <mergeCell ref="C3:F3"/>
    <mergeCell ref="K3:N3"/>
  </mergeCells>
  <conditionalFormatting sqref="D17">
    <cfRule type="expression" dxfId="655" priority="40">
      <formula>$H$17=2</formula>
    </cfRule>
  </conditionalFormatting>
  <conditionalFormatting sqref="E17">
    <cfRule type="expression" dxfId="654" priority="39">
      <formula>$H$17=3</formula>
    </cfRule>
  </conditionalFormatting>
  <conditionalFormatting sqref="F17">
    <cfRule type="expression" dxfId="653" priority="38">
      <formula>$H$17=4</formula>
    </cfRule>
  </conditionalFormatting>
  <conditionalFormatting sqref="G17">
    <cfRule type="expression" dxfId="652" priority="37">
      <formula>$H$17=5</formula>
    </cfRule>
  </conditionalFormatting>
  <conditionalFormatting sqref="C17">
    <cfRule type="expression" dxfId="651" priority="36">
      <formula>$H$17=1</formula>
    </cfRule>
  </conditionalFormatting>
  <conditionalFormatting sqref="D19">
    <cfRule type="expression" dxfId="650" priority="35">
      <formula>$H$19=2</formula>
    </cfRule>
  </conditionalFormatting>
  <conditionalFormatting sqref="E19">
    <cfRule type="expression" dxfId="649" priority="34">
      <formula>$H$19=3</formula>
    </cfRule>
  </conditionalFormatting>
  <conditionalFormatting sqref="F19">
    <cfRule type="expression" dxfId="648" priority="33">
      <formula>$H$19=4</formula>
    </cfRule>
  </conditionalFormatting>
  <conditionalFormatting sqref="G19">
    <cfRule type="expression" dxfId="647" priority="32">
      <formula>$H$19=5</formula>
    </cfRule>
  </conditionalFormatting>
  <conditionalFormatting sqref="C19">
    <cfRule type="expression" dxfId="646" priority="31">
      <formula>$H$19=1</formula>
    </cfRule>
  </conditionalFormatting>
  <conditionalFormatting sqref="D21">
    <cfRule type="expression" dxfId="645" priority="30">
      <formula>$H$21=2</formula>
    </cfRule>
  </conditionalFormatting>
  <conditionalFormatting sqref="E21">
    <cfRule type="expression" dxfId="644" priority="29">
      <formula>$H$21=3</formula>
    </cfRule>
  </conditionalFormatting>
  <conditionalFormatting sqref="F21">
    <cfRule type="expression" dxfId="643" priority="28">
      <formula>$H$21=4</formula>
    </cfRule>
  </conditionalFormatting>
  <conditionalFormatting sqref="G21">
    <cfRule type="expression" dxfId="642" priority="27">
      <formula>$H$21=5</formula>
    </cfRule>
  </conditionalFormatting>
  <conditionalFormatting sqref="C21">
    <cfRule type="expression" dxfId="641" priority="26">
      <formula>$H$21=1</formula>
    </cfRule>
  </conditionalFormatting>
  <conditionalFormatting sqref="D23">
    <cfRule type="expression" dxfId="640" priority="25">
      <formula>$H$23=2</formula>
    </cfRule>
  </conditionalFormatting>
  <conditionalFormatting sqref="E23">
    <cfRule type="expression" dxfId="639" priority="24">
      <formula>$H$23=3</formula>
    </cfRule>
  </conditionalFormatting>
  <conditionalFormatting sqref="F23">
    <cfRule type="expression" dxfId="638" priority="23">
      <formula>$H$23=4</formula>
    </cfRule>
  </conditionalFormatting>
  <conditionalFormatting sqref="G23">
    <cfRule type="expression" dxfId="637" priority="22">
      <formula>$H$23=5</formula>
    </cfRule>
  </conditionalFormatting>
  <conditionalFormatting sqref="C23">
    <cfRule type="expression" dxfId="636" priority="21">
      <formula>$H$23=1</formula>
    </cfRule>
  </conditionalFormatting>
  <conditionalFormatting sqref="K17">
    <cfRule type="expression" dxfId="635" priority="20">
      <formula>$P$17=1</formula>
    </cfRule>
  </conditionalFormatting>
  <conditionalFormatting sqref="L17">
    <cfRule type="expression" dxfId="634" priority="19">
      <formula>$P$17=2</formula>
    </cfRule>
  </conditionalFormatting>
  <conditionalFormatting sqref="M17">
    <cfRule type="expression" dxfId="633" priority="18">
      <formula>$P$17=3</formula>
    </cfRule>
  </conditionalFormatting>
  <conditionalFormatting sqref="N17">
    <cfRule type="expression" dxfId="632" priority="17">
      <formula>$P$17=4</formula>
    </cfRule>
  </conditionalFormatting>
  <conditionalFormatting sqref="O17">
    <cfRule type="expression" dxfId="631" priority="16">
      <formula>$P$17=5</formula>
    </cfRule>
  </conditionalFormatting>
  <conditionalFormatting sqref="K19">
    <cfRule type="expression" dxfId="630" priority="15">
      <formula>$P$19=1</formula>
    </cfRule>
  </conditionalFormatting>
  <conditionalFormatting sqref="L19">
    <cfRule type="expression" dxfId="629" priority="14">
      <formula>$P$19=2</formula>
    </cfRule>
  </conditionalFormatting>
  <conditionalFormatting sqref="M19">
    <cfRule type="expression" dxfId="628" priority="13">
      <formula>$P$19=3</formula>
    </cfRule>
  </conditionalFormatting>
  <conditionalFormatting sqref="N19">
    <cfRule type="expression" dxfId="627" priority="12">
      <formula>$P$19=4</formula>
    </cfRule>
  </conditionalFormatting>
  <conditionalFormatting sqref="O19">
    <cfRule type="expression" dxfId="626" priority="11">
      <formula>$P$19=5</formula>
    </cfRule>
  </conditionalFormatting>
  <conditionalFormatting sqref="K21">
    <cfRule type="expression" dxfId="625" priority="10">
      <formula>$P$21=1</formula>
    </cfRule>
  </conditionalFormatting>
  <conditionalFormatting sqref="L21">
    <cfRule type="expression" dxfId="624" priority="9">
      <formula>$P$21=2</formula>
    </cfRule>
  </conditionalFormatting>
  <conditionalFormatting sqref="M21">
    <cfRule type="expression" dxfId="623" priority="8">
      <formula>$P$21=3</formula>
    </cfRule>
  </conditionalFormatting>
  <conditionalFormatting sqref="N21">
    <cfRule type="expression" dxfId="622" priority="7">
      <formula>$P$21=4</formula>
    </cfRule>
  </conditionalFormatting>
  <conditionalFormatting sqref="O21">
    <cfRule type="expression" dxfId="621" priority="6">
      <formula>$P$21=5</formula>
    </cfRule>
  </conditionalFormatting>
  <conditionalFormatting sqref="K23">
    <cfRule type="expression" dxfId="620" priority="5">
      <formula>$P$23=1</formula>
    </cfRule>
  </conditionalFormatting>
  <conditionalFormatting sqref="L23">
    <cfRule type="expression" dxfId="619" priority="4">
      <formula>$P$23=2</formula>
    </cfRule>
  </conditionalFormatting>
  <conditionalFormatting sqref="M23">
    <cfRule type="expression" dxfId="618" priority="3">
      <formula>$P$23=3</formula>
    </cfRule>
  </conditionalFormatting>
  <conditionalFormatting sqref="N23">
    <cfRule type="expression" dxfId="617" priority="2">
      <formula>$P$23=4</formula>
    </cfRule>
  </conditionalFormatting>
  <conditionalFormatting sqref="O23">
    <cfRule type="expression" dxfId="6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305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8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9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0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NAMENBLAD!$B$32</f>
        <v>leerling 25</v>
      </c>
      <c r="D3" s="226"/>
      <c r="E3" s="226"/>
      <c r="F3" s="226"/>
      <c r="J3" s="10" t="s">
        <v>15</v>
      </c>
      <c r="K3" s="226" t="str">
        <f>NAMENBLAD!$B$32</f>
        <v>leerling 25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ef/znGZdmlUBO/xqMGYakScHjGZ3jfDroAwq14EBXVg38xDyZAk8Qp9/TgWwnXf2ZBqCllH5KXrqrkba+slvgQ==" saltValue="VzsY7ZodJeC73rPe4eO+Sw==" spinCount="100000" sheet="1" objects="1" scenarios="1"/>
  <mergeCells count="2">
    <mergeCell ref="C3:F3"/>
    <mergeCell ref="K3:N3"/>
  </mergeCells>
  <conditionalFormatting sqref="D17">
    <cfRule type="expression" dxfId="615" priority="40">
      <formula>$H$17=2</formula>
    </cfRule>
  </conditionalFormatting>
  <conditionalFormatting sqref="E17">
    <cfRule type="expression" dxfId="614" priority="39">
      <formula>$H$17=3</formula>
    </cfRule>
  </conditionalFormatting>
  <conditionalFormatting sqref="F17">
    <cfRule type="expression" dxfId="613" priority="38">
      <formula>$H$17=4</formula>
    </cfRule>
  </conditionalFormatting>
  <conditionalFormatting sqref="G17">
    <cfRule type="expression" dxfId="612" priority="37">
      <formula>$H$17=5</formula>
    </cfRule>
  </conditionalFormatting>
  <conditionalFormatting sqref="C17">
    <cfRule type="expression" dxfId="611" priority="36">
      <formula>$H$17=1</formula>
    </cfRule>
  </conditionalFormatting>
  <conditionalFormatting sqref="D19">
    <cfRule type="expression" dxfId="610" priority="35">
      <formula>$H$19=2</formula>
    </cfRule>
  </conditionalFormatting>
  <conditionalFormatting sqref="E19">
    <cfRule type="expression" dxfId="609" priority="34">
      <formula>$H$19=3</formula>
    </cfRule>
  </conditionalFormatting>
  <conditionalFormatting sqref="F19">
    <cfRule type="expression" dxfId="608" priority="33">
      <formula>$H$19=4</formula>
    </cfRule>
  </conditionalFormatting>
  <conditionalFormatting sqref="G19">
    <cfRule type="expression" dxfId="607" priority="32">
      <formula>$H$19=5</formula>
    </cfRule>
  </conditionalFormatting>
  <conditionalFormatting sqref="C19">
    <cfRule type="expression" dxfId="606" priority="31">
      <formula>$H$19=1</formula>
    </cfRule>
  </conditionalFormatting>
  <conditionalFormatting sqref="D21">
    <cfRule type="expression" dxfId="605" priority="30">
      <formula>$H$21=2</formula>
    </cfRule>
  </conditionalFormatting>
  <conditionalFormatting sqref="E21">
    <cfRule type="expression" dxfId="604" priority="29">
      <formula>$H$21=3</formula>
    </cfRule>
  </conditionalFormatting>
  <conditionalFormatting sqref="F21">
    <cfRule type="expression" dxfId="603" priority="28">
      <formula>$H$21=4</formula>
    </cfRule>
  </conditionalFormatting>
  <conditionalFormatting sqref="G21">
    <cfRule type="expression" dxfId="602" priority="27">
      <formula>$H$21=5</formula>
    </cfRule>
  </conditionalFormatting>
  <conditionalFormatting sqref="C21">
    <cfRule type="expression" dxfId="601" priority="26">
      <formula>$H$21=1</formula>
    </cfRule>
  </conditionalFormatting>
  <conditionalFormatting sqref="D23">
    <cfRule type="expression" dxfId="600" priority="25">
      <formula>$H$23=2</formula>
    </cfRule>
  </conditionalFormatting>
  <conditionalFormatting sqref="E23">
    <cfRule type="expression" dxfId="599" priority="24">
      <formula>$H$23=3</formula>
    </cfRule>
  </conditionalFormatting>
  <conditionalFormatting sqref="F23">
    <cfRule type="expression" dxfId="598" priority="23">
      <formula>$H$23=4</formula>
    </cfRule>
  </conditionalFormatting>
  <conditionalFormatting sqref="G23">
    <cfRule type="expression" dxfId="597" priority="22">
      <formula>$H$23=5</formula>
    </cfRule>
  </conditionalFormatting>
  <conditionalFormatting sqref="C23">
    <cfRule type="expression" dxfId="596" priority="21">
      <formula>$H$23=1</formula>
    </cfRule>
  </conditionalFormatting>
  <conditionalFormatting sqref="K17">
    <cfRule type="expression" dxfId="595" priority="20">
      <formula>$P$17=1</formula>
    </cfRule>
  </conditionalFormatting>
  <conditionalFormatting sqref="L17">
    <cfRule type="expression" dxfId="594" priority="19">
      <formula>$P$17=2</formula>
    </cfRule>
  </conditionalFormatting>
  <conditionalFormatting sqref="M17">
    <cfRule type="expression" dxfId="593" priority="18">
      <formula>$P$17=3</formula>
    </cfRule>
  </conditionalFormatting>
  <conditionalFormatting sqref="N17">
    <cfRule type="expression" dxfId="592" priority="17">
      <formula>$P$17=4</formula>
    </cfRule>
  </conditionalFormatting>
  <conditionalFormatting sqref="O17">
    <cfRule type="expression" dxfId="591" priority="16">
      <formula>$P$17=5</formula>
    </cfRule>
  </conditionalFormatting>
  <conditionalFormatting sqref="K19">
    <cfRule type="expression" dxfId="590" priority="15">
      <formula>$P$19=1</formula>
    </cfRule>
  </conditionalFormatting>
  <conditionalFormatting sqref="L19">
    <cfRule type="expression" dxfId="589" priority="14">
      <formula>$P$19=2</formula>
    </cfRule>
  </conditionalFormatting>
  <conditionalFormatting sqref="M19">
    <cfRule type="expression" dxfId="588" priority="13">
      <formula>$P$19=3</formula>
    </cfRule>
  </conditionalFormatting>
  <conditionalFormatting sqref="N19">
    <cfRule type="expression" dxfId="587" priority="12">
      <formula>$P$19=4</formula>
    </cfRule>
  </conditionalFormatting>
  <conditionalFormatting sqref="O19">
    <cfRule type="expression" dxfId="586" priority="11">
      <formula>$P$19=5</formula>
    </cfRule>
  </conditionalFormatting>
  <conditionalFormatting sqref="K21">
    <cfRule type="expression" dxfId="585" priority="10">
      <formula>$P$21=1</formula>
    </cfRule>
  </conditionalFormatting>
  <conditionalFormatting sqref="L21">
    <cfRule type="expression" dxfId="584" priority="9">
      <formula>$P$21=2</formula>
    </cfRule>
  </conditionalFormatting>
  <conditionalFormatting sqref="M21">
    <cfRule type="expression" dxfId="583" priority="8">
      <formula>$P$21=3</formula>
    </cfRule>
  </conditionalFormatting>
  <conditionalFormatting sqref="N21">
    <cfRule type="expression" dxfId="582" priority="7">
      <formula>$P$21=4</formula>
    </cfRule>
  </conditionalFormatting>
  <conditionalFormatting sqref="O21">
    <cfRule type="expression" dxfId="581" priority="6">
      <formula>$P$21=5</formula>
    </cfRule>
  </conditionalFormatting>
  <conditionalFormatting sqref="K23">
    <cfRule type="expression" dxfId="580" priority="5">
      <formula>$P$23=1</formula>
    </cfRule>
  </conditionalFormatting>
  <conditionalFormatting sqref="L23">
    <cfRule type="expression" dxfId="579" priority="4">
      <formula>$P$23=2</formula>
    </cfRule>
  </conditionalFormatting>
  <conditionalFormatting sqref="M23">
    <cfRule type="expression" dxfId="578" priority="3">
      <formula>$P$23=3</formula>
    </cfRule>
  </conditionalFormatting>
  <conditionalFormatting sqref="N23">
    <cfRule type="expression" dxfId="577" priority="2">
      <formula>$P$23=4</formula>
    </cfRule>
  </conditionalFormatting>
  <conditionalFormatting sqref="O23">
    <cfRule type="expression" dxfId="5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8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NAMENBLAD!$B$33</f>
        <v>leerling 26</v>
      </c>
      <c r="D3" s="226"/>
      <c r="E3" s="226"/>
      <c r="F3" s="226"/>
      <c r="J3" s="10" t="s">
        <v>15</v>
      </c>
      <c r="K3" s="226" t="str">
        <f>NAMENBLAD!$B$33</f>
        <v>leerling 26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KdJEA6+zOI2VBfShxilu93VnBYyMj2JeFew5Uxdpp3K+24A5bl7PjgaRz6/SCofVKBRrrF0HecuRh30CJjD46w==" saltValue="9MRCk6vTqAe/RkXNJ8t7/A==" spinCount="100000" sheet="1" objects="1" scenarios="1"/>
  <mergeCells count="2">
    <mergeCell ref="C3:F3"/>
    <mergeCell ref="K3:N3"/>
  </mergeCells>
  <conditionalFormatting sqref="D17">
    <cfRule type="expression" dxfId="575" priority="40">
      <formula>$H$17=2</formula>
    </cfRule>
  </conditionalFormatting>
  <conditionalFormatting sqref="E17">
    <cfRule type="expression" dxfId="574" priority="39">
      <formula>$H$17=3</formula>
    </cfRule>
  </conditionalFormatting>
  <conditionalFormatting sqref="F17">
    <cfRule type="expression" dxfId="573" priority="38">
      <formula>$H$17=4</formula>
    </cfRule>
  </conditionalFormatting>
  <conditionalFormatting sqref="G17">
    <cfRule type="expression" dxfId="572" priority="37">
      <formula>$H$17=5</formula>
    </cfRule>
  </conditionalFormatting>
  <conditionalFormatting sqref="C17">
    <cfRule type="expression" dxfId="571" priority="36">
      <formula>$H$17=1</formula>
    </cfRule>
  </conditionalFormatting>
  <conditionalFormatting sqref="D19">
    <cfRule type="expression" dxfId="570" priority="35">
      <formula>$H$19=2</formula>
    </cfRule>
  </conditionalFormatting>
  <conditionalFormatting sqref="E19">
    <cfRule type="expression" dxfId="569" priority="34">
      <formula>$H$19=3</formula>
    </cfRule>
  </conditionalFormatting>
  <conditionalFormatting sqref="F19">
    <cfRule type="expression" dxfId="568" priority="33">
      <formula>$H$19=4</formula>
    </cfRule>
  </conditionalFormatting>
  <conditionalFormatting sqref="G19">
    <cfRule type="expression" dxfId="567" priority="32">
      <formula>$H$19=5</formula>
    </cfRule>
  </conditionalFormatting>
  <conditionalFormatting sqref="C19">
    <cfRule type="expression" dxfId="566" priority="31">
      <formula>$H$19=1</formula>
    </cfRule>
  </conditionalFormatting>
  <conditionalFormatting sqref="D21">
    <cfRule type="expression" dxfId="565" priority="30">
      <formula>$H$21=2</formula>
    </cfRule>
  </conditionalFormatting>
  <conditionalFormatting sqref="E21">
    <cfRule type="expression" dxfId="564" priority="29">
      <formula>$H$21=3</formula>
    </cfRule>
  </conditionalFormatting>
  <conditionalFormatting sqref="F21">
    <cfRule type="expression" dxfId="563" priority="28">
      <formula>$H$21=4</formula>
    </cfRule>
  </conditionalFormatting>
  <conditionalFormatting sqref="G21">
    <cfRule type="expression" dxfId="562" priority="27">
      <formula>$H$21=5</formula>
    </cfRule>
  </conditionalFormatting>
  <conditionalFormatting sqref="C21">
    <cfRule type="expression" dxfId="561" priority="26">
      <formula>$H$21=1</formula>
    </cfRule>
  </conditionalFormatting>
  <conditionalFormatting sqref="D23">
    <cfRule type="expression" dxfId="560" priority="25">
      <formula>$H$23=2</formula>
    </cfRule>
  </conditionalFormatting>
  <conditionalFormatting sqref="E23">
    <cfRule type="expression" dxfId="559" priority="24">
      <formula>$H$23=3</formula>
    </cfRule>
  </conditionalFormatting>
  <conditionalFormatting sqref="F23">
    <cfRule type="expression" dxfId="558" priority="23">
      <formula>$H$23=4</formula>
    </cfRule>
  </conditionalFormatting>
  <conditionalFormatting sqref="G23">
    <cfRule type="expression" dxfId="557" priority="22">
      <formula>$H$23=5</formula>
    </cfRule>
  </conditionalFormatting>
  <conditionalFormatting sqref="C23">
    <cfRule type="expression" dxfId="556" priority="21">
      <formula>$H$23=1</formula>
    </cfRule>
  </conditionalFormatting>
  <conditionalFormatting sqref="K17">
    <cfRule type="expression" dxfId="555" priority="20">
      <formula>$P$17=1</formula>
    </cfRule>
  </conditionalFormatting>
  <conditionalFormatting sqref="L17">
    <cfRule type="expression" dxfId="554" priority="19">
      <formula>$P$17=2</formula>
    </cfRule>
  </conditionalFormatting>
  <conditionalFormatting sqref="M17">
    <cfRule type="expression" dxfId="553" priority="18">
      <formula>$P$17=3</formula>
    </cfRule>
  </conditionalFormatting>
  <conditionalFormatting sqref="N17">
    <cfRule type="expression" dxfId="552" priority="17">
      <formula>$P$17=4</formula>
    </cfRule>
  </conditionalFormatting>
  <conditionalFormatting sqref="O17">
    <cfRule type="expression" dxfId="551" priority="16">
      <formula>$P$17=5</formula>
    </cfRule>
  </conditionalFormatting>
  <conditionalFormatting sqref="K19">
    <cfRule type="expression" dxfId="550" priority="15">
      <formula>$P$19=1</formula>
    </cfRule>
  </conditionalFormatting>
  <conditionalFormatting sqref="L19">
    <cfRule type="expression" dxfId="549" priority="14">
      <formula>$P$19=2</formula>
    </cfRule>
  </conditionalFormatting>
  <conditionalFormatting sqref="M19">
    <cfRule type="expression" dxfId="548" priority="13">
      <formula>$P$19=3</formula>
    </cfRule>
  </conditionalFormatting>
  <conditionalFormatting sqref="N19">
    <cfRule type="expression" dxfId="547" priority="12">
      <formula>$P$19=4</formula>
    </cfRule>
  </conditionalFormatting>
  <conditionalFormatting sqref="O19">
    <cfRule type="expression" dxfId="546" priority="11">
      <formula>$P$19=5</formula>
    </cfRule>
  </conditionalFormatting>
  <conditionalFormatting sqref="K21">
    <cfRule type="expression" dxfId="545" priority="10">
      <formula>$P$21=1</formula>
    </cfRule>
  </conditionalFormatting>
  <conditionalFormatting sqref="L21">
    <cfRule type="expression" dxfId="544" priority="9">
      <formula>$P$21=2</formula>
    </cfRule>
  </conditionalFormatting>
  <conditionalFormatting sqref="M21">
    <cfRule type="expression" dxfId="543" priority="8">
      <formula>$P$21=3</formula>
    </cfRule>
  </conditionalFormatting>
  <conditionalFormatting sqref="N21">
    <cfRule type="expression" dxfId="542" priority="7">
      <formula>$P$21=4</formula>
    </cfRule>
  </conditionalFormatting>
  <conditionalFormatting sqref="O21">
    <cfRule type="expression" dxfId="541" priority="6">
      <formula>$P$21=5</formula>
    </cfRule>
  </conditionalFormatting>
  <conditionalFormatting sqref="K23">
    <cfRule type="expression" dxfId="540" priority="5">
      <formula>$P$23=1</formula>
    </cfRule>
  </conditionalFormatting>
  <conditionalFormatting sqref="L23">
    <cfRule type="expression" dxfId="539" priority="4">
      <formula>$P$23=2</formula>
    </cfRule>
  </conditionalFormatting>
  <conditionalFormatting sqref="M23">
    <cfRule type="expression" dxfId="538" priority="3">
      <formula>$P$23=3</formula>
    </cfRule>
  </conditionalFormatting>
  <conditionalFormatting sqref="N23">
    <cfRule type="expression" dxfId="537" priority="2">
      <formula>$P$23=4</formula>
    </cfRule>
  </conditionalFormatting>
  <conditionalFormatting sqref="O23">
    <cfRule type="expression" dxfId="5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10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NAMENBLAD!$B$34</f>
        <v>leerling 27</v>
      </c>
      <c r="D3" s="226"/>
      <c r="E3" s="226"/>
      <c r="F3" s="226"/>
      <c r="J3" s="10" t="s">
        <v>15</v>
      </c>
      <c r="K3" s="226" t="str">
        <f>NAMENBLAD!$B$34</f>
        <v>leerling 27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3jRFvYSufty6Ee1jq/Y+R656TTkn29qk+hjwOTJRfBaHIMrmBhgkfkVSp3qNoyI4x4MUdKZy5BLnKWuA78wsAA==" saltValue="MUshz/r7mNJvG7jm3a/2FA==" spinCount="100000" sheet="1" objects="1" scenarios="1"/>
  <mergeCells count="2">
    <mergeCell ref="C3:F3"/>
    <mergeCell ref="K3:N3"/>
  </mergeCells>
  <conditionalFormatting sqref="D17">
    <cfRule type="expression" dxfId="535" priority="40">
      <formula>$H$17=2</formula>
    </cfRule>
  </conditionalFormatting>
  <conditionalFormatting sqref="E17">
    <cfRule type="expression" dxfId="534" priority="39">
      <formula>$H$17=3</formula>
    </cfRule>
  </conditionalFormatting>
  <conditionalFormatting sqref="F17">
    <cfRule type="expression" dxfId="533" priority="38">
      <formula>$H$17=4</formula>
    </cfRule>
  </conditionalFormatting>
  <conditionalFormatting sqref="G17">
    <cfRule type="expression" dxfId="532" priority="37">
      <formula>$H$17=5</formula>
    </cfRule>
  </conditionalFormatting>
  <conditionalFormatting sqref="C17">
    <cfRule type="expression" dxfId="531" priority="36">
      <formula>$H$17=1</formula>
    </cfRule>
  </conditionalFormatting>
  <conditionalFormatting sqref="D19">
    <cfRule type="expression" dxfId="530" priority="35">
      <formula>$H$19=2</formula>
    </cfRule>
  </conditionalFormatting>
  <conditionalFormatting sqref="E19">
    <cfRule type="expression" dxfId="529" priority="34">
      <formula>$H$19=3</formula>
    </cfRule>
  </conditionalFormatting>
  <conditionalFormatting sqref="F19">
    <cfRule type="expression" dxfId="528" priority="33">
      <formula>$H$19=4</formula>
    </cfRule>
  </conditionalFormatting>
  <conditionalFormatting sqref="G19">
    <cfRule type="expression" dxfId="527" priority="32">
      <formula>$H$19=5</formula>
    </cfRule>
  </conditionalFormatting>
  <conditionalFormatting sqref="C19">
    <cfRule type="expression" dxfId="526" priority="31">
      <formula>$H$19=1</formula>
    </cfRule>
  </conditionalFormatting>
  <conditionalFormatting sqref="D21">
    <cfRule type="expression" dxfId="525" priority="30">
      <formula>$H$21=2</formula>
    </cfRule>
  </conditionalFormatting>
  <conditionalFormatting sqref="E21">
    <cfRule type="expression" dxfId="524" priority="29">
      <formula>$H$21=3</formula>
    </cfRule>
  </conditionalFormatting>
  <conditionalFormatting sqref="F21">
    <cfRule type="expression" dxfId="523" priority="28">
      <formula>$H$21=4</formula>
    </cfRule>
  </conditionalFormatting>
  <conditionalFormatting sqref="G21">
    <cfRule type="expression" dxfId="522" priority="27">
      <formula>$H$21=5</formula>
    </cfRule>
  </conditionalFormatting>
  <conditionalFormatting sqref="C21">
    <cfRule type="expression" dxfId="521" priority="26">
      <formula>$H$21=1</formula>
    </cfRule>
  </conditionalFormatting>
  <conditionalFormatting sqref="D23">
    <cfRule type="expression" dxfId="520" priority="25">
      <formula>$H$23=2</formula>
    </cfRule>
  </conditionalFormatting>
  <conditionalFormatting sqref="E23">
    <cfRule type="expression" dxfId="519" priority="24">
      <formula>$H$23=3</formula>
    </cfRule>
  </conditionalFormatting>
  <conditionalFormatting sqref="F23">
    <cfRule type="expression" dxfId="518" priority="23">
      <formula>$H$23=4</formula>
    </cfRule>
  </conditionalFormatting>
  <conditionalFormatting sqref="G23">
    <cfRule type="expression" dxfId="517" priority="22">
      <formula>$H$23=5</formula>
    </cfRule>
  </conditionalFormatting>
  <conditionalFormatting sqref="C23">
    <cfRule type="expression" dxfId="516" priority="21">
      <formula>$H$23=1</formula>
    </cfRule>
  </conditionalFormatting>
  <conditionalFormatting sqref="K17">
    <cfRule type="expression" dxfId="515" priority="20">
      <formula>$P$17=1</formula>
    </cfRule>
  </conditionalFormatting>
  <conditionalFormatting sqref="L17">
    <cfRule type="expression" dxfId="514" priority="19">
      <formula>$P$17=2</formula>
    </cfRule>
  </conditionalFormatting>
  <conditionalFormatting sqref="M17">
    <cfRule type="expression" dxfId="513" priority="18">
      <formula>$P$17=3</formula>
    </cfRule>
  </conditionalFormatting>
  <conditionalFormatting sqref="N17">
    <cfRule type="expression" dxfId="512" priority="17">
      <formula>$P$17=4</formula>
    </cfRule>
  </conditionalFormatting>
  <conditionalFormatting sqref="O17">
    <cfRule type="expression" dxfId="511" priority="16">
      <formula>$P$17=5</formula>
    </cfRule>
  </conditionalFormatting>
  <conditionalFormatting sqref="K19">
    <cfRule type="expression" dxfId="510" priority="15">
      <formula>$P$19=1</formula>
    </cfRule>
  </conditionalFormatting>
  <conditionalFormatting sqref="L19">
    <cfRule type="expression" dxfId="509" priority="14">
      <formula>$P$19=2</formula>
    </cfRule>
  </conditionalFormatting>
  <conditionalFormatting sqref="M19">
    <cfRule type="expression" dxfId="508" priority="13">
      <formula>$P$19=3</formula>
    </cfRule>
  </conditionalFormatting>
  <conditionalFormatting sqref="N19">
    <cfRule type="expression" dxfId="507" priority="12">
      <formula>$P$19=4</formula>
    </cfRule>
  </conditionalFormatting>
  <conditionalFormatting sqref="O19">
    <cfRule type="expression" dxfId="506" priority="11">
      <formula>$P$19=5</formula>
    </cfRule>
  </conditionalFormatting>
  <conditionalFormatting sqref="K21">
    <cfRule type="expression" dxfId="505" priority="10">
      <formula>$P$21=1</formula>
    </cfRule>
  </conditionalFormatting>
  <conditionalFormatting sqref="L21">
    <cfRule type="expression" dxfId="504" priority="9">
      <formula>$P$21=2</formula>
    </cfRule>
  </conditionalFormatting>
  <conditionalFormatting sqref="M21">
    <cfRule type="expression" dxfId="503" priority="8">
      <formula>$P$21=3</formula>
    </cfRule>
  </conditionalFormatting>
  <conditionalFormatting sqref="N21">
    <cfRule type="expression" dxfId="502" priority="7">
      <formula>$P$21=4</formula>
    </cfRule>
  </conditionalFormatting>
  <conditionalFormatting sqref="O21">
    <cfRule type="expression" dxfId="501" priority="6">
      <formula>$P$21=5</formula>
    </cfRule>
  </conditionalFormatting>
  <conditionalFormatting sqref="K23">
    <cfRule type="expression" dxfId="500" priority="5">
      <formula>$P$23=1</formula>
    </cfRule>
  </conditionalFormatting>
  <conditionalFormatting sqref="L23">
    <cfRule type="expression" dxfId="499" priority="4">
      <formula>$P$23=2</formula>
    </cfRule>
  </conditionalFormatting>
  <conditionalFormatting sqref="M23">
    <cfRule type="expression" dxfId="498" priority="3">
      <formula>$P$23=3</formula>
    </cfRule>
  </conditionalFormatting>
  <conditionalFormatting sqref="N23">
    <cfRule type="expression" dxfId="497" priority="2">
      <formula>$P$23=4</formula>
    </cfRule>
  </conditionalFormatting>
  <conditionalFormatting sqref="O23">
    <cfRule type="expression" dxfId="4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612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rgb="FF00B0F0"/>
  </sheetPr>
  <dimension ref="B2:P24"/>
  <sheetViews>
    <sheetView showGridLines="0" showRowColHeaders="0" topLeftCell="C4" zoomScaleNormal="100" workbookViewId="0">
      <selection activeCell="K25" sqref="K25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NAMENBLAD!$B$8</f>
        <v>kees</v>
      </c>
      <c r="D3" s="226"/>
      <c r="E3" s="226"/>
      <c r="F3" s="226"/>
      <c r="J3" s="10" t="s">
        <v>15</v>
      </c>
      <c r="K3" s="226" t="str">
        <f>NAMENBLAD!$B$8</f>
        <v>kees</v>
      </c>
      <c r="L3" s="226"/>
      <c r="M3" s="226"/>
      <c r="N3" s="226"/>
    </row>
    <row r="4" spans="2:14" ht="26" x14ac:dyDescent="0.6">
      <c r="B4" s="10" t="s">
        <v>5</v>
      </c>
      <c r="C4" s="22">
        <f>NAMENBLAD!$B$5</f>
        <v>0</v>
      </c>
      <c r="J4" s="10" t="s">
        <v>5</v>
      </c>
      <c r="K4" s="22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+y1fjo4hDEYFe5QlwMQpd97UVl3YrEJhPUNRok2eWHs+Tt7JHUf/pcyowXTECp6LGHcjHELWVzC4zdbs07RiDA==" saltValue="obC53vmefcQ8GFWGfmCwZg==" spinCount="100000" sheet="1" objects="1" scenarios="1"/>
  <mergeCells count="2">
    <mergeCell ref="C3:F3"/>
    <mergeCell ref="K3:N3"/>
  </mergeCells>
  <conditionalFormatting sqref="D17">
    <cfRule type="expression" dxfId="1575" priority="40">
      <formula>$H$17=2</formula>
    </cfRule>
  </conditionalFormatting>
  <conditionalFormatting sqref="E17">
    <cfRule type="expression" dxfId="1574" priority="39">
      <formula>$H$17=3</formula>
    </cfRule>
  </conditionalFormatting>
  <conditionalFormatting sqref="F17">
    <cfRule type="expression" dxfId="1573" priority="38">
      <formula>$H$17=4</formula>
    </cfRule>
  </conditionalFormatting>
  <conditionalFormatting sqref="G17">
    <cfRule type="expression" dxfId="1572" priority="37">
      <formula>$H$17=5</formula>
    </cfRule>
  </conditionalFormatting>
  <conditionalFormatting sqref="C17">
    <cfRule type="expression" dxfId="1571" priority="36">
      <formula>$H$17=1</formula>
    </cfRule>
  </conditionalFormatting>
  <conditionalFormatting sqref="D19">
    <cfRule type="expression" dxfId="1570" priority="35">
      <formula>$H$19=2</formula>
    </cfRule>
  </conditionalFormatting>
  <conditionalFormatting sqref="E19">
    <cfRule type="expression" dxfId="1569" priority="34">
      <formula>$H$19=3</formula>
    </cfRule>
  </conditionalFormatting>
  <conditionalFormatting sqref="F19">
    <cfRule type="expression" dxfId="1568" priority="33">
      <formula>$H$19=4</formula>
    </cfRule>
  </conditionalFormatting>
  <conditionalFormatting sqref="G19">
    <cfRule type="expression" dxfId="1567" priority="32">
      <formula>$H$19=5</formula>
    </cfRule>
  </conditionalFormatting>
  <conditionalFormatting sqref="C19">
    <cfRule type="expression" dxfId="1566" priority="31">
      <formula>$H$19=1</formula>
    </cfRule>
  </conditionalFormatting>
  <conditionalFormatting sqref="D21">
    <cfRule type="expression" dxfId="1565" priority="30">
      <formula>$H$21=2</formula>
    </cfRule>
  </conditionalFormatting>
  <conditionalFormatting sqref="E21">
    <cfRule type="expression" dxfId="1564" priority="29">
      <formula>$H$21=3</formula>
    </cfRule>
  </conditionalFormatting>
  <conditionalFormatting sqref="F21">
    <cfRule type="expression" dxfId="1563" priority="28">
      <formula>$H$21=4</formula>
    </cfRule>
  </conditionalFormatting>
  <conditionalFormatting sqref="G21">
    <cfRule type="expression" dxfId="1562" priority="27">
      <formula>$H$21=5</formula>
    </cfRule>
  </conditionalFormatting>
  <conditionalFormatting sqref="C21">
    <cfRule type="expression" dxfId="1561" priority="26">
      <formula>$H$21=1</formula>
    </cfRule>
  </conditionalFormatting>
  <conditionalFormatting sqref="D23">
    <cfRule type="expression" dxfId="1560" priority="25">
      <formula>$H$23=2</formula>
    </cfRule>
  </conditionalFormatting>
  <conditionalFormatting sqref="E23">
    <cfRule type="expression" dxfId="1559" priority="24">
      <formula>$H$23=3</formula>
    </cfRule>
  </conditionalFormatting>
  <conditionalFormatting sqref="F23">
    <cfRule type="expression" dxfId="1558" priority="23">
      <formula>$H$23=4</formula>
    </cfRule>
  </conditionalFormatting>
  <conditionalFormatting sqref="G23">
    <cfRule type="expression" dxfId="1557" priority="22">
      <formula>$H$23=5</formula>
    </cfRule>
  </conditionalFormatting>
  <conditionalFormatting sqref="C23">
    <cfRule type="expression" dxfId="1556" priority="21">
      <formula>$H$23=1</formula>
    </cfRule>
  </conditionalFormatting>
  <conditionalFormatting sqref="K17">
    <cfRule type="expression" dxfId="1555" priority="20">
      <formula>$P$17=1</formula>
    </cfRule>
  </conditionalFormatting>
  <conditionalFormatting sqref="L17">
    <cfRule type="expression" dxfId="1554" priority="19">
      <formula>$P$17=2</formula>
    </cfRule>
  </conditionalFormatting>
  <conditionalFormatting sqref="M17">
    <cfRule type="expression" dxfId="1553" priority="18">
      <formula>$P$17=3</formula>
    </cfRule>
  </conditionalFormatting>
  <conditionalFormatting sqref="N17">
    <cfRule type="expression" dxfId="1552" priority="17">
      <formula>$P$17=4</formula>
    </cfRule>
  </conditionalFormatting>
  <conditionalFormatting sqref="O17">
    <cfRule type="expression" dxfId="1551" priority="16">
      <formula>$P$17=5</formula>
    </cfRule>
  </conditionalFormatting>
  <conditionalFormatting sqref="K19">
    <cfRule type="expression" dxfId="1550" priority="15">
      <formula>$P$19=1</formula>
    </cfRule>
  </conditionalFormatting>
  <conditionalFormatting sqref="L19">
    <cfRule type="expression" dxfId="1549" priority="14">
      <formula>$P$19=2</formula>
    </cfRule>
  </conditionalFormatting>
  <conditionalFormatting sqref="M19">
    <cfRule type="expression" dxfId="1548" priority="13">
      <formula>$P$19=3</formula>
    </cfRule>
  </conditionalFormatting>
  <conditionalFormatting sqref="N19">
    <cfRule type="expression" dxfId="1547" priority="12">
      <formula>$P$19=4</formula>
    </cfRule>
  </conditionalFormatting>
  <conditionalFormatting sqref="O19">
    <cfRule type="expression" dxfId="1546" priority="11">
      <formula>$P$19=5</formula>
    </cfRule>
  </conditionalFormatting>
  <conditionalFormatting sqref="K21">
    <cfRule type="expression" dxfId="1545" priority="10">
      <formula>$P$21=1</formula>
    </cfRule>
  </conditionalFormatting>
  <conditionalFormatting sqref="L21">
    <cfRule type="expression" dxfId="1544" priority="9">
      <formula>$P$21=2</formula>
    </cfRule>
  </conditionalFormatting>
  <conditionalFormatting sqref="M21">
    <cfRule type="expression" dxfId="1543" priority="8">
      <formula>$P$21=3</formula>
    </cfRule>
  </conditionalFormatting>
  <conditionalFormatting sqref="N21">
    <cfRule type="expression" dxfId="1542" priority="7">
      <formula>$P$21=4</formula>
    </cfRule>
  </conditionalFormatting>
  <conditionalFormatting sqref="O21">
    <cfRule type="expression" dxfId="1541" priority="6">
      <formula>$P$21=5</formula>
    </cfRule>
  </conditionalFormatting>
  <conditionalFormatting sqref="K23">
    <cfRule type="expression" dxfId="1540" priority="5">
      <formula>$P$23=1</formula>
    </cfRule>
  </conditionalFormatting>
  <conditionalFormatting sqref="L23">
    <cfRule type="expression" dxfId="1539" priority="4">
      <formula>$P$23=2</formula>
    </cfRule>
  </conditionalFormatting>
  <conditionalFormatting sqref="M23">
    <cfRule type="expression" dxfId="1538" priority="3">
      <formula>$P$23=3</formula>
    </cfRule>
  </conditionalFormatting>
  <conditionalFormatting sqref="N23">
    <cfRule type="expression" dxfId="1537" priority="2">
      <formula>$P$23=4</formula>
    </cfRule>
  </conditionalFormatting>
  <conditionalFormatting sqref="O23">
    <cfRule type="expression" dxfId="15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Group Box 4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Option Button 11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Option Button 12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Option Button 13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Option Button 14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Option Button 15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Option Button 16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Option Button 17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Option Button 18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Option Button 19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Option Button 20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Option Button 21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Option Button 22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Option Button 23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Option Button 24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Option Button 25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Option Button 26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Option Button 27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Option Button 28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Option Button 29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Option Button 30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Option Button 31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Option Button 32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Option Button 33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Option Button 34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Option Button 35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Option Button 36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Option Button 37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Option Button 38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Option Button 39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Option Button 40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Group Box 55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Group Box 56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Group Box 57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8" name="Group Box 61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9" name="Group Box 62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0" name="Group Box 63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1" name="Group Box 64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NAMENBLAD!$B$35</f>
        <v>leerling 28</v>
      </c>
      <c r="D3" s="226"/>
      <c r="E3" s="226"/>
      <c r="F3" s="226"/>
      <c r="J3" s="10" t="s">
        <v>15</v>
      </c>
      <c r="K3" s="226" t="str">
        <f>NAMENBLAD!$B$35</f>
        <v>leerling 28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yEYaV54n7+zd+1DdT9LNZjaWjnkvWHGeP679GSXvJkhe6TfwyruIafRbaZp9U1W1I7HUZBJmZT/3LIOSIZUeAQ==" saltValue="gc4ct1mJnw52+SDzjQd6EA==" spinCount="100000" sheet="1" objects="1" scenarios="1"/>
  <mergeCells count="2">
    <mergeCell ref="C3:F3"/>
    <mergeCell ref="K3:N3"/>
  </mergeCells>
  <conditionalFormatting sqref="D17">
    <cfRule type="expression" dxfId="495" priority="40">
      <formula>$H$17=2</formula>
    </cfRule>
  </conditionalFormatting>
  <conditionalFormatting sqref="E17">
    <cfRule type="expression" dxfId="494" priority="39">
      <formula>$H$17=3</formula>
    </cfRule>
  </conditionalFormatting>
  <conditionalFormatting sqref="F17">
    <cfRule type="expression" dxfId="493" priority="38">
      <formula>$H$17=4</formula>
    </cfRule>
  </conditionalFormatting>
  <conditionalFormatting sqref="G17">
    <cfRule type="expression" dxfId="492" priority="37">
      <formula>$H$17=5</formula>
    </cfRule>
  </conditionalFormatting>
  <conditionalFormatting sqref="C17">
    <cfRule type="expression" dxfId="491" priority="36">
      <formula>$H$17=1</formula>
    </cfRule>
  </conditionalFormatting>
  <conditionalFormatting sqref="D19">
    <cfRule type="expression" dxfId="490" priority="35">
      <formula>$H$19=2</formula>
    </cfRule>
  </conditionalFormatting>
  <conditionalFormatting sqref="E19">
    <cfRule type="expression" dxfId="489" priority="34">
      <formula>$H$19=3</formula>
    </cfRule>
  </conditionalFormatting>
  <conditionalFormatting sqref="F19">
    <cfRule type="expression" dxfId="488" priority="33">
      <formula>$H$19=4</formula>
    </cfRule>
  </conditionalFormatting>
  <conditionalFormatting sqref="G19">
    <cfRule type="expression" dxfId="487" priority="32">
      <formula>$H$19=5</formula>
    </cfRule>
  </conditionalFormatting>
  <conditionalFormatting sqref="C19">
    <cfRule type="expression" dxfId="486" priority="31">
      <formula>$H$19=1</formula>
    </cfRule>
  </conditionalFormatting>
  <conditionalFormatting sqref="D21">
    <cfRule type="expression" dxfId="485" priority="30">
      <formula>$H$21=2</formula>
    </cfRule>
  </conditionalFormatting>
  <conditionalFormatting sqref="E21">
    <cfRule type="expression" dxfId="484" priority="29">
      <formula>$H$21=3</formula>
    </cfRule>
  </conditionalFormatting>
  <conditionalFormatting sqref="F21">
    <cfRule type="expression" dxfId="483" priority="28">
      <formula>$H$21=4</formula>
    </cfRule>
  </conditionalFormatting>
  <conditionalFormatting sqref="G21">
    <cfRule type="expression" dxfId="482" priority="27">
      <formula>$H$21=5</formula>
    </cfRule>
  </conditionalFormatting>
  <conditionalFormatting sqref="C21">
    <cfRule type="expression" dxfId="481" priority="26">
      <formula>$H$21=1</formula>
    </cfRule>
  </conditionalFormatting>
  <conditionalFormatting sqref="D23">
    <cfRule type="expression" dxfId="480" priority="25">
      <formula>$H$23=2</formula>
    </cfRule>
  </conditionalFormatting>
  <conditionalFormatting sqref="E23">
    <cfRule type="expression" dxfId="479" priority="24">
      <formula>$H$23=3</formula>
    </cfRule>
  </conditionalFormatting>
  <conditionalFormatting sqref="F23">
    <cfRule type="expression" dxfId="478" priority="23">
      <formula>$H$23=4</formula>
    </cfRule>
  </conditionalFormatting>
  <conditionalFormatting sqref="G23">
    <cfRule type="expression" dxfId="477" priority="22">
      <formula>$H$23=5</formula>
    </cfRule>
  </conditionalFormatting>
  <conditionalFormatting sqref="C23">
    <cfRule type="expression" dxfId="476" priority="21">
      <formula>$H$23=1</formula>
    </cfRule>
  </conditionalFormatting>
  <conditionalFormatting sqref="K17">
    <cfRule type="expression" dxfId="475" priority="20">
      <formula>$P$17=1</formula>
    </cfRule>
  </conditionalFormatting>
  <conditionalFormatting sqref="L17">
    <cfRule type="expression" dxfId="474" priority="19">
      <formula>$P$17=2</formula>
    </cfRule>
  </conditionalFormatting>
  <conditionalFormatting sqref="M17">
    <cfRule type="expression" dxfId="473" priority="18">
      <formula>$P$17=3</formula>
    </cfRule>
  </conditionalFormatting>
  <conditionalFormatting sqref="N17">
    <cfRule type="expression" dxfId="472" priority="17">
      <formula>$P$17=4</formula>
    </cfRule>
  </conditionalFormatting>
  <conditionalFormatting sqref="O17">
    <cfRule type="expression" dxfId="471" priority="16">
      <formula>$P$17=5</formula>
    </cfRule>
  </conditionalFormatting>
  <conditionalFormatting sqref="K19">
    <cfRule type="expression" dxfId="470" priority="15">
      <formula>$P$19=1</formula>
    </cfRule>
  </conditionalFormatting>
  <conditionalFormatting sqref="L19">
    <cfRule type="expression" dxfId="469" priority="14">
      <formula>$P$19=2</formula>
    </cfRule>
  </conditionalFormatting>
  <conditionalFormatting sqref="M19">
    <cfRule type="expression" dxfId="468" priority="13">
      <formula>$P$19=3</formula>
    </cfRule>
  </conditionalFormatting>
  <conditionalFormatting sqref="N19">
    <cfRule type="expression" dxfId="467" priority="12">
      <formula>$P$19=4</formula>
    </cfRule>
  </conditionalFormatting>
  <conditionalFormatting sqref="O19">
    <cfRule type="expression" dxfId="466" priority="11">
      <formula>$P$19=5</formula>
    </cfRule>
  </conditionalFormatting>
  <conditionalFormatting sqref="K21">
    <cfRule type="expression" dxfId="465" priority="10">
      <formula>$P$21=1</formula>
    </cfRule>
  </conditionalFormatting>
  <conditionalFormatting sqref="L21">
    <cfRule type="expression" dxfId="464" priority="9">
      <formula>$P$21=2</formula>
    </cfRule>
  </conditionalFormatting>
  <conditionalFormatting sqref="M21">
    <cfRule type="expression" dxfId="463" priority="8">
      <formula>$P$21=3</formula>
    </cfRule>
  </conditionalFormatting>
  <conditionalFormatting sqref="N21">
    <cfRule type="expression" dxfId="462" priority="7">
      <formula>$P$21=4</formula>
    </cfRule>
  </conditionalFormatting>
  <conditionalFormatting sqref="O21">
    <cfRule type="expression" dxfId="461" priority="6">
      <formula>$P$21=5</formula>
    </cfRule>
  </conditionalFormatting>
  <conditionalFormatting sqref="K23">
    <cfRule type="expression" dxfId="460" priority="5">
      <formula>$P$23=1</formula>
    </cfRule>
  </conditionalFormatting>
  <conditionalFormatting sqref="L23">
    <cfRule type="expression" dxfId="459" priority="4">
      <formula>$P$23=2</formula>
    </cfRule>
  </conditionalFormatting>
  <conditionalFormatting sqref="M23">
    <cfRule type="expression" dxfId="458" priority="3">
      <formula>$P$23=3</formula>
    </cfRule>
  </conditionalFormatting>
  <conditionalFormatting sqref="N23">
    <cfRule type="expression" dxfId="457" priority="2">
      <formula>$P$23=4</formula>
    </cfRule>
  </conditionalFormatting>
  <conditionalFormatting sqref="O23">
    <cfRule type="expression" dxfId="4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715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NAMENBLAD!$B$36</f>
        <v>0</v>
      </c>
      <c r="D3" s="226"/>
      <c r="E3" s="226"/>
      <c r="F3" s="226"/>
      <c r="J3" s="10" t="s">
        <v>15</v>
      </c>
      <c r="K3" s="226">
        <f>NAMENBLAD!$B$36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omm7XSA1bW+URCr8Zma3v/0hQyzi8dzGfg9z2fxm0UjD3UuC1dEskk+rt480HSjjmbNGj72sYi7xcMVqUdeu5Q==" saltValue="tuGw1FbODT1kablThN66rw==" spinCount="100000" sheet="1" objects="1" scenarios="1"/>
  <mergeCells count="2">
    <mergeCell ref="C3:F3"/>
    <mergeCell ref="K3:N3"/>
  </mergeCells>
  <conditionalFormatting sqref="D17">
    <cfRule type="expression" dxfId="455" priority="40">
      <formula>$H$17=2</formula>
    </cfRule>
  </conditionalFormatting>
  <conditionalFormatting sqref="E17">
    <cfRule type="expression" dxfId="454" priority="39">
      <formula>$H$17=3</formula>
    </cfRule>
  </conditionalFormatting>
  <conditionalFormatting sqref="F17">
    <cfRule type="expression" dxfId="453" priority="38">
      <formula>$H$17=4</formula>
    </cfRule>
  </conditionalFormatting>
  <conditionalFormatting sqref="G17">
    <cfRule type="expression" dxfId="452" priority="37">
      <formula>$H$17=5</formula>
    </cfRule>
  </conditionalFormatting>
  <conditionalFormatting sqref="C17">
    <cfRule type="expression" dxfId="451" priority="36">
      <formula>$H$17=1</formula>
    </cfRule>
  </conditionalFormatting>
  <conditionalFormatting sqref="D19">
    <cfRule type="expression" dxfId="450" priority="35">
      <formula>$H$19=2</formula>
    </cfRule>
  </conditionalFormatting>
  <conditionalFormatting sqref="E19">
    <cfRule type="expression" dxfId="449" priority="34">
      <formula>$H$19=3</formula>
    </cfRule>
  </conditionalFormatting>
  <conditionalFormatting sqref="F19">
    <cfRule type="expression" dxfId="448" priority="33">
      <formula>$H$19=4</formula>
    </cfRule>
  </conditionalFormatting>
  <conditionalFormatting sqref="G19">
    <cfRule type="expression" dxfId="447" priority="32">
      <formula>$H$19=5</formula>
    </cfRule>
  </conditionalFormatting>
  <conditionalFormatting sqref="C19">
    <cfRule type="expression" dxfId="446" priority="31">
      <formula>$H$19=1</formula>
    </cfRule>
  </conditionalFormatting>
  <conditionalFormatting sqref="D21">
    <cfRule type="expression" dxfId="445" priority="30">
      <formula>$H$21=2</formula>
    </cfRule>
  </conditionalFormatting>
  <conditionalFormatting sqref="E21">
    <cfRule type="expression" dxfId="444" priority="29">
      <formula>$H$21=3</formula>
    </cfRule>
  </conditionalFormatting>
  <conditionalFormatting sqref="F21">
    <cfRule type="expression" dxfId="443" priority="28">
      <formula>$H$21=4</formula>
    </cfRule>
  </conditionalFormatting>
  <conditionalFormatting sqref="G21">
    <cfRule type="expression" dxfId="442" priority="27">
      <formula>$H$21=5</formula>
    </cfRule>
  </conditionalFormatting>
  <conditionalFormatting sqref="C21">
    <cfRule type="expression" dxfId="441" priority="26">
      <formula>$H$21=1</formula>
    </cfRule>
  </conditionalFormatting>
  <conditionalFormatting sqref="D23">
    <cfRule type="expression" dxfId="440" priority="25">
      <formula>$H$23=2</formula>
    </cfRule>
  </conditionalFormatting>
  <conditionalFormatting sqref="E23">
    <cfRule type="expression" dxfId="439" priority="24">
      <formula>$H$23=3</formula>
    </cfRule>
  </conditionalFormatting>
  <conditionalFormatting sqref="F23">
    <cfRule type="expression" dxfId="438" priority="23">
      <formula>$H$23=4</formula>
    </cfRule>
  </conditionalFormatting>
  <conditionalFormatting sqref="G23">
    <cfRule type="expression" dxfId="437" priority="22">
      <formula>$H$23=5</formula>
    </cfRule>
  </conditionalFormatting>
  <conditionalFormatting sqref="C23">
    <cfRule type="expression" dxfId="436" priority="21">
      <formula>$H$23=1</formula>
    </cfRule>
  </conditionalFormatting>
  <conditionalFormatting sqref="K17">
    <cfRule type="expression" dxfId="435" priority="20">
      <formula>$P$17=1</formula>
    </cfRule>
  </conditionalFormatting>
  <conditionalFormatting sqref="L17">
    <cfRule type="expression" dxfId="434" priority="19">
      <formula>$P$17=2</formula>
    </cfRule>
  </conditionalFormatting>
  <conditionalFormatting sqref="M17">
    <cfRule type="expression" dxfId="433" priority="18">
      <formula>$P$17=3</formula>
    </cfRule>
  </conditionalFormatting>
  <conditionalFormatting sqref="N17">
    <cfRule type="expression" dxfId="432" priority="17">
      <formula>$P$17=4</formula>
    </cfRule>
  </conditionalFormatting>
  <conditionalFormatting sqref="O17">
    <cfRule type="expression" dxfId="431" priority="16">
      <formula>$P$17=5</formula>
    </cfRule>
  </conditionalFormatting>
  <conditionalFormatting sqref="K19">
    <cfRule type="expression" dxfId="430" priority="15">
      <formula>$P$19=1</formula>
    </cfRule>
  </conditionalFormatting>
  <conditionalFormatting sqref="L19">
    <cfRule type="expression" dxfId="429" priority="14">
      <formula>$P$19=2</formula>
    </cfRule>
  </conditionalFormatting>
  <conditionalFormatting sqref="M19">
    <cfRule type="expression" dxfId="428" priority="13">
      <formula>$P$19=3</formula>
    </cfRule>
  </conditionalFormatting>
  <conditionalFormatting sqref="N19">
    <cfRule type="expression" dxfId="427" priority="12">
      <formula>$P$19=4</formula>
    </cfRule>
  </conditionalFormatting>
  <conditionalFormatting sqref="O19">
    <cfRule type="expression" dxfId="426" priority="11">
      <formula>$P$19=5</formula>
    </cfRule>
  </conditionalFormatting>
  <conditionalFormatting sqref="K21">
    <cfRule type="expression" dxfId="425" priority="10">
      <formula>$P$21=1</formula>
    </cfRule>
  </conditionalFormatting>
  <conditionalFormatting sqref="L21">
    <cfRule type="expression" dxfId="424" priority="9">
      <formula>$P$21=2</formula>
    </cfRule>
  </conditionalFormatting>
  <conditionalFormatting sqref="M21">
    <cfRule type="expression" dxfId="423" priority="8">
      <formula>$P$21=3</formula>
    </cfRule>
  </conditionalFormatting>
  <conditionalFormatting sqref="N21">
    <cfRule type="expression" dxfId="422" priority="7">
      <formula>$P$21=4</formula>
    </cfRule>
  </conditionalFormatting>
  <conditionalFormatting sqref="O21">
    <cfRule type="expression" dxfId="421" priority="6">
      <formula>$P$21=5</formula>
    </cfRule>
  </conditionalFormatting>
  <conditionalFormatting sqref="K23">
    <cfRule type="expression" dxfId="420" priority="5">
      <formula>$P$23=1</formula>
    </cfRule>
  </conditionalFormatting>
  <conditionalFormatting sqref="L23">
    <cfRule type="expression" dxfId="419" priority="4">
      <formula>$P$23=2</formula>
    </cfRule>
  </conditionalFormatting>
  <conditionalFormatting sqref="M23">
    <cfRule type="expression" dxfId="418" priority="3">
      <formula>$P$23=3</formula>
    </cfRule>
  </conditionalFormatting>
  <conditionalFormatting sqref="N23">
    <cfRule type="expression" dxfId="417" priority="2">
      <formula>$P$23=4</formula>
    </cfRule>
  </conditionalFormatting>
  <conditionalFormatting sqref="O23">
    <cfRule type="expression" dxfId="4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817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NAMENBLAD!$B$37</f>
        <v>0</v>
      </c>
      <c r="D3" s="226"/>
      <c r="E3" s="226"/>
      <c r="F3" s="226"/>
      <c r="J3" s="10" t="s">
        <v>15</v>
      </c>
      <c r="K3" s="226">
        <f>NAMENBLAD!$B$37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nuQUEgJ8uk+TQtXwqMOZ08LhYF0DCMMPvRkWKzzLmDblf2HiJ7p6pBQs6fkkcJCaVPv0xKZbTJpxn6lAmwap+A==" saltValue="fmv59uRvPxDFmIh5Zz6VXA==" spinCount="100000" sheet="1" objects="1" scenarios="1"/>
  <mergeCells count="2">
    <mergeCell ref="C3:F3"/>
    <mergeCell ref="K3:N3"/>
  </mergeCells>
  <conditionalFormatting sqref="D17">
    <cfRule type="expression" dxfId="415" priority="40">
      <formula>$H$17=2</formula>
    </cfRule>
  </conditionalFormatting>
  <conditionalFormatting sqref="E17">
    <cfRule type="expression" dxfId="414" priority="39">
      <formula>$H$17=3</formula>
    </cfRule>
  </conditionalFormatting>
  <conditionalFormatting sqref="F17">
    <cfRule type="expression" dxfId="413" priority="38">
      <formula>$H$17=4</formula>
    </cfRule>
  </conditionalFormatting>
  <conditionalFormatting sqref="G17">
    <cfRule type="expression" dxfId="412" priority="37">
      <formula>$H$17=5</formula>
    </cfRule>
  </conditionalFormatting>
  <conditionalFormatting sqref="C17">
    <cfRule type="expression" dxfId="411" priority="36">
      <formula>$H$17=1</formula>
    </cfRule>
  </conditionalFormatting>
  <conditionalFormatting sqref="D19">
    <cfRule type="expression" dxfId="410" priority="35">
      <formula>$H$19=2</formula>
    </cfRule>
  </conditionalFormatting>
  <conditionalFormatting sqref="E19">
    <cfRule type="expression" dxfId="409" priority="34">
      <formula>$H$19=3</formula>
    </cfRule>
  </conditionalFormatting>
  <conditionalFormatting sqref="F19">
    <cfRule type="expression" dxfId="408" priority="33">
      <formula>$H$19=4</formula>
    </cfRule>
  </conditionalFormatting>
  <conditionalFormatting sqref="G19">
    <cfRule type="expression" dxfId="407" priority="32">
      <formula>$H$19=5</formula>
    </cfRule>
  </conditionalFormatting>
  <conditionalFormatting sqref="C19">
    <cfRule type="expression" dxfId="406" priority="31">
      <formula>$H$19=1</formula>
    </cfRule>
  </conditionalFormatting>
  <conditionalFormatting sqref="D21">
    <cfRule type="expression" dxfId="405" priority="30">
      <formula>$H$21=2</formula>
    </cfRule>
  </conditionalFormatting>
  <conditionalFormatting sqref="E21">
    <cfRule type="expression" dxfId="404" priority="29">
      <formula>$H$21=3</formula>
    </cfRule>
  </conditionalFormatting>
  <conditionalFormatting sqref="F21">
    <cfRule type="expression" dxfId="403" priority="28">
      <formula>$H$21=4</formula>
    </cfRule>
  </conditionalFormatting>
  <conditionalFormatting sqref="G21">
    <cfRule type="expression" dxfId="402" priority="27">
      <formula>$H$21=5</formula>
    </cfRule>
  </conditionalFormatting>
  <conditionalFormatting sqref="C21">
    <cfRule type="expression" dxfId="401" priority="26">
      <formula>$H$21=1</formula>
    </cfRule>
  </conditionalFormatting>
  <conditionalFormatting sqref="D23">
    <cfRule type="expression" dxfId="400" priority="25">
      <formula>$H$23=2</formula>
    </cfRule>
  </conditionalFormatting>
  <conditionalFormatting sqref="E23">
    <cfRule type="expression" dxfId="399" priority="24">
      <formula>$H$23=3</formula>
    </cfRule>
  </conditionalFormatting>
  <conditionalFormatting sqref="F23">
    <cfRule type="expression" dxfId="398" priority="23">
      <formula>$H$23=4</formula>
    </cfRule>
  </conditionalFormatting>
  <conditionalFormatting sqref="G23">
    <cfRule type="expression" dxfId="397" priority="22">
      <formula>$H$23=5</formula>
    </cfRule>
  </conditionalFormatting>
  <conditionalFormatting sqref="C23">
    <cfRule type="expression" dxfId="396" priority="21">
      <formula>$H$23=1</formula>
    </cfRule>
  </conditionalFormatting>
  <conditionalFormatting sqref="K17">
    <cfRule type="expression" dxfId="395" priority="20">
      <formula>$P$17=1</formula>
    </cfRule>
  </conditionalFormatting>
  <conditionalFormatting sqref="L17">
    <cfRule type="expression" dxfId="394" priority="19">
      <formula>$P$17=2</formula>
    </cfRule>
  </conditionalFormatting>
  <conditionalFormatting sqref="M17">
    <cfRule type="expression" dxfId="393" priority="18">
      <formula>$P$17=3</formula>
    </cfRule>
  </conditionalFormatting>
  <conditionalFormatting sqref="N17">
    <cfRule type="expression" dxfId="392" priority="17">
      <formula>$P$17=4</formula>
    </cfRule>
  </conditionalFormatting>
  <conditionalFormatting sqref="O17">
    <cfRule type="expression" dxfId="391" priority="16">
      <formula>$P$17=5</formula>
    </cfRule>
  </conditionalFormatting>
  <conditionalFormatting sqref="K19">
    <cfRule type="expression" dxfId="390" priority="15">
      <formula>$P$19=1</formula>
    </cfRule>
  </conditionalFormatting>
  <conditionalFormatting sqref="L19">
    <cfRule type="expression" dxfId="389" priority="14">
      <formula>$P$19=2</formula>
    </cfRule>
  </conditionalFormatting>
  <conditionalFormatting sqref="M19">
    <cfRule type="expression" dxfId="388" priority="13">
      <formula>$P$19=3</formula>
    </cfRule>
  </conditionalFormatting>
  <conditionalFormatting sqref="N19">
    <cfRule type="expression" dxfId="387" priority="12">
      <formula>$P$19=4</formula>
    </cfRule>
  </conditionalFormatting>
  <conditionalFormatting sqref="O19">
    <cfRule type="expression" dxfId="386" priority="11">
      <formula>$P$19=5</formula>
    </cfRule>
  </conditionalFormatting>
  <conditionalFormatting sqref="K21">
    <cfRule type="expression" dxfId="385" priority="10">
      <formula>$P$21=1</formula>
    </cfRule>
  </conditionalFormatting>
  <conditionalFormatting sqref="L21">
    <cfRule type="expression" dxfId="384" priority="9">
      <formula>$P$21=2</formula>
    </cfRule>
  </conditionalFormatting>
  <conditionalFormatting sqref="M21">
    <cfRule type="expression" dxfId="383" priority="8">
      <formula>$P$21=3</formula>
    </cfRule>
  </conditionalFormatting>
  <conditionalFormatting sqref="N21">
    <cfRule type="expression" dxfId="382" priority="7">
      <formula>$P$21=4</formula>
    </cfRule>
  </conditionalFormatting>
  <conditionalFormatting sqref="O21">
    <cfRule type="expression" dxfId="381" priority="6">
      <formula>$P$21=5</formula>
    </cfRule>
  </conditionalFormatting>
  <conditionalFormatting sqref="K23">
    <cfRule type="expression" dxfId="380" priority="5">
      <formula>$P$23=1</formula>
    </cfRule>
  </conditionalFormatting>
  <conditionalFormatting sqref="L23">
    <cfRule type="expression" dxfId="379" priority="4">
      <formula>$P$23=2</formula>
    </cfRule>
  </conditionalFormatting>
  <conditionalFormatting sqref="M23">
    <cfRule type="expression" dxfId="378" priority="3">
      <formula>$P$23=3</formula>
    </cfRule>
  </conditionalFormatting>
  <conditionalFormatting sqref="N23">
    <cfRule type="expression" dxfId="377" priority="2">
      <formula>$P$23=4</formula>
    </cfRule>
  </conditionalFormatting>
  <conditionalFormatting sqref="O23">
    <cfRule type="expression" dxfId="3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920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3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4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NAMENBLAD!$B$38</f>
        <v>0</v>
      </c>
      <c r="D3" s="226"/>
      <c r="E3" s="226"/>
      <c r="F3" s="226"/>
      <c r="J3" s="10" t="s">
        <v>15</v>
      </c>
      <c r="K3" s="226">
        <f>NAMENBLAD!$B$38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nUwWZomjQE7g1BKUnUhhFKtyRrdgfLB8MomN6h/r0+6W3qK4SQYzqlOmbpikA8IDekYa6+sVFEr06Uy2sf2ICw==" saltValue="v9gPbwF5Gj+axw7/3AueUQ==" spinCount="100000" sheet="1" objects="1" scenarios="1"/>
  <mergeCells count="2">
    <mergeCell ref="C3:F3"/>
    <mergeCell ref="K3:N3"/>
  </mergeCells>
  <conditionalFormatting sqref="D17">
    <cfRule type="expression" dxfId="375" priority="40">
      <formula>$H$17=2</formula>
    </cfRule>
  </conditionalFormatting>
  <conditionalFormatting sqref="E17">
    <cfRule type="expression" dxfId="374" priority="39">
      <formula>$H$17=3</formula>
    </cfRule>
  </conditionalFormatting>
  <conditionalFormatting sqref="F17">
    <cfRule type="expression" dxfId="373" priority="38">
      <formula>$H$17=4</formula>
    </cfRule>
  </conditionalFormatting>
  <conditionalFormatting sqref="G17">
    <cfRule type="expression" dxfId="372" priority="37">
      <formula>$H$17=5</formula>
    </cfRule>
  </conditionalFormatting>
  <conditionalFormatting sqref="C17">
    <cfRule type="expression" dxfId="371" priority="36">
      <formula>$H$17=1</formula>
    </cfRule>
  </conditionalFormatting>
  <conditionalFormatting sqref="D19">
    <cfRule type="expression" dxfId="370" priority="35">
      <formula>$H$19=2</formula>
    </cfRule>
  </conditionalFormatting>
  <conditionalFormatting sqref="E19">
    <cfRule type="expression" dxfId="369" priority="34">
      <formula>$H$19=3</formula>
    </cfRule>
  </conditionalFormatting>
  <conditionalFormatting sqref="F19">
    <cfRule type="expression" dxfId="368" priority="33">
      <formula>$H$19=4</formula>
    </cfRule>
  </conditionalFormatting>
  <conditionalFormatting sqref="G19">
    <cfRule type="expression" dxfId="367" priority="32">
      <formula>$H$19=5</formula>
    </cfRule>
  </conditionalFormatting>
  <conditionalFormatting sqref="C19">
    <cfRule type="expression" dxfId="366" priority="31">
      <formula>$H$19=1</formula>
    </cfRule>
  </conditionalFormatting>
  <conditionalFormatting sqref="D21">
    <cfRule type="expression" dxfId="365" priority="30">
      <formula>$H$21=2</formula>
    </cfRule>
  </conditionalFormatting>
  <conditionalFormatting sqref="E21">
    <cfRule type="expression" dxfId="364" priority="29">
      <formula>$H$21=3</formula>
    </cfRule>
  </conditionalFormatting>
  <conditionalFormatting sqref="F21">
    <cfRule type="expression" dxfId="363" priority="28">
      <formula>$H$21=4</formula>
    </cfRule>
  </conditionalFormatting>
  <conditionalFormatting sqref="G21">
    <cfRule type="expression" dxfId="362" priority="27">
      <formula>$H$21=5</formula>
    </cfRule>
  </conditionalFormatting>
  <conditionalFormatting sqref="C21">
    <cfRule type="expression" dxfId="361" priority="26">
      <formula>$H$21=1</formula>
    </cfRule>
  </conditionalFormatting>
  <conditionalFormatting sqref="D23">
    <cfRule type="expression" dxfId="360" priority="25">
      <formula>$H$23=2</formula>
    </cfRule>
  </conditionalFormatting>
  <conditionalFormatting sqref="E23">
    <cfRule type="expression" dxfId="359" priority="24">
      <formula>$H$23=3</formula>
    </cfRule>
  </conditionalFormatting>
  <conditionalFormatting sqref="F23">
    <cfRule type="expression" dxfId="358" priority="23">
      <formula>$H$23=4</formula>
    </cfRule>
  </conditionalFormatting>
  <conditionalFormatting sqref="G23">
    <cfRule type="expression" dxfId="357" priority="22">
      <formula>$H$23=5</formula>
    </cfRule>
  </conditionalFormatting>
  <conditionalFormatting sqref="C23">
    <cfRule type="expression" dxfId="356" priority="21">
      <formula>$H$23=1</formula>
    </cfRule>
  </conditionalFormatting>
  <conditionalFormatting sqref="K17">
    <cfRule type="expression" dxfId="355" priority="20">
      <formula>$P$17=1</formula>
    </cfRule>
  </conditionalFormatting>
  <conditionalFormatting sqref="L17">
    <cfRule type="expression" dxfId="354" priority="19">
      <formula>$P$17=2</formula>
    </cfRule>
  </conditionalFormatting>
  <conditionalFormatting sqref="M17">
    <cfRule type="expression" dxfId="353" priority="18">
      <formula>$P$17=3</formula>
    </cfRule>
  </conditionalFormatting>
  <conditionalFormatting sqref="N17">
    <cfRule type="expression" dxfId="352" priority="17">
      <formula>$P$17=4</formula>
    </cfRule>
  </conditionalFormatting>
  <conditionalFormatting sqref="O17">
    <cfRule type="expression" dxfId="351" priority="16">
      <formula>$P$17=5</formula>
    </cfRule>
  </conditionalFormatting>
  <conditionalFormatting sqref="K19">
    <cfRule type="expression" dxfId="350" priority="15">
      <formula>$P$19=1</formula>
    </cfRule>
  </conditionalFormatting>
  <conditionalFormatting sqref="L19">
    <cfRule type="expression" dxfId="349" priority="14">
      <formula>$P$19=2</formula>
    </cfRule>
  </conditionalFormatting>
  <conditionalFormatting sqref="M19">
    <cfRule type="expression" dxfId="348" priority="13">
      <formula>$P$19=3</formula>
    </cfRule>
  </conditionalFormatting>
  <conditionalFormatting sqref="N19">
    <cfRule type="expression" dxfId="347" priority="12">
      <formula>$P$19=4</formula>
    </cfRule>
  </conditionalFormatting>
  <conditionalFormatting sqref="O19">
    <cfRule type="expression" dxfId="346" priority="11">
      <formula>$P$19=5</formula>
    </cfRule>
  </conditionalFormatting>
  <conditionalFormatting sqref="K21">
    <cfRule type="expression" dxfId="345" priority="10">
      <formula>$P$21=1</formula>
    </cfRule>
  </conditionalFormatting>
  <conditionalFormatting sqref="L21">
    <cfRule type="expression" dxfId="344" priority="9">
      <formula>$P$21=2</formula>
    </cfRule>
  </conditionalFormatting>
  <conditionalFormatting sqref="M21">
    <cfRule type="expression" dxfId="343" priority="8">
      <formula>$P$21=3</formula>
    </cfRule>
  </conditionalFormatting>
  <conditionalFormatting sqref="N21">
    <cfRule type="expression" dxfId="342" priority="7">
      <formula>$P$21=4</formula>
    </cfRule>
  </conditionalFormatting>
  <conditionalFormatting sqref="O21">
    <cfRule type="expression" dxfId="341" priority="6">
      <formula>$P$21=5</formula>
    </cfRule>
  </conditionalFormatting>
  <conditionalFormatting sqref="K23">
    <cfRule type="expression" dxfId="340" priority="5">
      <formula>$P$23=1</formula>
    </cfRule>
  </conditionalFormatting>
  <conditionalFormatting sqref="L23">
    <cfRule type="expression" dxfId="339" priority="4">
      <formula>$P$23=2</formula>
    </cfRule>
  </conditionalFormatting>
  <conditionalFormatting sqref="M23">
    <cfRule type="expression" dxfId="338" priority="3">
      <formula>$P$23=3</formula>
    </cfRule>
  </conditionalFormatting>
  <conditionalFormatting sqref="N23">
    <cfRule type="expression" dxfId="337" priority="2">
      <formula>$P$23=4</formula>
    </cfRule>
  </conditionalFormatting>
  <conditionalFormatting sqref="O23">
    <cfRule type="expression" dxfId="3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022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5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6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7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B2:Q24"/>
  <sheetViews>
    <sheetView showGridLines="0" showRowColHeaders="0" zoomScaleNormal="100" workbookViewId="0">
      <selection activeCell="B9" sqref="B9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7" ht="26" x14ac:dyDescent="0.6">
      <c r="B2" s="10" t="s">
        <v>12</v>
      </c>
      <c r="J2" s="10" t="s">
        <v>11</v>
      </c>
    </row>
    <row r="3" spans="2:17" ht="26" x14ac:dyDescent="0.6">
      <c r="B3" s="10" t="s">
        <v>15</v>
      </c>
      <c r="C3" s="226">
        <f>NAMENBLAD!$B$39</f>
        <v>0</v>
      </c>
      <c r="D3" s="226"/>
      <c r="E3" s="226"/>
      <c r="F3" s="226"/>
      <c r="J3" s="10" t="s">
        <v>15</v>
      </c>
      <c r="K3" s="226">
        <f>NAMENBLAD!$B$39</f>
        <v>0</v>
      </c>
      <c r="L3" s="226"/>
      <c r="M3" s="226"/>
      <c r="N3" s="226"/>
    </row>
    <row r="4" spans="2:17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7" ht="15" thickBot="1" x14ac:dyDescent="0.4">
      <c r="H16" s="111"/>
      <c r="I16" s="110"/>
      <c r="P16" s="110"/>
      <c r="Q16" s="110"/>
    </row>
    <row r="17" spans="2:17" ht="25" customHeight="1" thickBot="1" x14ac:dyDescent="0.4">
      <c r="B17" s="12" t="str">
        <f>NAMENBLAD!$D$12</f>
        <v>lezen</v>
      </c>
      <c r="C17" s="112"/>
      <c r="D17" s="16"/>
      <c r="E17" s="16"/>
      <c r="F17" s="16"/>
      <c r="G17" s="113"/>
      <c r="H17" s="19">
        <v>0</v>
      </c>
      <c r="I17" s="110"/>
      <c r="J17" s="12" t="str">
        <f>NAMENBLAD!$D$12</f>
        <v>lezen</v>
      </c>
      <c r="K17" s="112"/>
      <c r="L17" s="112"/>
      <c r="M17" s="16"/>
      <c r="N17" s="16"/>
      <c r="O17" s="17"/>
      <c r="P17" s="21">
        <v>0</v>
      </c>
      <c r="Q17" s="110"/>
    </row>
    <row r="18" spans="2:17" ht="25" customHeight="1" thickBot="1" x14ac:dyDescent="0.4">
      <c r="B18" s="11"/>
      <c r="I18" s="110"/>
      <c r="J18" s="11"/>
      <c r="K18" s="14"/>
      <c r="L18" s="14"/>
      <c r="M18" s="14"/>
      <c r="N18" s="14"/>
      <c r="O18" s="14"/>
      <c r="Q18" s="110"/>
    </row>
    <row r="19" spans="2:17" ht="25" customHeight="1" thickBot="1" x14ac:dyDescent="0.4">
      <c r="B19" s="12" t="str">
        <f>NAMENBLAD!$D$13</f>
        <v>begrijpend lezen</v>
      </c>
      <c r="C19" s="112"/>
      <c r="D19" s="16"/>
      <c r="E19" s="16"/>
      <c r="F19" s="16"/>
      <c r="G19" s="113"/>
      <c r="H19" s="19">
        <v>0</v>
      </c>
      <c r="I19" s="110"/>
      <c r="J19" s="12" t="str">
        <f>NAMENBLAD!$D$13</f>
        <v>begrijpend lezen</v>
      </c>
      <c r="K19" s="112"/>
      <c r="L19" s="112"/>
      <c r="M19" s="16"/>
      <c r="N19" s="16"/>
      <c r="O19" s="17"/>
      <c r="P19" s="21">
        <v>0</v>
      </c>
      <c r="Q19" s="110"/>
    </row>
    <row r="20" spans="2:17" ht="25" customHeight="1" thickBot="1" x14ac:dyDescent="0.4">
      <c r="B20" s="11"/>
      <c r="I20" s="110"/>
      <c r="J20" s="11"/>
      <c r="K20" s="14"/>
      <c r="L20" s="14"/>
      <c r="M20" s="14"/>
      <c r="N20" s="14"/>
      <c r="O20" s="14"/>
      <c r="Q20" s="110"/>
    </row>
    <row r="21" spans="2:17" ht="25" customHeight="1" thickBot="1" x14ac:dyDescent="0.4">
      <c r="B21" s="12" t="str">
        <f>NAMENBLAD!$D$14</f>
        <v>spellen</v>
      </c>
      <c r="C21" s="112"/>
      <c r="D21" s="16"/>
      <c r="E21" s="16"/>
      <c r="F21" s="16"/>
      <c r="G21" s="113"/>
      <c r="H21" s="19">
        <v>0</v>
      </c>
      <c r="I21" s="110"/>
      <c r="J21" s="12" t="str">
        <f>NAMENBLAD!$D$14</f>
        <v>spellen</v>
      </c>
      <c r="K21" s="112"/>
      <c r="L21" s="112"/>
      <c r="M21" s="16"/>
      <c r="N21" s="16"/>
      <c r="O21" s="17"/>
      <c r="P21" s="21">
        <v>0</v>
      </c>
      <c r="Q21" s="110"/>
    </row>
    <row r="22" spans="2:17" ht="25" customHeight="1" thickBot="1" x14ac:dyDescent="0.4">
      <c r="B22" s="11"/>
      <c r="I22" s="110"/>
      <c r="J22" s="11"/>
      <c r="K22" s="14"/>
      <c r="L22" s="14"/>
      <c r="M22" s="14"/>
      <c r="N22" s="14"/>
      <c r="O22" s="14"/>
      <c r="Q22" s="110"/>
    </row>
    <row r="23" spans="2:17" ht="25" customHeight="1" thickBot="1" x14ac:dyDescent="0.4">
      <c r="B23" s="12" t="str">
        <f>NAMENBLAD!$D$15</f>
        <v>rekenen</v>
      </c>
      <c r="C23" s="112"/>
      <c r="D23" s="16"/>
      <c r="E23" s="16"/>
      <c r="F23" s="16"/>
      <c r="G23" s="113"/>
      <c r="H23" s="19">
        <v>0</v>
      </c>
      <c r="I23" s="110"/>
      <c r="J23" s="12" t="str">
        <f>NAMENBLAD!$D$15</f>
        <v>rekenen</v>
      </c>
      <c r="K23" s="112"/>
      <c r="L23" s="112"/>
      <c r="M23" s="16"/>
      <c r="N23" s="16"/>
      <c r="O23" s="17"/>
      <c r="P23" s="21">
        <v>0</v>
      </c>
      <c r="Q23" s="110"/>
    </row>
    <row r="24" spans="2:17" ht="25" customHeight="1" x14ac:dyDescent="0.35">
      <c r="H24" s="111"/>
      <c r="I24" s="110"/>
      <c r="P24" s="110"/>
      <c r="Q24" s="110"/>
    </row>
  </sheetData>
  <sheetProtection algorithmName="SHA-512" hashValue="8FDcWYFQ7iKSYvBHxkVheA/J5yKUxQonSXnJ2RFZkwTShe+nlT5ZckXBM13d/fPxz1DlWZw9by201rC6YGT8yw==" saltValue="l+R8gBmNwrhz8DoQ8+C6bQ==" spinCount="100000" sheet="1" objects="1" scenarios="1"/>
  <mergeCells count="2">
    <mergeCell ref="C3:F3"/>
    <mergeCell ref="K3:N3"/>
  </mergeCells>
  <conditionalFormatting sqref="D17">
    <cfRule type="expression" dxfId="335" priority="40">
      <formula>$H$17=2</formula>
    </cfRule>
  </conditionalFormatting>
  <conditionalFormatting sqref="E17">
    <cfRule type="expression" dxfId="334" priority="39">
      <formula>$H$17=3</formula>
    </cfRule>
  </conditionalFormatting>
  <conditionalFormatting sqref="F17">
    <cfRule type="expression" dxfId="333" priority="38">
      <formula>$H$17=4</formula>
    </cfRule>
  </conditionalFormatting>
  <conditionalFormatting sqref="G17">
    <cfRule type="expression" dxfId="332" priority="37">
      <formula>$H$17=5</formula>
    </cfRule>
  </conditionalFormatting>
  <conditionalFormatting sqref="C17">
    <cfRule type="expression" dxfId="331" priority="36">
      <formula>$H$17=1</formula>
    </cfRule>
  </conditionalFormatting>
  <conditionalFormatting sqref="D19">
    <cfRule type="expression" dxfId="330" priority="35">
      <formula>$H$19=2</formula>
    </cfRule>
  </conditionalFormatting>
  <conditionalFormatting sqref="E19">
    <cfRule type="expression" dxfId="329" priority="34">
      <formula>$H$19=3</formula>
    </cfRule>
  </conditionalFormatting>
  <conditionalFormatting sqref="F19">
    <cfRule type="expression" dxfId="328" priority="33">
      <formula>$H$19=4</formula>
    </cfRule>
  </conditionalFormatting>
  <conditionalFormatting sqref="G19">
    <cfRule type="expression" dxfId="327" priority="32">
      <formula>$H$19=5</formula>
    </cfRule>
  </conditionalFormatting>
  <conditionalFormatting sqref="C19">
    <cfRule type="expression" dxfId="326" priority="31">
      <formula>$H$19=1</formula>
    </cfRule>
  </conditionalFormatting>
  <conditionalFormatting sqref="D21">
    <cfRule type="expression" dxfId="325" priority="30">
      <formula>$H$21=2</formula>
    </cfRule>
  </conditionalFormatting>
  <conditionalFormatting sqref="E21">
    <cfRule type="expression" dxfId="324" priority="29">
      <formula>$H$21=3</formula>
    </cfRule>
  </conditionalFormatting>
  <conditionalFormatting sqref="F21">
    <cfRule type="expression" dxfId="323" priority="28">
      <formula>$H$21=4</formula>
    </cfRule>
  </conditionalFormatting>
  <conditionalFormatting sqref="G21">
    <cfRule type="expression" dxfId="322" priority="27">
      <formula>$H$21=5</formula>
    </cfRule>
  </conditionalFormatting>
  <conditionalFormatting sqref="C21">
    <cfRule type="expression" dxfId="321" priority="26">
      <formula>$H$21=1</formula>
    </cfRule>
  </conditionalFormatting>
  <conditionalFormatting sqref="D23">
    <cfRule type="expression" dxfId="320" priority="25">
      <formula>$H$23=2</formula>
    </cfRule>
  </conditionalFormatting>
  <conditionalFormatting sqref="E23">
    <cfRule type="expression" dxfId="319" priority="24">
      <formula>$H$23=3</formula>
    </cfRule>
  </conditionalFormatting>
  <conditionalFormatting sqref="F23">
    <cfRule type="expression" dxfId="318" priority="23">
      <formula>$H$23=4</formula>
    </cfRule>
  </conditionalFormatting>
  <conditionalFormatting sqref="G23">
    <cfRule type="expression" dxfId="317" priority="22">
      <formula>$H$23=5</formula>
    </cfRule>
  </conditionalFormatting>
  <conditionalFormatting sqref="C23">
    <cfRule type="expression" dxfId="316" priority="21">
      <formula>$H$23=1</formula>
    </cfRule>
  </conditionalFormatting>
  <conditionalFormatting sqref="K17">
    <cfRule type="expression" dxfId="315" priority="20">
      <formula>$P$17=1</formula>
    </cfRule>
  </conditionalFormatting>
  <conditionalFormatting sqref="L17">
    <cfRule type="expression" dxfId="314" priority="19">
      <formula>$P$17=2</formula>
    </cfRule>
  </conditionalFormatting>
  <conditionalFormatting sqref="M17">
    <cfRule type="expression" dxfId="313" priority="18">
      <formula>$P$17=3</formula>
    </cfRule>
  </conditionalFormatting>
  <conditionalFormatting sqref="N17">
    <cfRule type="expression" dxfId="312" priority="17">
      <formula>$P$17=4</formula>
    </cfRule>
  </conditionalFormatting>
  <conditionalFormatting sqref="O17">
    <cfRule type="expression" dxfId="311" priority="16">
      <formula>$P$17=5</formula>
    </cfRule>
  </conditionalFormatting>
  <conditionalFormatting sqref="K19">
    <cfRule type="expression" dxfId="310" priority="15">
      <formula>$P$19=1</formula>
    </cfRule>
  </conditionalFormatting>
  <conditionalFormatting sqref="L19">
    <cfRule type="expression" dxfId="309" priority="14">
      <formula>$P$19=2</formula>
    </cfRule>
  </conditionalFormatting>
  <conditionalFormatting sqref="M19">
    <cfRule type="expression" dxfId="308" priority="13">
      <formula>$P$19=3</formula>
    </cfRule>
  </conditionalFormatting>
  <conditionalFormatting sqref="N19">
    <cfRule type="expression" dxfId="307" priority="12">
      <formula>$P$19=4</formula>
    </cfRule>
  </conditionalFormatting>
  <conditionalFormatting sqref="O19">
    <cfRule type="expression" dxfId="306" priority="11">
      <formula>$P$19=5</formula>
    </cfRule>
  </conditionalFormatting>
  <conditionalFormatting sqref="K21">
    <cfRule type="expression" dxfId="305" priority="10">
      <formula>$P$21=1</formula>
    </cfRule>
  </conditionalFormatting>
  <conditionalFormatting sqref="L21">
    <cfRule type="expression" dxfId="304" priority="9">
      <formula>$P$21=2</formula>
    </cfRule>
  </conditionalFormatting>
  <conditionalFormatting sqref="M21">
    <cfRule type="expression" dxfId="303" priority="8">
      <formula>$P$21=3</formula>
    </cfRule>
  </conditionalFormatting>
  <conditionalFormatting sqref="N21">
    <cfRule type="expression" dxfId="302" priority="7">
      <formula>$P$21=4</formula>
    </cfRule>
  </conditionalFormatting>
  <conditionalFormatting sqref="O21">
    <cfRule type="expression" dxfId="301" priority="6">
      <formula>$P$21=5</formula>
    </cfRule>
  </conditionalFormatting>
  <conditionalFormatting sqref="K23">
    <cfRule type="expression" dxfId="300" priority="5">
      <formula>$P$23=1</formula>
    </cfRule>
  </conditionalFormatting>
  <conditionalFormatting sqref="L23">
    <cfRule type="expression" dxfId="299" priority="4">
      <formula>$P$23=2</formula>
    </cfRule>
  </conditionalFormatting>
  <conditionalFormatting sqref="M23">
    <cfRule type="expression" dxfId="298" priority="3">
      <formula>$P$23=3</formula>
    </cfRule>
  </conditionalFormatting>
  <conditionalFormatting sqref="N23">
    <cfRule type="expression" dxfId="297" priority="2">
      <formula>$P$23=4</formula>
    </cfRule>
  </conditionalFormatting>
  <conditionalFormatting sqref="O23">
    <cfRule type="expression" dxfId="2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24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5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6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7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8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9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NAMENBLAD!$B$40</f>
        <v>0</v>
      </c>
      <c r="D3" s="226"/>
      <c r="E3" s="226"/>
      <c r="F3" s="226"/>
      <c r="J3" s="10" t="s">
        <v>15</v>
      </c>
      <c r="K3" s="226">
        <f>NAMENBLAD!$B$40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6Fp5dDr9JNgmp5ZDH7KSZwp8u+m2qVx8QfY9LDQWPzOB7ta9voBgr/TJDKtThzDt/MCWkU92SndqkSqUjw8dCA==" saltValue="xmbROrH2Br0/e7YQrSzOgQ==" spinCount="100000" sheet="1" objects="1" scenarios="1"/>
  <mergeCells count="2">
    <mergeCell ref="C3:F3"/>
    <mergeCell ref="K3:N3"/>
  </mergeCells>
  <conditionalFormatting sqref="D17">
    <cfRule type="expression" dxfId="295" priority="40">
      <formula>$H$17=2</formula>
    </cfRule>
  </conditionalFormatting>
  <conditionalFormatting sqref="E17">
    <cfRule type="expression" dxfId="294" priority="39">
      <formula>$H$17=3</formula>
    </cfRule>
  </conditionalFormatting>
  <conditionalFormatting sqref="F17">
    <cfRule type="expression" dxfId="293" priority="38">
      <formula>$H$17=4</formula>
    </cfRule>
  </conditionalFormatting>
  <conditionalFormatting sqref="G17">
    <cfRule type="expression" dxfId="292" priority="37">
      <formula>$H$17=5</formula>
    </cfRule>
  </conditionalFormatting>
  <conditionalFormatting sqref="C17">
    <cfRule type="expression" dxfId="291" priority="36">
      <formula>$H$17=1</formula>
    </cfRule>
  </conditionalFormatting>
  <conditionalFormatting sqref="D19">
    <cfRule type="expression" dxfId="290" priority="35">
      <formula>$H$19=2</formula>
    </cfRule>
  </conditionalFormatting>
  <conditionalFormatting sqref="E19">
    <cfRule type="expression" dxfId="289" priority="34">
      <formula>$H$19=3</formula>
    </cfRule>
  </conditionalFormatting>
  <conditionalFormatting sqref="F19">
    <cfRule type="expression" dxfId="288" priority="33">
      <formula>$H$19=4</formula>
    </cfRule>
  </conditionalFormatting>
  <conditionalFormatting sqref="G19">
    <cfRule type="expression" dxfId="287" priority="32">
      <formula>$H$19=5</formula>
    </cfRule>
  </conditionalFormatting>
  <conditionalFormatting sqref="C19">
    <cfRule type="expression" dxfId="286" priority="31">
      <formula>$H$19=1</formula>
    </cfRule>
  </conditionalFormatting>
  <conditionalFormatting sqref="D21">
    <cfRule type="expression" dxfId="285" priority="30">
      <formula>$H$21=2</formula>
    </cfRule>
  </conditionalFormatting>
  <conditionalFormatting sqref="E21">
    <cfRule type="expression" dxfId="284" priority="29">
      <formula>$H$21=3</formula>
    </cfRule>
  </conditionalFormatting>
  <conditionalFormatting sqref="F21">
    <cfRule type="expression" dxfId="283" priority="28">
      <formula>$H$21=4</formula>
    </cfRule>
  </conditionalFormatting>
  <conditionalFormatting sqref="G21">
    <cfRule type="expression" dxfId="282" priority="27">
      <formula>$H$21=5</formula>
    </cfRule>
  </conditionalFormatting>
  <conditionalFormatting sqref="C21">
    <cfRule type="expression" dxfId="281" priority="26">
      <formula>$H$21=1</formula>
    </cfRule>
  </conditionalFormatting>
  <conditionalFormatting sqref="D23">
    <cfRule type="expression" dxfId="280" priority="25">
      <formula>$H$23=2</formula>
    </cfRule>
  </conditionalFormatting>
  <conditionalFormatting sqref="E23">
    <cfRule type="expression" dxfId="279" priority="24">
      <formula>$H$23=3</formula>
    </cfRule>
  </conditionalFormatting>
  <conditionalFormatting sqref="F23">
    <cfRule type="expression" dxfId="278" priority="23">
      <formula>$H$23=4</formula>
    </cfRule>
  </conditionalFormatting>
  <conditionalFormatting sqref="G23">
    <cfRule type="expression" dxfId="277" priority="22">
      <formula>$H$23=5</formula>
    </cfRule>
  </conditionalFormatting>
  <conditionalFormatting sqref="C23">
    <cfRule type="expression" dxfId="276" priority="21">
      <formula>$H$23=1</formula>
    </cfRule>
  </conditionalFormatting>
  <conditionalFormatting sqref="K17">
    <cfRule type="expression" dxfId="275" priority="20">
      <formula>$P$17=1</formula>
    </cfRule>
  </conditionalFormatting>
  <conditionalFormatting sqref="L17">
    <cfRule type="expression" dxfId="274" priority="19">
      <formula>$P$17=2</formula>
    </cfRule>
  </conditionalFormatting>
  <conditionalFormatting sqref="M17">
    <cfRule type="expression" dxfId="273" priority="18">
      <formula>$P$17=3</formula>
    </cfRule>
  </conditionalFormatting>
  <conditionalFormatting sqref="N17">
    <cfRule type="expression" dxfId="272" priority="17">
      <formula>$P$17=4</formula>
    </cfRule>
  </conditionalFormatting>
  <conditionalFormatting sqref="O17">
    <cfRule type="expression" dxfId="271" priority="16">
      <formula>$P$17=5</formula>
    </cfRule>
  </conditionalFormatting>
  <conditionalFormatting sqref="K19">
    <cfRule type="expression" dxfId="270" priority="15">
      <formula>$P$19=1</formula>
    </cfRule>
  </conditionalFormatting>
  <conditionalFormatting sqref="L19">
    <cfRule type="expression" dxfId="269" priority="14">
      <formula>$P$19=2</formula>
    </cfRule>
  </conditionalFormatting>
  <conditionalFormatting sqref="M19">
    <cfRule type="expression" dxfId="268" priority="13">
      <formula>$P$19=3</formula>
    </cfRule>
  </conditionalFormatting>
  <conditionalFormatting sqref="N19">
    <cfRule type="expression" dxfId="267" priority="12">
      <formula>$P$19=4</formula>
    </cfRule>
  </conditionalFormatting>
  <conditionalFormatting sqref="O19">
    <cfRule type="expression" dxfId="266" priority="11">
      <formula>$P$19=5</formula>
    </cfRule>
  </conditionalFormatting>
  <conditionalFormatting sqref="K21">
    <cfRule type="expression" dxfId="265" priority="10">
      <formula>$P$21=1</formula>
    </cfRule>
  </conditionalFormatting>
  <conditionalFormatting sqref="L21">
    <cfRule type="expression" dxfId="264" priority="9">
      <formula>$P$21=2</formula>
    </cfRule>
  </conditionalFormatting>
  <conditionalFormatting sqref="M21">
    <cfRule type="expression" dxfId="263" priority="8">
      <formula>$P$21=3</formula>
    </cfRule>
  </conditionalFormatting>
  <conditionalFormatting sqref="N21">
    <cfRule type="expression" dxfId="262" priority="7">
      <formula>$P$21=4</formula>
    </cfRule>
  </conditionalFormatting>
  <conditionalFormatting sqref="O21">
    <cfRule type="expression" dxfId="261" priority="6">
      <formula>$P$21=5</formula>
    </cfRule>
  </conditionalFormatting>
  <conditionalFormatting sqref="K23">
    <cfRule type="expression" dxfId="260" priority="5">
      <formula>$P$23=1</formula>
    </cfRule>
  </conditionalFormatting>
  <conditionalFormatting sqref="L23">
    <cfRule type="expression" dxfId="259" priority="4">
      <formula>$P$23=2</formula>
    </cfRule>
  </conditionalFormatting>
  <conditionalFormatting sqref="M23">
    <cfRule type="expression" dxfId="258" priority="3">
      <formula>$P$23=3</formula>
    </cfRule>
  </conditionalFormatting>
  <conditionalFormatting sqref="N23">
    <cfRule type="expression" dxfId="257" priority="2">
      <formula>$P$23=4</formula>
    </cfRule>
  </conditionalFormatting>
  <conditionalFormatting sqref="O23">
    <cfRule type="expression" dxfId="2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227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7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8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9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0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1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2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B2:P24"/>
  <sheetViews>
    <sheetView showGridLines="0" showRowColHeaders="0" zoomScaleNormal="100" workbookViewId="0">
      <selection activeCell="B6" sqref="B6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NAMENBLAD!$B$41</f>
        <v>0</v>
      </c>
      <c r="D3" s="226"/>
      <c r="E3" s="226"/>
      <c r="F3" s="226"/>
      <c r="J3" s="10" t="s">
        <v>15</v>
      </c>
      <c r="K3" s="226">
        <f>NAMENBLAD!$B$41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8Sl0vQVUJCToeJkA/Xhm/l0+XGd+0d9isTy82R0p6mD7BIa/6Z8gxZOxH9c2WJT7E3k8WHf+cNWU7HqUB1+xMw==" saltValue="hin03J99VeIe9V1vMxDDHQ==" spinCount="100000" sheet="1" objects="1" scenarios="1"/>
  <mergeCells count="2">
    <mergeCell ref="C3:F3"/>
    <mergeCell ref="K3:N3"/>
  </mergeCells>
  <conditionalFormatting sqref="D17">
    <cfRule type="expression" dxfId="255" priority="40">
      <formula>$H$17=2</formula>
    </cfRule>
  </conditionalFormatting>
  <conditionalFormatting sqref="E17">
    <cfRule type="expression" dxfId="254" priority="39">
      <formula>$H$17=3</formula>
    </cfRule>
  </conditionalFormatting>
  <conditionalFormatting sqref="F17">
    <cfRule type="expression" dxfId="253" priority="38">
      <formula>$H$17=4</formula>
    </cfRule>
  </conditionalFormatting>
  <conditionalFormatting sqref="G17">
    <cfRule type="expression" dxfId="252" priority="37">
      <formula>$H$17=5</formula>
    </cfRule>
  </conditionalFormatting>
  <conditionalFormatting sqref="C17">
    <cfRule type="expression" dxfId="251" priority="36">
      <formula>$H$17=1</formula>
    </cfRule>
  </conditionalFormatting>
  <conditionalFormatting sqref="D19">
    <cfRule type="expression" dxfId="250" priority="35">
      <formula>$H$19=2</formula>
    </cfRule>
  </conditionalFormatting>
  <conditionalFormatting sqref="E19">
    <cfRule type="expression" dxfId="249" priority="34">
      <formula>$H$19=3</formula>
    </cfRule>
  </conditionalFormatting>
  <conditionalFormatting sqref="F19">
    <cfRule type="expression" dxfId="248" priority="33">
      <formula>$H$19=4</formula>
    </cfRule>
  </conditionalFormatting>
  <conditionalFormatting sqref="G19">
    <cfRule type="expression" dxfId="247" priority="32">
      <formula>$H$19=5</formula>
    </cfRule>
  </conditionalFormatting>
  <conditionalFormatting sqref="C19">
    <cfRule type="expression" dxfId="246" priority="31">
      <formula>$H$19=1</formula>
    </cfRule>
  </conditionalFormatting>
  <conditionalFormatting sqref="D21">
    <cfRule type="expression" dxfId="245" priority="30">
      <formula>$H$21=2</formula>
    </cfRule>
  </conditionalFormatting>
  <conditionalFormatting sqref="E21">
    <cfRule type="expression" dxfId="244" priority="29">
      <formula>$H$21=3</formula>
    </cfRule>
  </conditionalFormatting>
  <conditionalFormatting sqref="F21">
    <cfRule type="expression" dxfId="243" priority="28">
      <formula>$H$21=4</formula>
    </cfRule>
  </conditionalFormatting>
  <conditionalFormatting sqref="G21">
    <cfRule type="expression" dxfId="242" priority="27">
      <formula>$H$21=5</formula>
    </cfRule>
  </conditionalFormatting>
  <conditionalFormatting sqref="C21">
    <cfRule type="expression" dxfId="241" priority="26">
      <formula>$H$21=1</formula>
    </cfRule>
  </conditionalFormatting>
  <conditionalFormatting sqref="D23">
    <cfRule type="expression" dxfId="240" priority="25">
      <formula>$H$23=2</formula>
    </cfRule>
  </conditionalFormatting>
  <conditionalFormatting sqref="E23">
    <cfRule type="expression" dxfId="239" priority="24">
      <formula>$H$23=3</formula>
    </cfRule>
  </conditionalFormatting>
  <conditionalFormatting sqref="F23">
    <cfRule type="expression" dxfId="238" priority="23">
      <formula>$H$23=4</formula>
    </cfRule>
  </conditionalFormatting>
  <conditionalFormatting sqref="G23">
    <cfRule type="expression" dxfId="237" priority="22">
      <formula>$H$23=5</formula>
    </cfRule>
  </conditionalFormatting>
  <conditionalFormatting sqref="C23">
    <cfRule type="expression" dxfId="236" priority="21">
      <formula>$H$23=1</formula>
    </cfRule>
  </conditionalFormatting>
  <conditionalFormatting sqref="K17">
    <cfRule type="expression" dxfId="235" priority="20">
      <formula>$P$17=1</formula>
    </cfRule>
  </conditionalFormatting>
  <conditionalFormatting sqref="L17">
    <cfRule type="expression" dxfId="234" priority="19">
      <formula>$P$17=2</formula>
    </cfRule>
  </conditionalFormatting>
  <conditionalFormatting sqref="M17">
    <cfRule type="expression" dxfId="233" priority="18">
      <formula>$P$17=3</formula>
    </cfRule>
  </conditionalFormatting>
  <conditionalFormatting sqref="N17">
    <cfRule type="expression" dxfId="232" priority="17">
      <formula>$P$17=4</formula>
    </cfRule>
  </conditionalFormatting>
  <conditionalFormatting sqref="O17">
    <cfRule type="expression" dxfId="231" priority="16">
      <formula>$P$17=5</formula>
    </cfRule>
  </conditionalFormatting>
  <conditionalFormatting sqref="K19">
    <cfRule type="expression" dxfId="230" priority="15">
      <formula>$P$19=1</formula>
    </cfRule>
  </conditionalFormatting>
  <conditionalFormatting sqref="L19">
    <cfRule type="expression" dxfId="229" priority="14">
      <formula>$P$19=2</formula>
    </cfRule>
  </conditionalFormatting>
  <conditionalFormatting sqref="M19">
    <cfRule type="expression" dxfId="228" priority="13">
      <formula>$P$19=3</formula>
    </cfRule>
  </conditionalFormatting>
  <conditionalFormatting sqref="N19">
    <cfRule type="expression" dxfId="227" priority="12">
      <formula>$P$19=4</formula>
    </cfRule>
  </conditionalFormatting>
  <conditionalFormatting sqref="O19">
    <cfRule type="expression" dxfId="226" priority="11">
      <formula>$P$19=5</formula>
    </cfRule>
  </conditionalFormatting>
  <conditionalFormatting sqref="K21">
    <cfRule type="expression" dxfId="225" priority="10">
      <formula>$P$21=1</formula>
    </cfRule>
  </conditionalFormatting>
  <conditionalFormatting sqref="L21">
    <cfRule type="expression" dxfId="224" priority="9">
      <formula>$P$21=2</formula>
    </cfRule>
  </conditionalFormatting>
  <conditionalFormatting sqref="M21">
    <cfRule type="expression" dxfId="223" priority="8">
      <formula>$P$21=3</formula>
    </cfRule>
  </conditionalFormatting>
  <conditionalFormatting sqref="N21">
    <cfRule type="expression" dxfId="222" priority="7">
      <formula>$P$21=4</formula>
    </cfRule>
  </conditionalFormatting>
  <conditionalFormatting sqref="O21">
    <cfRule type="expression" dxfId="221" priority="6">
      <formula>$P$21=5</formula>
    </cfRule>
  </conditionalFormatting>
  <conditionalFormatting sqref="K23">
    <cfRule type="expression" dxfId="220" priority="5">
      <formula>$P$23=1</formula>
    </cfRule>
  </conditionalFormatting>
  <conditionalFormatting sqref="L23">
    <cfRule type="expression" dxfId="219" priority="4">
      <formula>$P$23=2</formula>
    </cfRule>
  </conditionalFormatting>
  <conditionalFormatting sqref="M23">
    <cfRule type="expression" dxfId="218" priority="3">
      <formula>$P$23=3</formula>
    </cfRule>
  </conditionalFormatting>
  <conditionalFormatting sqref="N23">
    <cfRule type="expression" dxfId="217" priority="2">
      <formula>$P$23=4</formula>
    </cfRule>
  </conditionalFormatting>
  <conditionalFormatting sqref="O23">
    <cfRule type="expression" dxfId="2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329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9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0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1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2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3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4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B2:P24"/>
  <sheetViews>
    <sheetView showGridLines="0" showRowColHeaders="0" topLeftCell="A4" zoomScaleNormal="100" workbookViewId="0">
      <selection activeCell="M32" sqref="M31:M32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>
        <f>NAMENBLAD!$B$42</f>
        <v>0</v>
      </c>
      <c r="D3" s="226"/>
      <c r="E3" s="226"/>
      <c r="F3" s="226"/>
      <c r="J3" s="10" t="s">
        <v>15</v>
      </c>
      <c r="K3" s="226">
        <f>NAMENBLAD!$B$42</f>
        <v>0</v>
      </c>
      <c r="L3" s="226"/>
      <c r="M3" s="226"/>
      <c r="N3" s="226"/>
    </row>
    <row r="4" spans="2:14" ht="26" x14ac:dyDescent="0.6">
      <c r="B4" s="10" t="s">
        <v>5</v>
      </c>
      <c r="C4" s="61">
        <f>NAMENBLAD!$B$5</f>
        <v>0</v>
      </c>
      <c r="J4" s="10" t="s">
        <v>5</v>
      </c>
      <c r="K4" s="61">
        <f>NAMENBLAD!$B$5</f>
        <v>0</v>
      </c>
    </row>
    <row r="6" spans="2:14" ht="26" x14ac:dyDescent="0.6">
      <c r="B6" s="10" t="s">
        <v>66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9KuYfWpcbgWi81+die/zb0puOr2zLTHei93anA34gV50jJZHhNHPkDD7RtAxqEZ1XKKKnIIO/g5V5p2WlPKWww==" saltValue="kkBQsVEvhaT20NWV/fSLzA==" spinCount="100000" sheet="1" objects="1" scenarios="1"/>
  <mergeCells count="2">
    <mergeCell ref="C3:F3"/>
    <mergeCell ref="K3:N3"/>
  </mergeCells>
  <conditionalFormatting sqref="D17">
    <cfRule type="expression" dxfId="215" priority="40">
      <formula>$H$17=2</formula>
    </cfRule>
  </conditionalFormatting>
  <conditionalFormatting sqref="E17">
    <cfRule type="expression" dxfId="214" priority="39">
      <formula>$H$17=3</formula>
    </cfRule>
  </conditionalFormatting>
  <conditionalFormatting sqref="F17">
    <cfRule type="expression" dxfId="213" priority="38">
      <formula>$H$17=4</formula>
    </cfRule>
  </conditionalFormatting>
  <conditionalFormatting sqref="G17">
    <cfRule type="expression" dxfId="212" priority="37">
      <formula>$H$17=5</formula>
    </cfRule>
  </conditionalFormatting>
  <conditionalFormatting sqref="C17">
    <cfRule type="expression" dxfId="211" priority="36">
      <formula>$H$17=1</formula>
    </cfRule>
  </conditionalFormatting>
  <conditionalFormatting sqref="D19">
    <cfRule type="expression" dxfId="210" priority="35">
      <formula>$H$19=2</formula>
    </cfRule>
  </conditionalFormatting>
  <conditionalFormatting sqref="E19">
    <cfRule type="expression" dxfId="209" priority="34">
      <formula>$H$19=3</formula>
    </cfRule>
  </conditionalFormatting>
  <conditionalFormatting sqref="F19">
    <cfRule type="expression" dxfId="208" priority="33">
      <formula>$H$19=4</formula>
    </cfRule>
  </conditionalFormatting>
  <conditionalFormatting sqref="G19">
    <cfRule type="expression" dxfId="207" priority="32">
      <formula>$H$19=5</formula>
    </cfRule>
  </conditionalFormatting>
  <conditionalFormatting sqref="C19">
    <cfRule type="expression" dxfId="206" priority="31">
      <formula>$H$19=1</formula>
    </cfRule>
  </conditionalFormatting>
  <conditionalFormatting sqref="D21">
    <cfRule type="expression" dxfId="205" priority="30">
      <formula>$H$21=2</formula>
    </cfRule>
  </conditionalFormatting>
  <conditionalFormatting sqref="E21">
    <cfRule type="expression" dxfId="204" priority="29">
      <formula>$H$21=3</formula>
    </cfRule>
  </conditionalFormatting>
  <conditionalFormatting sqref="F21">
    <cfRule type="expression" dxfId="203" priority="28">
      <formula>$H$21=4</formula>
    </cfRule>
  </conditionalFormatting>
  <conditionalFormatting sqref="G21">
    <cfRule type="expression" dxfId="202" priority="27">
      <formula>$H$21=5</formula>
    </cfRule>
  </conditionalFormatting>
  <conditionalFormatting sqref="C21">
    <cfRule type="expression" dxfId="201" priority="26">
      <formula>$H$21=1</formula>
    </cfRule>
  </conditionalFormatting>
  <conditionalFormatting sqref="D23">
    <cfRule type="expression" dxfId="200" priority="25">
      <formula>$H$23=2</formula>
    </cfRule>
  </conditionalFormatting>
  <conditionalFormatting sqref="E23">
    <cfRule type="expression" dxfId="199" priority="24">
      <formula>$H$23=3</formula>
    </cfRule>
  </conditionalFormatting>
  <conditionalFormatting sqref="F23">
    <cfRule type="expression" dxfId="198" priority="23">
      <formula>$H$23=4</formula>
    </cfRule>
  </conditionalFormatting>
  <conditionalFormatting sqref="G23">
    <cfRule type="expression" dxfId="197" priority="22">
      <formula>$H$23=5</formula>
    </cfRule>
  </conditionalFormatting>
  <conditionalFormatting sqref="C23">
    <cfRule type="expression" dxfId="196" priority="21">
      <formula>$H$23=1</formula>
    </cfRule>
  </conditionalFormatting>
  <conditionalFormatting sqref="K17">
    <cfRule type="expression" dxfId="195" priority="20">
      <formula>$P$17=1</formula>
    </cfRule>
  </conditionalFormatting>
  <conditionalFormatting sqref="L17">
    <cfRule type="expression" dxfId="194" priority="19">
      <formula>$P$17=2</formula>
    </cfRule>
  </conditionalFormatting>
  <conditionalFormatting sqref="M17">
    <cfRule type="expression" dxfId="193" priority="18">
      <formula>$P$17=3</formula>
    </cfRule>
  </conditionalFormatting>
  <conditionalFormatting sqref="N17">
    <cfRule type="expression" dxfId="192" priority="17">
      <formula>$P$17=4</formula>
    </cfRule>
  </conditionalFormatting>
  <conditionalFormatting sqref="O17">
    <cfRule type="expression" dxfId="191" priority="16">
      <formula>$P$17=5</formula>
    </cfRule>
  </conditionalFormatting>
  <conditionalFormatting sqref="K19">
    <cfRule type="expression" dxfId="190" priority="15">
      <formula>$P$19=1</formula>
    </cfRule>
  </conditionalFormatting>
  <conditionalFormatting sqref="L19">
    <cfRule type="expression" dxfId="189" priority="14">
      <formula>$P$19=2</formula>
    </cfRule>
  </conditionalFormatting>
  <conditionalFormatting sqref="M19">
    <cfRule type="expression" dxfId="188" priority="13">
      <formula>$P$19=3</formula>
    </cfRule>
  </conditionalFormatting>
  <conditionalFormatting sqref="N19">
    <cfRule type="expression" dxfId="187" priority="12">
      <formula>$P$19=4</formula>
    </cfRule>
  </conditionalFormatting>
  <conditionalFormatting sqref="O19">
    <cfRule type="expression" dxfId="186" priority="11">
      <formula>$P$19=5</formula>
    </cfRule>
  </conditionalFormatting>
  <conditionalFormatting sqref="K21">
    <cfRule type="expression" dxfId="185" priority="10">
      <formula>$P$21=1</formula>
    </cfRule>
  </conditionalFormatting>
  <conditionalFormatting sqref="L21">
    <cfRule type="expression" dxfId="184" priority="9">
      <formula>$P$21=2</formula>
    </cfRule>
  </conditionalFormatting>
  <conditionalFormatting sqref="M21">
    <cfRule type="expression" dxfId="183" priority="8">
      <formula>$P$21=3</formula>
    </cfRule>
  </conditionalFormatting>
  <conditionalFormatting sqref="N21">
    <cfRule type="expression" dxfId="182" priority="7">
      <formula>$P$21=4</formula>
    </cfRule>
  </conditionalFormatting>
  <conditionalFormatting sqref="O21">
    <cfRule type="expression" dxfId="181" priority="6">
      <formula>$P$21=5</formula>
    </cfRule>
  </conditionalFormatting>
  <conditionalFormatting sqref="K23">
    <cfRule type="expression" dxfId="180" priority="5">
      <formula>$P$23=1</formula>
    </cfRule>
  </conditionalFormatting>
  <conditionalFormatting sqref="L23">
    <cfRule type="expression" dxfId="179" priority="4">
      <formula>$P$23=2</formula>
    </cfRule>
  </conditionalFormatting>
  <conditionalFormatting sqref="M23">
    <cfRule type="expression" dxfId="178" priority="3">
      <formula>$P$23=3</formula>
    </cfRule>
  </conditionalFormatting>
  <conditionalFormatting sqref="N23">
    <cfRule type="expression" dxfId="177" priority="2">
      <formula>$P$23=4</formula>
    </cfRule>
  </conditionalFormatting>
  <conditionalFormatting sqref="O23">
    <cfRule type="expression" dxfId="1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2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2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3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38">
    <tabColor rgb="FFA5E96B"/>
    <pageSetUpPr fitToPage="1"/>
  </sheetPr>
  <dimension ref="A1:BD83"/>
  <sheetViews>
    <sheetView showGridLines="0" showRowColHeaders="0" zoomScale="90" zoomScaleNormal="90" zoomScaleSheetLayoutView="85" workbookViewId="0"/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50" customWidth="1"/>
    <col min="14" max="14" width="10.7265625" style="50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30" t="s">
        <v>2</v>
      </c>
      <c r="C2" s="231"/>
      <c r="D2" s="232"/>
      <c r="E2" s="129"/>
      <c r="F2" s="129"/>
      <c r="G2" s="227" t="str">
        <f>NAMENBLAD!$D$12</f>
        <v>lezen</v>
      </c>
      <c r="H2" s="228"/>
      <c r="I2" s="228"/>
      <c r="J2" s="228"/>
      <c r="K2" s="228"/>
      <c r="L2" s="228"/>
      <c r="M2" s="229"/>
      <c r="N2" s="161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0</v>
      </c>
      <c r="I4" s="76">
        <f>AW51</f>
        <v>0</v>
      </c>
      <c r="J4" s="124"/>
      <c r="K4" s="125"/>
      <c r="L4" s="125"/>
      <c r="M4" s="198"/>
      <c r="N4" s="251"/>
      <c r="O4" s="251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0</v>
      </c>
      <c r="I5" s="79">
        <f>AV51</f>
        <v>0</v>
      </c>
      <c r="J5" s="124"/>
      <c r="K5" s="125"/>
      <c r="L5" s="125"/>
      <c r="M5" s="198"/>
      <c r="N5" s="251"/>
      <c r="O5" s="251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0</v>
      </c>
      <c r="E6" s="126"/>
      <c r="F6" s="126"/>
      <c r="G6" s="83">
        <f>AK51</f>
        <v>0</v>
      </c>
      <c r="H6" s="82">
        <f>AP51</f>
        <v>0</v>
      </c>
      <c r="I6" s="79">
        <f>AU51</f>
        <v>0</v>
      </c>
      <c r="J6" s="124"/>
      <c r="K6" s="125"/>
      <c r="L6" s="125"/>
      <c r="M6" s="199"/>
      <c r="N6" s="252"/>
      <c r="O6" s="252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0</v>
      </c>
      <c r="E7" s="126"/>
      <c r="F7" s="126"/>
      <c r="G7" s="79">
        <f>AJ51</f>
        <v>0</v>
      </c>
      <c r="H7" s="79">
        <f>AO51</f>
        <v>0</v>
      </c>
      <c r="I7" s="79">
        <f>AT51</f>
        <v>0</v>
      </c>
      <c r="J7" s="124"/>
      <c r="K7" s="125"/>
      <c r="L7" s="125"/>
      <c r="M7" s="198"/>
      <c r="N7" s="251"/>
      <c r="O7" s="251"/>
      <c r="P7" s="33"/>
    </row>
    <row r="8" spans="1:56" ht="60" customHeight="1" x14ac:dyDescent="0.35">
      <c r="A8" s="91"/>
      <c r="B8" s="91"/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0</v>
      </c>
      <c r="I8" s="76">
        <f>AS51</f>
        <v>0</v>
      </c>
      <c r="J8" s="124"/>
      <c r="K8" s="125"/>
      <c r="L8" s="125"/>
      <c r="M8" s="198"/>
      <c r="N8" s="251"/>
      <c r="O8" s="251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198"/>
      <c r="N9" s="200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201"/>
    </row>
    <row r="13" spans="1:56" ht="15" thickBot="1" x14ac:dyDescent="0.4">
      <c r="I13" s="5"/>
      <c r="J13" s="5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</row>
    <row r="14" spans="1:56" ht="111.75" customHeight="1" thickBot="1" x14ac:dyDescent="0.4">
      <c r="B14" s="233" t="s">
        <v>0</v>
      </c>
      <c r="C14" s="235" t="s">
        <v>3</v>
      </c>
      <c r="D14" s="237" t="s">
        <v>4</v>
      </c>
      <c r="E14" s="239" t="s">
        <v>1</v>
      </c>
      <c r="F14" s="9"/>
      <c r="G14" s="241" t="s">
        <v>50</v>
      </c>
      <c r="H14" s="243" t="s">
        <v>24</v>
      </c>
      <c r="I14" s="245"/>
      <c r="J14" s="246"/>
      <c r="K14" s="246"/>
      <c r="L14" s="246"/>
      <c r="M14" s="247"/>
      <c r="N14" s="181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34"/>
      <c r="C15" s="236"/>
      <c r="D15" s="238"/>
      <c r="E15" s="240"/>
      <c r="F15" s="9"/>
      <c r="G15" s="242"/>
      <c r="H15" s="244"/>
      <c r="I15" s="248"/>
      <c r="J15" s="249"/>
      <c r="K15" s="249"/>
      <c r="L15" s="249"/>
      <c r="M15" s="250"/>
      <c r="N15" s="181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49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2" t="str">
        <f>NAMENBLAD!B8</f>
        <v>kees</v>
      </c>
      <c r="C16" s="163">
        <f>'1'!$H$17</f>
        <v>0</v>
      </c>
      <c r="D16" s="164">
        <f>'1'!$P$17</f>
        <v>0</v>
      </c>
      <c r="E16" s="158" t="e">
        <f>IF(G16="","",IF(G16="afhaken","--",IF(G16="vervelen","-",IF(G16="twijfelen","+/-",IF(G16="doorzetten","+",IF(G16="flierefluiten","++"))))))</f>
        <v>#VALUE!</v>
      </c>
      <c r="F16" s="158">
        <f>IF(C16="","",IF(D16=3,3,IF(C16*D16&gt;=15,5,IF(C16+D16&lt;=4,1,IF(C16&gt;D16,2,IF(C16&lt;D16,4,IF(C16*D16&lt;=6,2,IF(C16*D16&lt;9,4,IF(C16+D16&gt;7,4,IF(C16*D16&gt;7,5))))))))))</f>
        <v>1</v>
      </c>
      <c r="G16" s="159" t="e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#VALUE!</v>
      </c>
      <c r="H16" s="325" t="str">
        <f t="shared" ref="H16:H50" si="0">IF(M16=5,"!",IF(M16=6,"!",IF(M16=11,"!!!",IF(M16=12,"!",IF(M16=16,"!!",IF(M16&gt;=0,""))))))</f>
        <v/>
      </c>
      <c r="I16" s="155" t="str">
        <f>IF(C16=0,"",IF(C16&gt;0,F16))</f>
        <v/>
      </c>
      <c r="J16" s="165">
        <f>IF(C16=5,2,IF(C16=1,1,IF(C16=3,8,IF(C16&gt;=0,0))))</f>
        <v>0</v>
      </c>
      <c r="K16" s="165">
        <f>IF(D16=5,4,IF(D16=1,3,IF(D16=2,7,IF(D16&gt;=0,0))))</f>
        <v>0</v>
      </c>
      <c r="L16" s="166" t="str">
        <f>IF(K16=0,"",IF(C16=1,1,IF(J16&gt;K16,5,IF(J16&lt;K16,6,IF(J16=K16,7)))))</f>
        <v/>
      </c>
      <c r="M16" s="167" t="str">
        <f>IF(I16="","",IF(120&gt;0,SUM(J16:L16)))</f>
        <v/>
      </c>
      <c r="N16" s="166" t="e">
        <f t="shared" ref="N16:N49" si="1">M16+K16</f>
        <v>#VALUE!</v>
      </c>
      <c r="O16" s="168">
        <f>COUNTIF($C16,1)</f>
        <v>0</v>
      </c>
      <c r="P16" s="168">
        <f>COUNTIF($C16,2)</f>
        <v>0</v>
      </c>
      <c r="Q16" s="168">
        <f>COUNTIF($C16,3)</f>
        <v>0</v>
      </c>
      <c r="R16" s="168">
        <f>COUNTIF($C16,4)</f>
        <v>0</v>
      </c>
      <c r="S16" s="168">
        <f>COUNTIF($C16,5)</f>
        <v>0</v>
      </c>
      <c r="T16" s="168">
        <f>COUNTIF($D16,1)</f>
        <v>0</v>
      </c>
      <c r="U16" s="168">
        <f>COUNTIF($D16,2)</f>
        <v>0</v>
      </c>
      <c r="V16" s="168">
        <f>COUNTIF($D16,3)</f>
        <v>0</v>
      </c>
      <c r="W16" s="168">
        <f>COUNTIF($D16,4)</f>
        <v>0</v>
      </c>
      <c r="X16" s="168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2" t="str">
        <f>NAMENBLAD!B9</f>
        <v>leerling 2</v>
      </c>
      <c r="C17" s="104">
        <f>'2'!$H$17</f>
        <v>0</v>
      </c>
      <c r="D17" s="106">
        <f>'2'!$P$17</f>
        <v>0</v>
      </c>
      <c r="E17" s="6" t="e">
        <f t="shared" ref="E17:E50" si="7">IF(G17="","",IF(G17="afhaken","--",IF(G17="vervelen","-",IF(G17="twijfelen","+/-",IF(G17="doorzetten","+",IF(G17="flierefluiten","++"))))))</f>
        <v>#VALUE!</v>
      </c>
      <c r="F17" s="6">
        <f t="shared" ref="F17:F50" si="8">IF(C17="","",IF(D17=3,3,IF(C17*D17&gt;=15,5,IF(C17+D17&lt;=4,1,IF(C17&gt;D17,2,IF(C17&lt;D17,4,IF(C17*D17&lt;=6,2,IF(C17*D17&lt;9,4,IF(C17+D17&gt;7,4,IF(C17*D17&gt;7,5))))))))))</f>
        <v>1</v>
      </c>
      <c r="G17" s="157" t="e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#VALUE!</v>
      </c>
      <c r="H17" s="326" t="str">
        <f t="shared" si="0"/>
        <v/>
      </c>
      <c r="I17" s="155" t="str">
        <f t="shared" ref="I17:I50" si="10">IF(C17=0,"",IF(C17&gt;0,F17))</f>
        <v/>
      </c>
      <c r="J17" s="165">
        <f t="shared" ref="J17:J50" si="11">IF(C17=5,2,IF(C17=1,1,IF(C17=3,8,IF(C17&gt;=0,0))))</f>
        <v>0</v>
      </c>
      <c r="K17" s="165">
        <f t="shared" ref="K17:K50" si="12">IF(D17=5,4,IF(D17=1,3,IF(D17=2,7,IF(D17&gt;=0,0))))</f>
        <v>0</v>
      </c>
      <c r="L17" s="166" t="str">
        <f t="shared" ref="L17:L50" si="13">IF(K17=0,"",IF(C17=1,1,IF(J17&gt;K17,5,IF(J17&lt;K17,6,IF(J17=K17,7)))))</f>
        <v/>
      </c>
      <c r="M17" s="167" t="str">
        <f t="shared" ref="M17:M50" si="14">IF(I17="","",IF(120&gt;0,SUM(J17:L17)))</f>
        <v/>
      </c>
      <c r="N17" s="166" t="e">
        <f t="shared" si="1"/>
        <v>#VALUE!</v>
      </c>
      <c r="O17" s="168">
        <f t="shared" ref="O17:O50" si="15">COUNTIF($C17,1)</f>
        <v>0</v>
      </c>
      <c r="P17" s="168">
        <f t="shared" ref="P17:P50" si="16">COUNTIF($C17,2)</f>
        <v>0</v>
      </c>
      <c r="Q17" s="168">
        <f t="shared" ref="Q17:Q50" si="17">COUNTIF($C17,3)</f>
        <v>0</v>
      </c>
      <c r="R17" s="168">
        <f t="shared" ref="R17:R50" si="18">COUNTIF($C17,4)</f>
        <v>0</v>
      </c>
      <c r="S17" s="168">
        <f t="shared" ref="S17:S50" si="19">COUNTIF($C17,5)</f>
        <v>0</v>
      </c>
      <c r="T17" s="168">
        <f t="shared" ref="T17:T50" si="20">COUNTIF($D17,1)</f>
        <v>0</v>
      </c>
      <c r="U17" s="168">
        <f t="shared" ref="U17:U50" si="21">COUNTIF($D17,2)</f>
        <v>0</v>
      </c>
      <c r="V17" s="168">
        <f t="shared" ref="V17:V50" si="22">COUNTIF($D17,3)</f>
        <v>0</v>
      </c>
      <c r="W17" s="168">
        <f t="shared" ref="W17:W50" si="23">COUNTIF($D17,4)</f>
        <v>0</v>
      </c>
      <c r="X17" s="168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2" t="str">
        <f>NAMENBLAD!B10</f>
        <v>leerling 3</v>
      </c>
      <c r="C18" s="104">
        <f>'3'!$H$17</f>
        <v>0</v>
      </c>
      <c r="D18" s="106">
        <f>'3'!$P$17</f>
        <v>0</v>
      </c>
      <c r="E18" s="6" t="e">
        <f t="shared" si="7"/>
        <v>#VALUE!</v>
      </c>
      <c r="F18" s="6">
        <f t="shared" si="8"/>
        <v>1</v>
      </c>
      <c r="G18" s="157" t="e">
        <f t="shared" si="9"/>
        <v>#VALUE!</v>
      </c>
      <c r="H18" s="326" t="str">
        <f t="shared" si="0"/>
        <v/>
      </c>
      <c r="I18" s="155" t="str">
        <f t="shared" si="10"/>
        <v/>
      </c>
      <c r="J18" s="165">
        <f t="shared" si="11"/>
        <v>0</v>
      </c>
      <c r="K18" s="165">
        <f t="shared" si="12"/>
        <v>0</v>
      </c>
      <c r="L18" s="166" t="str">
        <f t="shared" si="13"/>
        <v/>
      </c>
      <c r="M18" s="167" t="str">
        <f t="shared" si="14"/>
        <v/>
      </c>
      <c r="N18" s="166" t="e">
        <f t="shared" si="1"/>
        <v>#VALUE!</v>
      </c>
      <c r="O18" s="168">
        <f t="shared" si="15"/>
        <v>0</v>
      </c>
      <c r="P18" s="168">
        <f t="shared" si="16"/>
        <v>0</v>
      </c>
      <c r="Q18" s="168">
        <f t="shared" si="17"/>
        <v>0</v>
      </c>
      <c r="R18" s="168">
        <f t="shared" si="18"/>
        <v>0</v>
      </c>
      <c r="S18" s="168">
        <f t="shared" si="19"/>
        <v>0</v>
      </c>
      <c r="T18" s="168">
        <f t="shared" si="20"/>
        <v>0</v>
      </c>
      <c r="U18" s="168">
        <f t="shared" si="21"/>
        <v>0</v>
      </c>
      <c r="V18" s="168">
        <f t="shared" si="22"/>
        <v>0</v>
      </c>
      <c r="W18" s="168">
        <f t="shared" si="23"/>
        <v>0</v>
      </c>
      <c r="X18" s="168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2" t="str">
        <f>NAMENBLAD!B11</f>
        <v>leerling 4</v>
      </c>
      <c r="C19" s="104">
        <f>'4'!$H$17</f>
        <v>0</v>
      </c>
      <c r="D19" s="106">
        <f>'4'!$P$17</f>
        <v>0</v>
      </c>
      <c r="E19" s="6" t="e">
        <f t="shared" si="7"/>
        <v>#VALUE!</v>
      </c>
      <c r="F19" s="6">
        <f t="shared" si="8"/>
        <v>1</v>
      </c>
      <c r="G19" s="157" t="e">
        <f t="shared" si="9"/>
        <v>#VALUE!</v>
      </c>
      <c r="H19" s="326" t="str">
        <f t="shared" si="0"/>
        <v/>
      </c>
      <c r="I19" s="155" t="str">
        <f t="shared" si="10"/>
        <v/>
      </c>
      <c r="J19" s="165">
        <f t="shared" si="11"/>
        <v>0</v>
      </c>
      <c r="K19" s="165">
        <f t="shared" si="12"/>
        <v>0</v>
      </c>
      <c r="L19" s="166" t="str">
        <f t="shared" si="13"/>
        <v/>
      </c>
      <c r="M19" s="167" t="str">
        <f t="shared" si="14"/>
        <v/>
      </c>
      <c r="N19" s="166" t="e">
        <f t="shared" si="1"/>
        <v>#VALUE!</v>
      </c>
      <c r="O19" s="168">
        <f t="shared" si="15"/>
        <v>0</v>
      </c>
      <c r="P19" s="168">
        <f t="shared" si="16"/>
        <v>0</v>
      </c>
      <c r="Q19" s="168">
        <f t="shared" si="17"/>
        <v>0</v>
      </c>
      <c r="R19" s="168">
        <f t="shared" si="18"/>
        <v>0</v>
      </c>
      <c r="S19" s="168">
        <f t="shared" si="19"/>
        <v>0</v>
      </c>
      <c r="T19" s="168">
        <f t="shared" si="20"/>
        <v>0</v>
      </c>
      <c r="U19" s="168">
        <f t="shared" si="21"/>
        <v>0</v>
      </c>
      <c r="V19" s="168">
        <f t="shared" si="22"/>
        <v>0</v>
      </c>
      <c r="W19" s="168">
        <f t="shared" si="23"/>
        <v>0</v>
      </c>
      <c r="X19" s="168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2" t="str">
        <f>NAMENBLAD!B12</f>
        <v>leerling 5</v>
      </c>
      <c r="C20" s="104">
        <f>'5'!$H$17</f>
        <v>0</v>
      </c>
      <c r="D20" s="106">
        <f>'5'!$P$17</f>
        <v>0</v>
      </c>
      <c r="E20" s="6" t="e">
        <f t="shared" si="7"/>
        <v>#VALUE!</v>
      </c>
      <c r="F20" s="6">
        <f t="shared" si="8"/>
        <v>1</v>
      </c>
      <c r="G20" s="157" t="e">
        <f t="shared" si="9"/>
        <v>#VALUE!</v>
      </c>
      <c r="H20" s="326" t="str">
        <f t="shared" si="0"/>
        <v/>
      </c>
      <c r="I20" s="155" t="str">
        <f t="shared" si="10"/>
        <v/>
      </c>
      <c r="J20" s="165">
        <f t="shared" si="11"/>
        <v>0</v>
      </c>
      <c r="K20" s="165">
        <f t="shared" si="12"/>
        <v>0</v>
      </c>
      <c r="L20" s="166" t="str">
        <f t="shared" si="13"/>
        <v/>
      </c>
      <c r="M20" s="167" t="str">
        <f t="shared" si="14"/>
        <v/>
      </c>
      <c r="N20" s="166" t="e">
        <f t="shared" si="1"/>
        <v>#VALUE!</v>
      </c>
      <c r="O20" s="168">
        <f t="shared" si="15"/>
        <v>0</v>
      </c>
      <c r="P20" s="168">
        <f t="shared" si="16"/>
        <v>0</v>
      </c>
      <c r="Q20" s="168">
        <f t="shared" si="17"/>
        <v>0</v>
      </c>
      <c r="R20" s="168">
        <f t="shared" si="18"/>
        <v>0</v>
      </c>
      <c r="S20" s="168">
        <f t="shared" si="19"/>
        <v>0</v>
      </c>
      <c r="T20" s="168">
        <f t="shared" si="20"/>
        <v>0</v>
      </c>
      <c r="U20" s="168">
        <f t="shared" si="21"/>
        <v>0</v>
      </c>
      <c r="V20" s="168">
        <f t="shared" si="22"/>
        <v>0</v>
      </c>
      <c r="W20" s="168">
        <f t="shared" si="23"/>
        <v>0</v>
      </c>
      <c r="X20" s="168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2" t="str">
        <f>NAMENBLAD!B13</f>
        <v>leerling 6</v>
      </c>
      <c r="C21" s="104">
        <f>'6'!$H$17</f>
        <v>0</v>
      </c>
      <c r="D21" s="106">
        <f>'6'!$P$17</f>
        <v>0</v>
      </c>
      <c r="E21" s="6" t="e">
        <f t="shared" si="7"/>
        <v>#VALUE!</v>
      </c>
      <c r="F21" s="6">
        <f t="shared" si="8"/>
        <v>1</v>
      </c>
      <c r="G21" s="157" t="e">
        <f t="shared" si="9"/>
        <v>#VALUE!</v>
      </c>
      <c r="H21" s="326" t="str">
        <f t="shared" si="0"/>
        <v/>
      </c>
      <c r="I21" s="155" t="str">
        <f t="shared" si="10"/>
        <v/>
      </c>
      <c r="J21" s="165">
        <f t="shared" si="11"/>
        <v>0</v>
      </c>
      <c r="K21" s="165">
        <f t="shared" si="12"/>
        <v>0</v>
      </c>
      <c r="L21" s="166" t="str">
        <f t="shared" si="13"/>
        <v/>
      </c>
      <c r="M21" s="167" t="str">
        <f t="shared" si="14"/>
        <v/>
      </c>
      <c r="N21" s="166" t="e">
        <f t="shared" si="1"/>
        <v>#VALUE!</v>
      </c>
      <c r="O21" s="168">
        <f t="shared" si="15"/>
        <v>0</v>
      </c>
      <c r="P21" s="168">
        <f t="shared" si="16"/>
        <v>0</v>
      </c>
      <c r="Q21" s="168">
        <f t="shared" si="17"/>
        <v>0</v>
      </c>
      <c r="R21" s="168">
        <f t="shared" si="18"/>
        <v>0</v>
      </c>
      <c r="S21" s="168">
        <f t="shared" si="19"/>
        <v>0</v>
      </c>
      <c r="T21" s="168">
        <f t="shared" si="20"/>
        <v>0</v>
      </c>
      <c r="U21" s="168">
        <f t="shared" si="21"/>
        <v>0</v>
      </c>
      <c r="V21" s="168">
        <f t="shared" si="22"/>
        <v>0</v>
      </c>
      <c r="W21" s="168">
        <f t="shared" si="23"/>
        <v>0</v>
      </c>
      <c r="X21" s="168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2" t="str">
        <f>NAMENBLAD!B14</f>
        <v>leerling 7</v>
      </c>
      <c r="C22" s="104">
        <f>'7'!$H$17</f>
        <v>0</v>
      </c>
      <c r="D22" s="106">
        <f>'7'!$P$17</f>
        <v>0</v>
      </c>
      <c r="E22" s="6" t="e">
        <f t="shared" si="7"/>
        <v>#VALUE!</v>
      </c>
      <c r="F22" s="6">
        <f t="shared" si="8"/>
        <v>1</v>
      </c>
      <c r="G22" s="157" t="e">
        <f t="shared" si="9"/>
        <v>#VALUE!</v>
      </c>
      <c r="H22" s="326" t="str">
        <f t="shared" si="0"/>
        <v/>
      </c>
      <c r="I22" s="155" t="str">
        <f t="shared" si="10"/>
        <v/>
      </c>
      <c r="J22" s="165">
        <f t="shared" si="11"/>
        <v>0</v>
      </c>
      <c r="K22" s="165">
        <f t="shared" si="12"/>
        <v>0</v>
      </c>
      <c r="L22" s="166" t="str">
        <f t="shared" si="13"/>
        <v/>
      </c>
      <c r="M22" s="167" t="str">
        <f t="shared" si="14"/>
        <v/>
      </c>
      <c r="N22" s="166" t="e">
        <f t="shared" si="1"/>
        <v>#VALUE!</v>
      </c>
      <c r="O22" s="168">
        <f t="shared" si="15"/>
        <v>0</v>
      </c>
      <c r="P22" s="168">
        <f t="shared" si="16"/>
        <v>0</v>
      </c>
      <c r="Q22" s="168">
        <f t="shared" si="17"/>
        <v>0</v>
      </c>
      <c r="R22" s="168">
        <f t="shared" si="18"/>
        <v>0</v>
      </c>
      <c r="S22" s="168">
        <f t="shared" si="19"/>
        <v>0</v>
      </c>
      <c r="T22" s="168">
        <f t="shared" si="20"/>
        <v>0</v>
      </c>
      <c r="U22" s="168">
        <f t="shared" si="21"/>
        <v>0</v>
      </c>
      <c r="V22" s="168">
        <f t="shared" si="22"/>
        <v>0</v>
      </c>
      <c r="W22" s="168">
        <f t="shared" si="23"/>
        <v>0</v>
      </c>
      <c r="X22" s="168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2" t="str">
        <f>NAMENBLAD!B15</f>
        <v>leerling 8</v>
      </c>
      <c r="C23" s="104">
        <f>'8'!$H$17</f>
        <v>0</v>
      </c>
      <c r="D23" s="106">
        <f>'8'!$P$17</f>
        <v>0</v>
      </c>
      <c r="E23" s="6" t="e">
        <f t="shared" si="7"/>
        <v>#VALUE!</v>
      </c>
      <c r="F23" s="6">
        <f t="shared" si="8"/>
        <v>1</v>
      </c>
      <c r="G23" s="157" t="e">
        <f t="shared" si="9"/>
        <v>#VALUE!</v>
      </c>
      <c r="H23" s="326" t="str">
        <f t="shared" si="0"/>
        <v/>
      </c>
      <c r="I23" s="155" t="str">
        <f t="shared" si="10"/>
        <v/>
      </c>
      <c r="J23" s="165">
        <f t="shared" si="11"/>
        <v>0</v>
      </c>
      <c r="K23" s="165">
        <f t="shared" si="12"/>
        <v>0</v>
      </c>
      <c r="L23" s="166" t="str">
        <f t="shared" si="13"/>
        <v/>
      </c>
      <c r="M23" s="167" t="str">
        <f t="shared" si="14"/>
        <v/>
      </c>
      <c r="N23" s="166" t="e">
        <f t="shared" si="1"/>
        <v>#VALUE!</v>
      </c>
      <c r="O23" s="168">
        <f t="shared" si="15"/>
        <v>0</v>
      </c>
      <c r="P23" s="168">
        <f t="shared" si="16"/>
        <v>0</v>
      </c>
      <c r="Q23" s="168">
        <f t="shared" si="17"/>
        <v>0</v>
      </c>
      <c r="R23" s="168">
        <f t="shared" si="18"/>
        <v>0</v>
      </c>
      <c r="S23" s="168">
        <f t="shared" si="19"/>
        <v>0</v>
      </c>
      <c r="T23" s="168">
        <f t="shared" si="20"/>
        <v>0</v>
      </c>
      <c r="U23" s="168">
        <f t="shared" si="21"/>
        <v>0</v>
      </c>
      <c r="V23" s="168">
        <f t="shared" si="22"/>
        <v>0</v>
      </c>
      <c r="W23" s="168">
        <f t="shared" si="23"/>
        <v>0</v>
      </c>
      <c r="X23" s="168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2" t="str">
        <f>NAMENBLAD!B16</f>
        <v>leerling 9</v>
      </c>
      <c r="C24" s="104">
        <f>'9'!$H$17</f>
        <v>0</v>
      </c>
      <c r="D24" s="106">
        <f>'9'!$P$17</f>
        <v>0</v>
      </c>
      <c r="E24" s="6" t="e">
        <f t="shared" si="7"/>
        <v>#VALUE!</v>
      </c>
      <c r="F24" s="6">
        <f t="shared" si="8"/>
        <v>1</v>
      </c>
      <c r="G24" s="157" t="e">
        <f t="shared" si="9"/>
        <v>#VALUE!</v>
      </c>
      <c r="H24" s="326" t="str">
        <f t="shared" si="0"/>
        <v/>
      </c>
      <c r="I24" s="155" t="str">
        <f t="shared" si="10"/>
        <v/>
      </c>
      <c r="J24" s="165">
        <f t="shared" si="11"/>
        <v>0</v>
      </c>
      <c r="K24" s="165">
        <f t="shared" si="12"/>
        <v>0</v>
      </c>
      <c r="L24" s="166" t="str">
        <f t="shared" si="13"/>
        <v/>
      </c>
      <c r="M24" s="167" t="str">
        <f t="shared" si="14"/>
        <v/>
      </c>
      <c r="N24" s="166" t="e">
        <f t="shared" si="1"/>
        <v>#VALUE!</v>
      </c>
      <c r="O24" s="168">
        <f t="shared" si="15"/>
        <v>0</v>
      </c>
      <c r="P24" s="168">
        <f t="shared" si="16"/>
        <v>0</v>
      </c>
      <c r="Q24" s="168">
        <f t="shared" si="17"/>
        <v>0</v>
      </c>
      <c r="R24" s="168">
        <f t="shared" si="18"/>
        <v>0</v>
      </c>
      <c r="S24" s="168">
        <f t="shared" si="19"/>
        <v>0</v>
      </c>
      <c r="T24" s="168">
        <f t="shared" si="20"/>
        <v>0</v>
      </c>
      <c r="U24" s="168">
        <f t="shared" si="21"/>
        <v>0</v>
      </c>
      <c r="V24" s="168">
        <f t="shared" si="22"/>
        <v>0</v>
      </c>
      <c r="W24" s="168">
        <f t="shared" si="23"/>
        <v>0</v>
      </c>
      <c r="X24" s="168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2" t="str">
        <f>NAMENBLAD!B17</f>
        <v>leerling 10</v>
      </c>
      <c r="C25" s="104">
        <f>'10'!$H$17</f>
        <v>0</v>
      </c>
      <c r="D25" s="106">
        <f>'10'!$P$17</f>
        <v>0</v>
      </c>
      <c r="E25" s="6" t="e">
        <f t="shared" si="7"/>
        <v>#VALUE!</v>
      </c>
      <c r="F25" s="6">
        <f t="shared" si="8"/>
        <v>1</v>
      </c>
      <c r="G25" s="157" t="e">
        <f t="shared" si="9"/>
        <v>#VALUE!</v>
      </c>
      <c r="H25" s="326" t="str">
        <f t="shared" si="0"/>
        <v/>
      </c>
      <c r="I25" s="155" t="str">
        <f t="shared" si="10"/>
        <v/>
      </c>
      <c r="J25" s="165">
        <f t="shared" si="11"/>
        <v>0</v>
      </c>
      <c r="K25" s="165">
        <f t="shared" si="12"/>
        <v>0</v>
      </c>
      <c r="L25" s="166" t="str">
        <f t="shared" si="13"/>
        <v/>
      </c>
      <c r="M25" s="167" t="str">
        <f t="shared" si="14"/>
        <v/>
      </c>
      <c r="N25" s="166" t="e">
        <f t="shared" si="1"/>
        <v>#VALUE!</v>
      </c>
      <c r="O25" s="168">
        <f t="shared" si="15"/>
        <v>0</v>
      </c>
      <c r="P25" s="168">
        <f t="shared" si="16"/>
        <v>0</v>
      </c>
      <c r="Q25" s="168">
        <f t="shared" si="17"/>
        <v>0</v>
      </c>
      <c r="R25" s="168">
        <f t="shared" si="18"/>
        <v>0</v>
      </c>
      <c r="S25" s="168">
        <f t="shared" si="19"/>
        <v>0</v>
      </c>
      <c r="T25" s="168">
        <f t="shared" si="20"/>
        <v>0</v>
      </c>
      <c r="U25" s="168">
        <f t="shared" si="21"/>
        <v>0</v>
      </c>
      <c r="V25" s="168">
        <f t="shared" si="22"/>
        <v>0</v>
      </c>
      <c r="W25" s="168">
        <f t="shared" si="23"/>
        <v>0</v>
      </c>
      <c r="X25" s="168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2" t="str">
        <f>NAMENBLAD!B18</f>
        <v>leerling 11</v>
      </c>
      <c r="C26" s="104">
        <f>'11'!$H$17</f>
        <v>0</v>
      </c>
      <c r="D26" s="106">
        <f>'11'!$P$17</f>
        <v>0</v>
      </c>
      <c r="E26" s="6" t="e">
        <f t="shared" si="7"/>
        <v>#VALUE!</v>
      </c>
      <c r="F26" s="6">
        <f t="shared" si="8"/>
        <v>1</v>
      </c>
      <c r="G26" s="157" t="e">
        <f t="shared" si="9"/>
        <v>#VALUE!</v>
      </c>
      <c r="H26" s="326" t="str">
        <f t="shared" si="0"/>
        <v/>
      </c>
      <c r="I26" s="155" t="str">
        <f t="shared" si="10"/>
        <v/>
      </c>
      <c r="J26" s="165">
        <f t="shared" si="11"/>
        <v>0</v>
      </c>
      <c r="K26" s="165">
        <f t="shared" si="12"/>
        <v>0</v>
      </c>
      <c r="L26" s="166" t="str">
        <f t="shared" si="13"/>
        <v/>
      </c>
      <c r="M26" s="167" t="str">
        <f t="shared" si="14"/>
        <v/>
      </c>
      <c r="N26" s="166" t="e">
        <f t="shared" si="1"/>
        <v>#VALUE!</v>
      </c>
      <c r="O26" s="168">
        <f t="shared" si="15"/>
        <v>0</v>
      </c>
      <c r="P26" s="168">
        <f t="shared" si="16"/>
        <v>0</v>
      </c>
      <c r="Q26" s="168">
        <f t="shared" si="17"/>
        <v>0</v>
      </c>
      <c r="R26" s="168">
        <f t="shared" si="18"/>
        <v>0</v>
      </c>
      <c r="S26" s="168">
        <f t="shared" si="19"/>
        <v>0</v>
      </c>
      <c r="T26" s="168">
        <f t="shared" si="20"/>
        <v>0</v>
      </c>
      <c r="U26" s="168">
        <f t="shared" si="21"/>
        <v>0</v>
      </c>
      <c r="V26" s="168">
        <f t="shared" si="22"/>
        <v>0</v>
      </c>
      <c r="W26" s="168">
        <f t="shared" si="23"/>
        <v>0</v>
      </c>
      <c r="X26" s="168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2" t="str">
        <f>NAMENBLAD!B19</f>
        <v>leerling 12</v>
      </c>
      <c r="C27" s="104">
        <f>'12'!$H$17</f>
        <v>0</v>
      </c>
      <c r="D27" s="106">
        <f>'12'!$P$17</f>
        <v>0</v>
      </c>
      <c r="E27" s="6" t="e">
        <f t="shared" si="7"/>
        <v>#VALUE!</v>
      </c>
      <c r="F27" s="6">
        <f t="shared" si="8"/>
        <v>1</v>
      </c>
      <c r="G27" s="157" t="e">
        <f t="shared" si="9"/>
        <v>#VALUE!</v>
      </c>
      <c r="H27" s="326" t="str">
        <f t="shared" si="0"/>
        <v/>
      </c>
      <c r="I27" s="155" t="str">
        <f t="shared" si="10"/>
        <v/>
      </c>
      <c r="J27" s="165">
        <f t="shared" si="11"/>
        <v>0</v>
      </c>
      <c r="K27" s="165">
        <f t="shared" si="12"/>
        <v>0</v>
      </c>
      <c r="L27" s="166" t="str">
        <f t="shared" si="13"/>
        <v/>
      </c>
      <c r="M27" s="167" t="str">
        <f t="shared" si="14"/>
        <v/>
      </c>
      <c r="N27" s="166" t="e">
        <f t="shared" si="1"/>
        <v>#VALUE!</v>
      </c>
      <c r="O27" s="168">
        <f t="shared" si="15"/>
        <v>0</v>
      </c>
      <c r="P27" s="168">
        <f t="shared" si="16"/>
        <v>0</v>
      </c>
      <c r="Q27" s="168">
        <f t="shared" si="17"/>
        <v>0</v>
      </c>
      <c r="R27" s="168">
        <f t="shared" si="18"/>
        <v>0</v>
      </c>
      <c r="S27" s="168">
        <f t="shared" si="19"/>
        <v>0</v>
      </c>
      <c r="T27" s="168">
        <f t="shared" si="20"/>
        <v>0</v>
      </c>
      <c r="U27" s="168">
        <f t="shared" si="21"/>
        <v>0</v>
      </c>
      <c r="V27" s="168">
        <f t="shared" si="22"/>
        <v>0</v>
      </c>
      <c r="W27" s="168">
        <f t="shared" si="23"/>
        <v>0</v>
      </c>
      <c r="X27" s="168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2" t="str">
        <f>NAMENBLAD!B20</f>
        <v>leerling 13</v>
      </c>
      <c r="C28" s="104">
        <f>'13'!$H$17</f>
        <v>0</v>
      </c>
      <c r="D28" s="106">
        <f>'13'!$P$17</f>
        <v>0</v>
      </c>
      <c r="E28" s="6" t="e">
        <f t="shared" si="7"/>
        <v>#VALUE!</v>
      </c>
      <c r="F28" s="6">
        <f t="shared" si="8"/>
        <v>1</v>
      </c>
      <c r="G28" s="157" t="e">
        <f t="shared" si="9"/>
        <v>#VALUE!</v>
      </c>
      <c r="H28" s="326" t="str">
        <f t="shared" si="0"/>
        <v/>
      </c>
      <c r="I28" s="155" t="str">
        <f t="shared" si="10"/>
        <v/>
      </c>
      <c r="J28" s="165">
        <f t="shared" si="11"/>
        <v>0</v>
      </c>
      <c r="K28" s="165">
        <f t="shared" si="12"/>
        <v>0</v>
      </c>
      <c r="L28" s="166" t="str">
        <f t="shared" si="13"/>
        <v/>
      </c>
      <c r="M28" s="167" t="str">
        <f t="shared" si="14"/>
        <v/>
      </c>
      <c r="N28" s="166" t="e">
        <f t="shared" si="1"/>
        <v>#VALUE!</v>
      </c>
      <c r="O28" s="168">
        <f t="shared" si="15"/>
        <v>0</v>
      </c>
      <c r="P28" s="168">
        <f t="shared" si="16"/>
        <v>0</v>
      </c>
      <c r="Q28" s="168">
        <f t="shared" si="17"/>
        <v>0</v>
      </c>
      <c r="R28" s="168">
        <f t="shared" si="18"/>
        <v>0</v>
      </c>
      <c r="S28" s="168">
        <f t="shared" si="19"/>
        <v>0</v>
      </c>
      <c r="T28" s="168">
        <f t="shared" si="20"/>
        <v>0</v>
      </c>
      <c r="U28" s="168">
        <f t="shared" si="21"/>
        <v>0</v>
      </c>
      <c r="V28" s="168">
        <f t="shared" si="22"/>
        <v>0</v>
      </c>
      <c r="W28" s="168">
        <f t="shared" si="23"/>
        <v>0</v>
      </c>
      <c r="X28" s="168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2" t="str">
        <f>NAMENBLAD!B21</f>
        <v>leerling 14</v>
      </c>
      <c r="C29" s="104">
        <f>'14'!$H$17</f>
        <v>0</v>
      </c>
      <c r="D29" s="106">
        <f>'14'!$P$17</f>
        <v>0</v>
      </c>
      <c r="E29" s="6" t="e">
        <f t="shared" si="7"/>
        <v>#VALUE!</v>
      </c>
      <c r="F29" s="6">
        <f t="shared" si="8"/>
        <v>1</v>
      </c>
      <c r="G29" s="157" t="e">
        <f t="shared" si="9"/>
        <v>#VALUE!</v>
      </c>
      <c r="H29" s="326" t="str">
        <f t="shared" si="0"/>
        <v/>
      </c>
      <c r="I29" s="155" t="str">
        <f t="shared" si="10"/>
        <v/>
      </c>
      <c r="J29" s="165">
        <f t="shared" si="11"/>
        <v>0</v>
      </c>
      <c r="K29" s="165">
        <f t="shared" si="12"/>
        <v>0</v>
      </c>
      <c r="L29" s="166" t="str">
        <f t="shared" si="13"/>
        <v/>
      </c>
      <c r="M29" s="167" t="str">
        <f t="shared" si="14"/>
        <v/>
      </c>
      <c r="N29" s="166" t="e">
        <f t="shared" si="1"/>
        <v>#VALUE!</v>
      </c>
      <c r="O29" s="168">
        <f t="shared" si="15"/>
        <v>0</v>
      </c>
      <c r="P29" s="168">
        <f t="shared" si="16"/>
        <v>0</v>
      </c>
      <c r="Q29" s="168">
        <f t="shared" si="17"/>
        <v>0</v>
      </c>
      <c r="R29" s="168">
        <f t="shared" si="18"/>
        <v>0</v>
      </c>
      <c r="S29" s="168">
        <f t="shared" si="19"/>
        <v>0</v>
      </c>
      <c r="T29" s="168">
        <f t="shared" si="20"/>
        <v>0</v>
      </c>
      <c r="U29" s="168">
        <f t="shared" si="21"/>
        <v>0</v>
      </c>
      <c r="V29" s="168">
        <f t="shared" si="22"/>
        <v>0</v>
      </c>
      <c r="W29" s="168">
        <f t="shared" si="23"/>
        <v>0</v>
      </c>
      <c r="X29" s="168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2" t="str">
        <f>NAMENBLAD!B22</f>
        <v>leerling 15</v>
      </c>
      <c r="C30" s="104">
        <f>'15'!$H$17</f>
        <v>0</v>
      </c>
      <c r="D30" s="106">
        <f>'15'!$P$17</f>
        <v>0</v>
      </c>
      <c r="E30" s="6" t="e">
        <f t="shared" si="7"/>
        <v>#VALUE!</v>
      </c>
      <c r="F30" s="6">
        <f t="shared" si="8"/>
        <v>1</v>
      </c>
      <c r="G30" s="157" t="e">
        <f t="shared" si="9"/>
        <v>#VALUE!</v>
      </c>
      <c r="H30" s="326" t="str">
        <f t="shared" si="0"/>
        <v/>
      </c>
      <c r="I30" s="155" t="str">
        <f t="shared" si="10"/>
        <v/>
      </c>
      <c r="J30" s="165">
        <f t="shared" si="11"/>
        <v>0</v>
      </c>
      <c r="K30" s="165">
        <f t="shared" si="12"/>
        <v>0</v>
      </c>
      <c r="L30" s="166" t="str">
        <f t="shared" si="13"/>
        <v/>
      </c>
      <c r="M30" s="167" t="str">
        <f t="shared" si="14"/>
        <v/>
      </c>
      <c r="N30" s="166" t="e">
        <f t="shared" si="1"/>
        <v>#VALUE!</v>
      </c>
      <c r="O30" s="168">
        <f t="shared" si="15"/>
        <v>0</v>
      </c>
      <c r="P30" s="168">
        <f t="shared" si="16"/>
        <v>0</v>
      </c>
      <c r="Q30" s="168">
        <f t="shared" si="17"/>
        <v>0</v>
      </c>
      <c r="R30" s="168">
        <f t="shared" si="18"/>
        <v>0</v>
      </c>
      <c r="S30" s="168">
        <f t="shared" si="19"/>
        <v>0</v>
      </c>
      <c r="T30" s="168">
        <f t="shared" si="20"/>
        <v>0</v>
      </c>
      <c r="U30" s="168">
        <f t="shared" si="21"/>
        <v>0</v>
      </c>
      <c r="V30" s="168">
        <f t="shared" si="22"/>
        <v>0</v>
      </c>
      <c r="W30" s="168">
        <f t="shared" si="23"/>
        <v>0</v>
      </c>
      <c r="X30" s="168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2" t="str">
        <f>NAMENBLAD!B23</f>
        <v>leerling 16</v>
      </c>
      <c r="C31" s="104">
        <f>'16'!$H$17</f>
        <v>0</v>
      </c>
      <c r="D31" s="106">
        <f>'16'!$P$17</f>
        <v>0</v>
      </c>
      <c r="E31" s="6" t="e">
        <f t="shared" si="7"/>
        <v>#VALUE!</v>
      </c>
      <c r="F31" s="6">
        <f t="shared" si="8"/>
        <v>1</v>
      </c>
      <c r="G31" s="157" t="e">
        <f t="shared" si="9"/>
        <v>#VALUE!</v>
      </c>
      <c r="H31" s="326" t="str">
        <f t="shared" si="0"/>
        <v/>
      </c>
      <c r="I31" s="155" t="str">
        <f t="shared" si="10"/>
        <v/>
      </c>
      <c r="J31" s="165">
        <f t="shared" si="11"/>
        <v>0</v>
      </c>
      <c r="K31" s="165">
        <f t="shared" si="12"/>
        <v>0</v>
      </c>
      <c r="L31" s="166" t="str">
        <f t="shared" si="13"/>
        <v/>
      </c>
      <c r="M31" s="167" t="str">
        <f t="shared" si="14"/>
        <v/>
      </c>
      <c r="N31" s="166" t="e">
        <f t="shared" si="1"/>
        <v>#VALUE!</v>
      </c>
      <c r="O31" s="168">
        <f t="shared" si="15"/>
        <v>0</v>
      </c>
      <c r="P31" s="168">
        <f t="shared" si="16"/>
        <v>0</v>
      </c>
      <c r="Q31" s="168">
        <f t="shared" si="17"/>
        <v>0</v>
      </c>
      <c r="R31" s="168">
        <f t="shared" si="18"/>
        <v>0</v>
      </c>
      <c r="S31" s="168">
        <f t="shared" si="19"/>
        <v>0</v>
      </c>
      <c r="T31" s="168">
        <f t="shared" si="20"/>
        <v>0</v>
      </c>
      <c r="U31" s="168">
        <f t="shared" si="21"/>
        <v>0</v>
      </c>
      <c r="V31" s="168">
        <f t="shared" si="22"/>
        <v>0</v>
      </c>
      <c r="W31" s="168">
        <f t="shared" si="23"/>
        <v>0</v>
      </c>
      <c r="X31" s="168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2" t="str">
        <f>NAMENBLAD!B24</f>
        <v>leerling 17</v>
      </c>
      <c r="C32" s="104">
        <f>'17'!$H$17</f>
        <v>0</v>
      </c>
      <c r="D32" s="106">
        <f>'17'!$P$17</f>
        <v>0</v>
      </c>
      <c r="E32" s="6" t="e">
        <f t="shared" si="7"/>
        <v>#VALUE!</v>
      </c>
      <c r="F32" s="6">
        <f t="shared" si="8"/>
        <v>1</v>
      </c>
      <c r="G32" s="157" t="e">
        <f t="shared" si="9"/>
        <v>#VALUE!</v>
      </c>
      <c r="H32" s="326" t="str">
        <f t="shared" si="0"/>
        <v/>
      </c>
      <c r="I32" s="155" t="str">
        <f t="shared" si="10"/>
        <v/>
      </c>
      <c r="J32" s="165">
        <f t="shared" si="11"/>
        <v>0</v>
      </c>
      <c r="K32" s="165">
        <f t="shared" si="12"/>
        <v>0</v>
      </c>
      <c r="L32" s="166" t="str">
        <f t="shared" si="13"/>
        <v/>
      </c>
      <c r="M32" s="167" t="str">
        <f t="shared" si="14"/>
        <v/>
      </c>
      <c r="N32" s="166" t="e">
        <f t="shared" si="1"/>
        <v>#VALUE!</v>
      </c>
      <c r="O32" s="168">
        <f t="shared" si="15"/>
        <v>0</v>
      </c>
      <c r="P32" s="168">
        <f t="shared" si="16"/>
        <v>0</v>
      </c>
      <c r="Q32" s="168">
        <f t="shared" si="17"/>
        <v>0</v>
      </c>
      <c r="R32" s="168">
        <f t="shared" si="18"/>
        <v>0</v>
      </c>
      <c r="S32" s="168">
        <f t="shared" si="19"/>
        <v>0</v>
      </c>
      <c r="T32" s="168">
        <f t="shared" si="20"/>
        <v>0</v>
      </c>
      <c r="U32" s="168">
        <f t="shared" si="21"/>
        <v>0</v>
      </c>
      <c r="V32" s="168">
        <f t="shared" si="22"/>
        <v>0</v>
      </c>
      <c r="W32" s="168">
        <f t="shared" si="23"/>
        <v>0</v>
      </c>
      <c r="X32" s="168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 t="str">
        <f t="shared" si="29"/>
        <v/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2" t="str">
        <f>NAMENBLAD!B25</f>
        <v>leerling 18</v>
      </c>
      <c r="C33" s="104">
        <f>'18'!$H$17</f>
        <v>0</v>
      </c>
      <c r="D33" s="106">
        <f>'18'!$P$17</f>
        <v>0</v>
      </c>
      <c r="E33" s="6" t="e">
        <f t="shared" si="7"/>
        <v>#VALUE!</v>
      </c>
      <c r="F33" s="6">
        <f t="shared" si="8"/>
        <v>1</v>
      </c>
      <c r="G33" s="157" t="e">
        <f t="shared" si="9"/>
        <v>#VALUE!</v>
      </c>
      <c r="H33" s="326" t="str">
        <f t="shared" si="0"/>
        <v/>
      </c>
      <c r="I33" s="155" t="str">
        <f t="shared" si="10"/>
        <v/>
      </c>
      <c r="J33" s="165">
        <f t="shared" si="11"/>
        <v>0</v>
      </c>
      <c r="K33" s="165">
        <f t="shared" si="12"/>
        <v>0</v>
      </c>
      <c r="L33" s="166" t="str">
        <f t="shared" si="13"/>
        <v/>
      </c>
      <c r="M33" s="167" t="str">
        <f t="shared" si="14"/>
        <v/>
      </c>
      <c r="N33" s="166" t="e">
        <f t="shared" si="1"/>
        <v>#VALUE!</v>
      </c>
      <c r="O33" s="168">
        <f t="shared" si="15"/>
        <v>0</v>
      </c>
      <c r="P33" s="168">
        <f t="shared" si="16"/>
        <v>0</v>
      </c>
      <c r="Q33" s="168">
        <f t="shared" si="17"/>
        <v>0</v>
      </c>
      <c r="R33" s="168">
        <f t="shared" si="18"/>
        <v>0</v>
      </c>
      <c r="S33" s="168">
        <f t="shared" si="19"/>
        <v>0</v>
      </c>
      <c r="T33" s="168">
        <f t="shared" si="20"/>
        <v>0</v>
      </c>
      <c r="U33" s="168">
        <f t="shared" si="21"/>
        <v>0</v>
      </c>
      <c r="V33" s="168">
        <f t="shared" si="22"/>
        <v>0</v>
      </c>
      <c r="W33" s="168">
        <f t="shared" si="23"/>
        <v>0</v>
      </c>
      <c r="X33" s="168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2" t="str">
        <f>NAMENBLAD!B26</f>
        <v>leerling 19</v>
      </c>
      <c r="C34" s="104">
        <f>'19'!$H$17</f>
        <v>0</v>
      </c>
      <c r="D34" s="106">
        <f>'19'!$P$17</f>
        <v>0</v>
      </c>
      <c r="E34" s="6" t="e">
        <f t="shared" si="7"/>
        <v>#VALUE!</v>
      </c>
      <c r="F34" s="6">
        <f t="shared" si="8"/>
        <v>1</v>
      </c>
      <c r="G34" s="157" t="e">
        <f t="shared" si="9"/>
        <v>#VALUE!</v>
      </c>
      <c r="H34" s="326" t="str">
        <f t="shared" si="0"/>
        <v/>
      </c>
      <c r="I34" s="155" t="str">
        <f t="shared" si="10"/>
        <v/>
      </c>
      <c r="J34" s="165">
        <f t="shared" si="11"/>
        <v>0</v>
      </c>
      <c r="K34" s="165">
        <f t="shared" si="12"/>
        <v>0</v>
      </c>
      <c r="L34" s="166" t="str">
        <f t="shared" si="13"/>
        <v/>
      </c>
      <c r="M34" s="167" t="str">
        <f t="shared" si="14"/>
        <v/>
      </c>
      <c r="N34" s="166" t="e">
        <f t="shared" si="1"/>
        <v>#VALUE!</v>
      </c>
      <c r="O34" s="168">
        <f t="shared" si="15"/>
        <v>0</v>
      </c>
      <c r="P34" s="168">
        <f t="shared" si="16"/>
        <v>0</v>
      </c>
      <c r="Q34" s="168">
        <f t="shared" si="17"/>
        <v>0</v>
      </c>
      <c r="R34" s="168">
        <f t="shared" si="18"/>
        <v>0</v>
      </c>
      <c r="S34" s="168">
        <f t="shared" si="19"/>
        <v>0</v>
      </c>
      <c r="T34" s="168">
        <f t="shared" si="20"/>
        <v>0</v>
      </c>
      <c r="U34" s="168">
        <f t="shared" si="21"/>
        <v>0</v>
      </c>
      <c r="V34" s="168">
        <f t="shared" si="22"/>
        <v>0</v>
      </c>
      <c r="W34" s="168">
        <f t="shared" si="23"/>
        <v>0</v>
      </c>
      <c r="X34" s="168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2" t="str">
        <f>NAMENBLAD!B27</f>
        <v>leerling 20</v>
      </c>
      <c r="C35" s="104">
        <f>'20'!$H$17</f>
        <v>0</v>
      </c>
      <c r="D35" s="106">
        <f>'20'!$P$17</f>
        <v>0</v>
      </c>
      <c r="E35" s="6" t="e">
        <f t="shared" si="7"/>
        <v>#VALUE!</v>
      </c>
      <c r="F35" s="6">
        <f t="shared" si="8"/>
        <v>1</v>
      </c>
      <c r="G35" s="157" t="e">
        <f t="shared" si="9"/>
        <v>#VALUE!</v>
      </c>
      <c r="H35" s="326" t="str">
        <f t="shared" si="0"/>
        <v/>
      </c>
      <c r="I35" s="155" t="str">
        <f t="shared" si="10"/>
        <v/>
      </c>
      <c r="J35" s="165">
        <f t="shared" si="11"/>
        <v>0</v>
      </c>
      <c r="K35" s="165">
        <f t="shared" si="12"/>
        <v>0</v>
      </c>
      <c r="L35" s="166" t="str">
        <f t="shared" si="13"/>
        <v/>
      </c>
      <c r="M35" s="167" t="str">
        <f t="shared" si="14"/>
        <v/>
      </c>
      <c r="N35" s="166" t="e">
        <f t="shared" si="1"/>
        <v>#VALUE!</v>
      </c>
      <c r="O35" s="168">
        <f t="shared" si="15"/>
        <v>0</v>
      </c>
      <c r="P35" s="168">
        <f t="shared" si="16"/>
        <v>0</v>
      </c>
      <c r="Q35" s="168">
        <f t="shared" si="17"/>
        <v>0</v>
      </c>
      <c r="R35" s="168">
        <f t="shared" si="18"/>
        <v>0</v>
      </c>
      <c r="S35" s="168">
        <f t="shared" si="19"/>
        <v>0</v>
      </c>
      <c r="T35" s="168">
        <f t="shared" si="20"/>
        <v>0</v>
      </c>
      <c r="U35" s="168">
        <f t="shared" si="21"/>
        <v>0</v>
      </c>
      <c r="V35" s="168">
        <f t="shared" si="22"/>
        <v>0</v>
      </c>
      <c r="W35" s="168">
        <f t="shared" si="23"/>
        <v>0</v>
      </c>
      <c r="X35" s="168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2" t="str">
        <f>NAMENBLAD!B28</f>
        <v>leerling 21</v>
      </c>
      <c r="C36" s="104">
        <f>'21'!$H$17</f>
        <v>0</v>
      </c>
      <c r="D36" s="106">
        <f>'21'!$P$17</f>
        <v>0</v>
      </c>
      <c r="E36" s="6" t="e">
        <f t="shared" si="7"/>
        <v>#VALUE!</v>
      </c>
      <c r="F36" s="6">
        <f t="shared" si="8"/>
        <v>1</v>
      </c>
      <c r="G36" s="157" t="e">
        <f t="shared" si="9"/>
        <v>#VALUE!</v>
      </c>
      <c r="H36" s="326" t="str">
        <f t="shared" si="0"/>
        <v/>
      </c>
      <c r="I36" s="155" t="str">
        <f t="shared" si="10"/>
        <v/>
      </c>
      <c r="J36" s="165">
        <f t="shared" si="11"/>
        <v>0</v>
      </c>
      <c r="K36" s="165">
        <f t="shared" si="12"/>
        <v>0</v>
      </c>
      <c r="L36" s="166" t="str">
        <f t="shared" si="13"/>
        <v/>
      </c>
      <c r="M36" s="167" t="str">
        <f t="shared" si="14"/>
        <v/>
      </c>
      <c r="N36" s="166" t="e">
        <f t="shared" si="1"/>
        <v>#VALUE!</v>
      </c>
      <c r="O36" s="168">
        <f t="shared" si="15"/>
        <v>0</v>
      </c>
      <c r="P36" s="168">
        <f t="shared" si="16"/>
        <v>0</v>
      </c>
      <c r="Q36" s="168">
        <f t="shared" si="17"/>
        <v>0</v>
      </c>
      <c r="R36" s="168">
        <f t="shared" si="18"/>
        <v>0</v>
      </c>
      <c r="S36" s="168">
        <f t="shared" si="19"/>
        <v>0</v>
      </c>
      <c r="T36" s="168">
        <f t="shared" si="20"/>
        <v>0</v>
      </c>
      <c r="U36" s="168">
        <f t="shared" si="21"/>
        <v>0</v>
      </c>
      <c r="V36" s="168">
        <f t="shared" si="22"/>
        <v>0</v>
      </c>
      <c r="W36" s="168">
        <f t="shared" si="23"/>
        <v>0</v>
      </c>
      <c r="X36" s="168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2" t="str">
        <f>NAMENBLAD!B29</f>
        <v>leerling 22</v>
      </c>
      <c r="C37" s="104">
        <f>'22'!$H$17</f>
        <v>0</v>
      </c>
      <c r="D37" s="106">
        <f>'22'!$P$17</f>
        <v>0</v>
      </c>
      <c r="E37" s="6" t="e">
        <f t="shared" si="7"/>
        <v>#VALUE!</v>
      </c>
      <c r="F37" s="6">
        <f t="shared" si="8"/>
        <v>1</v>
      </c>
      <c r="G37" s="157" t="e">
        <f t="shared" si="9"/>
        <v>#VALUE!</v>
      </c>
      <c r="H37" s="326" t="str">
        <f t="shared" si="0"/>
        <v/>
      </c>
      <c r="I37" s="155" t="str">
        <f t="shared" si="10"/>
        <v/>
      </c>
      <c r="J37" s="165">
        <f t="shared" si="11"/>
        <v>0</v>
      </c>
      <c r="K37" s="165">
        <f t="shared" si="12"/>
        <v>0</v>
      </c>
      <c r="L37" s="166" t="str">
        <f t="shared" si="13"/>
        <v/>
      </c>
      <c r="M37" s="167" t="str">
        <f t="shared" si="14"/>
        <v/>
      </c>
      <c r="N37" s="166" t="e">
        <f t="shared" si="1"/>
        <v>#VALUE!</v>
      </c>
      <c r="O37" s="168">
        <f t="shared" si="15"/>
        <v>0</v>
      </c>
      <c r="P37" s="168">
        <f t="shared" si="16"/>
        <v>0</v>
      </c>
      <c r="Q37" s="168">
        <f t="shared" si="17"/>
        <v>0</v>
      </c>
      <c r="R37" s="168">
        <f t="shared" si="18"/>
        <v>0</v>
      </c>
      <c r="S37" s="168">
        <f t="shared" si="19"/>
        <v>0</v>
      </c>
      <c r="T37" s="168">
        <f t="shared" si="20"/>
        <v>0</v>
      </c>
      <c r="U37" s="168">
        <f t="shared" si="21"/>
        <v>0</v>
      </c>
      <c r="V37" s="168">
        <f t="shared" si="22"/>
        <v>0</v>
      </c>
      <c r="W37" s="168">
        <f t="shared" si="23"/>
        <v>0</v>
      </c>
      <c r="X37" s="168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2" t="str">
        <f>NAMENBLAD!B30</f>
        <v>leerling 23</v>
      </c>
      <c r="C38" s="104">
        <f>'23'!$H$17</f>
        <v>0</v>
      </c>
      <c r="D38" s="106">
        <f>'23'!$P$17</f>
        <v>0</v>
      </c>
      <c r="E38" s="6" t="e">
        <f t="shared" si="7"/>
        <v>#VALUE!</v>
      </c>
      <c r="F38" s="6">
        <f t="shared" si="8"/>
        <v>1</v>
      </c>
      <c r="G38" s="157" t="e">
        <f t="shared" si="9"/>
        <v>#VALUE!</v>
      </c>
      <c r="H38" s="326" t="str">
        <f t="shared" si="0"/>
        <v/>
      </c>
      <c r="I38" s="155" t="str">
        <f t="shared" si="10"/>
        <v/>
      </c>
      <c r="J38" s="165">
        <f t="shared" si="11"/>
        <v>0</v>
      </c>
      <c r="K38" s="165">
        <f t="shared" si="12"/>
        <v>0</v>
      </c>
      <c r="L38" s="166" t="str">
        <f t="shared" si="13"/>
        <v/>
      </c>
      <c r="M38" s="167" t="str">
        <f t="shared" si="14"/>
        <v/>
      </c>
      <c r="N38" s="166" t="e">
        <f t="shared" si="1"/>
        <v>#VALUE!</v>
      </c>
      <c r="O38" s="168">
        <f t="shared" si="15"/>
        <v>0</v>
      </c>
      <c r="P38" s="168">
        <f t="shared" si="16"/>
        <v>0</v>
      </c>
      <c r="Q38" s="168">
        <f t="shared" si="17"/>
        <v>0</v>
      </c>
      <c r="R38" s="168">
        <f t="shared" si="18"/>
        <v>0</v>
      </c>
      <c r="S38" s="168">
        <f t="shared" si="19"/>
        <v>0</v>
      </c>
      <c r="T38" s="168">
        <f t="shared" si="20"/>
        <v>0</v>
      </c>
      <c r="U38" s="168">
        <f t="shared" si="21"/>
        <v>0</v>
      </c>
      <c r="V38" s="168">
        <f t="shared" si="22"/>
        <v>0</v>
      </c>
      <c r="W38" s="168">
        <f t="shared" si="23"/>
        <v>0</v>
      </c>
      <c r="X38" s="168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2" t="str">
        <f>NAMENBLAD!B31</f>
        <v>leerling 24</v>
      </c>
      <c r="C39" s="104">
        <f>'24'!$H$17</f>
        <v>0</v>
      </c>
      <c r="D39" s="106">
        <f>'24'!$P$17</f>
        <v>0</v>
      </c>
      <c r="E39" s="6" t="e">
        <f t="shared" si="7"/>
        <v>#VALUE!</v>
      </c>
      <c r="F39" s="6">
        <f t="shared" si="8"/>
        <v>1</v>
      </c>
      <c r="G39" s="157" t="e">
        <f t="shared" si="9"/>
        <v>#VALUE!</v>
      </c>
      <c r="H39" s="326" t="str">
        <f t="shared" si="0"/>
        <v/>
      </c>
      <c r="I39" s="155" t="str">
        <f t="shared" si="10"/>
        <v/>
      </c>
      <c r="J39" s="165">
        <f t="shared" si="11"/>
        <v>0</v>
      </c>
      <c r="K39" s="165">
        <f t="shared" si="12"/>
        <v>0</v>
      </c>
      <c r="L39" s="166" t="str">
        <f t="shared" si="13"/>
        <v/>
      </c>
      <c r="M39" s="167" t="str">
        <f t="shared" si="14"/>
        <v/>
      </c>
      <c r="N39" s="166" t="e">
        <f t="shared" si="1"/>
        <v>#VALUE!</v>
      </c>
      <c r="O39" s="168">
        <f t="shared" si="15"/>
        <v>0</v>
      </c>
      <c r="P39" s="168">
        <f t="shared" si="16"/>
        <v>0</v>
      </c>
      <c r="Q39" s="168">
        <f t="shared" si="17"/>
        <v>0</v>
      </c>
      <c r="R39" s="168">
        <f t="shared" si="18"/>
        <v>0</v>
      </c>
      <c r="S39" s="168">
        <f t="shared" si="19"/>
        <v>0</v>
      </c>
      <c r="T39" s="168">
        <f t="shared" si="20"/>
        <v>0</v>
      </c>
      <c r="U39" s="168">
        <f t="shared" si="21"/>
        <v>0</v>
      </c>
      <c r="V39" s="168">
        <f t="shared" si="22"/>
        <v>0</v>
      </c>
      <c r="W39" s="168">
        <f t="shared" si="23"/>
        <v>0</v>
      </c>
      <c r="X39" s="168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2" t="str">
        <f>NAMENBLAD!B32</f>
        <v>leerling 25</v>
      </c>
      <c r="C40" s="104">
        <f>'25'!$H$17</f>
        <v>0</v>
      </c>
      <c r="D40" s="106">
        <f>'25'!$P$17</f>
        <v>0</v>
      </c>
      <c r="E40" s="6" t="e">
        <f t="shared" si="7"/>
        <v>#VALUE!</v>
      </c>
      <c r="F40" s="6">
        <f t="shared" si="8"/>
        <v>1</v>
      </c>
      <c r="G40" s="157" t="e">
        <f t="shared" si="9"/>
        <v>#VALUE!</v>
      </c>
      <c r="H40" s="326" t="str">
        <f t="shared" si="0"/>
        <v/>
      </c>
      <c r="I40" s="155" t="str">
        <f t="shared" si="10"/>
        <v/>
      </c>
      <c r="J40" s="165">
        <f t="shared" si="11"/>
        <v>0</v>
      </c>
      <c r="K40" s="165">
        <f t="shared" si="12"/>
        <v>0</v>
      </c>
      <c r="L40" s="166" t="str">
        <f t="shared" si="13"/>
        <v/>
      </c>
      <c r="M40" s="167" t="str">
        <f t="shared" si="14"/>
        <v/>
      </c>
      <c r="N40" s="166" t="e">
        <f t="shared" si="1"/>
        <v>#VALUE!</v>
      </c>
      <c r="O40" s="168">
        <f t="shared" si="15"/>
        <v>0</v>
      </c>
      <c r="P40" s="168">
        <f t="shared" si="16"/>
        <v>0</v>
      </c>
      <c r="Q40" s="168">
        <f t="shared" si="17"/>
        <v>0</v>
      </c>
      <c r="R40" s="168">
        <f t="shared" si="18"/>
        <v>0</v>
      </c>
      <c r="S40" s="168">
        <f t="shared" si="19"/>
        <v>0</v>
      </c>
      <c r="T40" s="168">
        <f t="shared" si="20"/>
        <v>0</v>
      </c>
      <c r="U40" s="168">
        <f t="shared" si="21"/>
        <v>0</v>
      </c>
      <c r="V40" s="168">
        <f t="shared" si="22"/>
        <v>0</v>
      </c>
      <c r="W40" s="168">
        <f t="shared" si="23"/>
        <v>0</v>
      </c>
      <c r="X40" s="168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2" t="str">
        <f>NAMENBLAD!B33</f>
        <v>leerling 26</v>
      </c>
      <c r="C41" s="104">
        <f>'26'!$H$17</f>
        <v>0</v>
      </c>
      <c r="D41" s="106">
        <f>'26'!$P$17</f>
        <v>0</v>
      </c>
      <c r="E41" s="6" t="e">
        <f t="shared" si="7"/>
        <v>#VALUE!</v>
      </c>
      <c r="F41" s="6">
        <f t="shared" si="8"/>
        <v>1</v>
      </c>
      <c r="G41" s="157" t="e">
        <f t="shared" si="9"/>
        <v>#VALUE!</v>
      </c>
      <c r="H41" s="326" t="str">
        <f t="shared" si="0"/>
        <v/>
      </c>
      <c r="I41" s="155" t="str">
        <f t="shared" si="10"/>
        <v/>
      </c>
      <c r="J41" s="165">
        <f t="shared" si="11"/>
        <v>0</v>
      </c>
      <c r="K41" s="165">
        <f t="shared" si="12"/>
        <v>0</v>
      </c>
      <c r="L41" s="166" t="str">
        <f t="shared" si="13"/>
        <v/>
      </c>
      <c r="M41" s="167" t="str">
        <f t="shared" si="14"/>
        <v/>
      </c>
      <c r="N41" s="166" t="e">
        <f t="shared" si="1"/>
        <v>#VALUE!</v>
      </c>
      <c r="O41" s="168">
        <f t="shared" si="15"/>
        <v>0</v>
      </c>
      <c r="P41" s="168">
        <f t="shared" si="16"/>
        <v>0</v>
      </c>
      <c r="Q41" s="168">
        <f t="shared" si="17"/>
        <v>0</v>
      </c>
      <c r="R41" s="168">
        <f t="shared" si="18"/>
        <v>0</v>
      </c>
      <c r="S41" s="168">
        <f t="shared" si="19"/>
        <v>0</v>
      </c>
      <c r="T41" s="168">
        <f t="shared" si="20"/>
        <v>0</v>
      </c>
      <c r="U41" s="168">
        <f t="shared" si="21"/>
        <v>0</v>
      </c>
      <c r="V41" s="168">
        <f t="shared" si="22"/>
        <v>0</v>
      </c>
      <c r="W41" s="168">
        <f t="shared" si="23"/>
        <v>0</v>
      </c>
      <c r="X41" s="168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2" t="str">
        <f>NAMENBLAD!B34</f>
        <v>leerling 27</v>
      </c>
      <c r="C42" s="104">
        <f>'27'!$H$17</f>
        <v>0</v>
      </c>
      <c r="D42" s="106">
        <f>'27'!$P$17</f>
        <v>0</v>
      </c>
      <c r="E42" s="6" t="e">
        <f t="shared" si="7"/>
        <v>#VALUE!</v>
      </c>
      <c r="F42" s="6">
        <f t="shared" si="8"/>
        <v>1</v>
      </c>
      <c r="G42" s="157" t="e">
        <f t="shared" si="9"/>
        <v>#VALUE!</v>
      </c>
      <c r="H42" s="326" t="str">
        <f t="shared" si="0"/>
        <v/>
      </c>
      <c r="I42" s="155" t="str">
        <f t="shared" si="10"/>
        <v/>
      </c>
      <c r="J42" s="165">
        <f t="shared" si="11"/>
        <v>0</v>
      </c>
      <c r="K42" s="165">
        <f t="shared" si="12"/>
        <v>0</v>
      </c>
      <c r="L42" s="166" t="str">
        <f t="shared" si="13"/>
        <v/>
      </c>
      <c r="M42" s="167" t="str">
        <f t="shared" si="14"/>
        <v/>
      </c>
      <c r="N42" s="166" t="e">
        <f t="shared" si="1"/>
        <v>#VALUE!</v>
      </c>
      <c r="O42" s="168">
        <f t="shared" si="15"/>
        <v>0</v>
      </c>
      <c r="P42" s="168">
        <f t="shared" si="16"/>
        <v>0</v>
      </c>
      <c r="Q42" s="168">
        <f t="shared" si="17"/>
        <v>0</v>
      </c>
      <c r="R42" s="168">
        <f t="shared" si="18"/>
        <v>0</v>
      </c>
      <c r="S42" s="168">
        <f t="shared" si="19"/>
        <v>0</v>
      </c>
      <c r="T42" s="168">
        <f t="shared" si="20"/>
        <v>0</v>
      </c>
      <c r="U42" s="168">
        <f t="shared" si="21"/>
        <v>0</v>
      </c>
      <c r="V42" s="168">
        <f t="shared" si="22"/>
        <v>0</v>
      </c>
      <c r="W42" s="168">
        <f t="shared" si="23"/>
        <v>0</v>
      </c>
      <c r="X42" s="168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2" t="str">
        <f>NAMENBLAD!B35</f>
        <v>leerling 28</v>
      </c>
      <c r="C43" s="104">
        <f>'28'!$H$17</f>
        <v>0</v>
      </c>
      <c r="D43" s="106">
        <f>'28'!$P$17</f>
        <v>0</v>
      </c>
      <c r="E43" s="6" t="e">
        <f t="shared" si="7"/>
        <v>#VALUE!</v>
      </c>
      <c r="F43" s="6">
        <f t="shared" si="8"/>
        <v>1</v>
      </c>
      <c r="G43" s="157" t="e">
        <f t="shared" si="9"/>
        <v>#VALUE!</v>
      </c>
      <c r="H43" s="326" t="str">
        <f t="shared" si="0"/>
        <v/>
      </c>
      <c r="I43" s="155" t="str">
        <f t="shared" si="10"/>
        <v/>
      </c>
      <c r="J43" s="165">
        <f t="shared" si="11"/>
        <v>0</v>
      </c>
      <c r="K43" s="165">
        <f t="shared" si="12"/>
        <v>0</v>
      </c>
      <c r="L43" s="166" t="str">
        <f t="shared" si="13"/>
        <v/>
      </c>
      <c r="M43" s="167" t="str">
        <f t="shared" si="14"/>
        <v/>
      </c>
      <c r="N43" s="166" t="e">
        <f t="shared" si="1"/>
        <v>#VALUE!</v>
      </c>
      <c r="O43" s="168">
        <f t="shared" si="15"/>
        <v>0</v>
      </c>
      <c r="P43" s="168">
        <f t="shared" si="16"/>
        <v>0</v>
      </c>
      <c r="Q43" s="168">
        <f t="shared" si="17"/>
        <v>0</v>
      </c>
      <c r="R43" s="168">
        <f t="shared" si="18"/>
        <v>0</v>
      </c>
      <c r="S43" s="168">
        <f t="shared" si="19"/>
        <v>0</v>
      </c>
      <c r="T43" s="168">
        <f t="shared" si="20"/>
        <v>0</v>
      </c>
      <c r="U43" s="168">
        <f t="shared" si="21"/>
        <v>0</v>
      </c>
      <c r="V43" s="168">
        <f t="shared" si="22"/>
        <v>0</v>
      </c>
      <c r="W43" s="168">
        <f t="shared" si="23"/>
        <v>0</v>
      </c>
      <c r="X43" s="168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2">
        <f>NAMENBLAD!B36</f>
        <v>0</v>
      </c>
      <c r="C44" s="104">
        <f>'29'!$H$17</f>
        <v>0</v>
      </c>
      <c r="D44" s="106">
        <f>'29'!$P$17</f>
        <v>0</v>
      </c>
      <c r="E44" s="6" t="e">
        <f t="shared" si="7"/>
        <v>#VALUE!</v>
      </c>
      <c r="F44" s="6">
        <f t="shared" si="8"/>
        <v>1</v>
      </c>
      <c r="G44" s="157" t="e">
        <f t="shared" si="9"/>
        <v>#VALUE!</v>
      </c>
      <c r="H44" s="326" t="str">
        <f t="shared" si="0"/>
        <v/>
      </c>
      <c r="I44" s="155" t="str">
        <f t="shared" si="10"/>
        <v/>
      </c>
      <c r="J44" s="165">
        <f t="shared" si="11"/>
        <v>0</v>
      </c>
      <c r="K44" s="165">
        <f t="shared" si="12"/>
        <v>0</v>
      </c>
      <c r="L44" s="166" t="str">
        <f t="shared" si="13"/>
        <v/>
      </c>
      <c r="M44" s="167" t="str">
        <f t="shared" si="14"/>
        <v/>
      </c>
      <c r="N44" s="166" t="e">
        <f t="shared" si="1"/>
        <v>#VALUE!</v>
      </c>
      <c r="O44" s="168">
        <f t="shared" si="15"/>
        <v>0</v>
      </c>
      <c r="P44" s="168">
        <f t="shared" si="16"/>
        <v>0</v>
      </c>
      <c r="Q44" s="168">
        <f t="shared" si="17"/>
        <v>0</v>
      </c>
      <c r="R44" s="168">
        <f t="shared" si="18"/>
        <v>0</v>
      </c>
      <c r="S44" s="168">
        <f t="shared" si="19"/>
        <v>0</v>
      </c>
      <c r="T44" s="168">
        <f t="shared" si="20"/>
        <v>0</v>
      </c>
      <c r="U44" s="168">
        <f t="shared" si="21"/>
        <v>0</v>
      </c>
      <c r="V44" s="168">
        <f t="shared" si="22"/>
        <v>0</v>
      </c>
      <c r="W44" s="168">
        <f t="shared" si="23"/>
        <v>0</v>
      </c>
      <c r="X44" s="168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2">
        <f>NAMENBLAD!B37</f>
        <v>0</v>
      </c>
      <c r="C45" s="104">
        <f>'30'!$H$17</f>
        <v>0</v>
      </c>
      <c r="D45" s="106">
        <f>'30'!$P$17</f>
        <v>0</v>
      </c>
      <c r="E45" s="6" t="e">
        <f t="shared" si="7"/>
        <v>#VALUE!</v>
      </c>
      <c r="F45" s="6">
        <f t="shared" si="8"/>
        <v>1</v>
      </c>
      <c r="G45" s="157" t="e">
        <f t="shared" si="9"/>
        <v>#VALUE!</v>
      </c>
      <c r="H45" s="326" t="str">
        <f t="shared" si="0"/>
        <v/>
      </c>
      <c r="I45" s="155" t="str">
        <f t="shared" si="10"/>
        <v/>
      </c>
      <c r="J45" s="165">
        <f t="shared" si="11"/>
        <v>0</v>
      </c>
      <c r="K45" s="165">
        <f t="shared" si="12"/>
        <v>0</v>
      </c>
      <c r="L45" s="166" t="str">
        <f t="shared" si="13"/>
        <v/>
      </c>
      <c r="M45" s="167" t="str">
        <f t="shared" si="14"/>
        <v/>
      </c>
      <c r="N45" s="166" t="e">
        <f t="shared" si="1"/>
        <v>#VALUE!</v>
      </c>
      <c r="O45" s="168">
        <f t="shared" si="15"/>
        <v>0</v>
      </c>
      <c r="P45" s="168">
        <f t="shared" si="16"/>
        <v>0</v>
      </c>
      <c r="Q45" s="168">
        <f t="shared" si="17"/>
        <v>0</v>
      </c>
      <c r="R45" s="168">
        <f t="shared" si="18"/>
        <v>0</v>
      </c>
      <c r="S45" s="168">
        <f t="shared" si="19"/>
        <v>0</v>
      </c>
      <c r="T45" s="168">
        <f t="shared" si="20"/>
        <v>0</v>
      </c>
      <c r="U45" s="168">
        <f t="shared" si="21"/>
        <v>0</v>
      </c>
      <c r="V45" s="168">
        <f t="shared" si="22"/>
        <v>0</v>
      </c>
      <c r="W45" s="168">
        <f t="shared" si="23"/>
        <v>0</v>
      </c>
      <c r="X45" s="168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2">
        <f>NAMENBLAD!B38</f>
        <v>0</v>
      </c>
      <c r="C46" s="104">
        <f>'31'!$H$17</f>
        <v>0</v>
      </c>
      <c r="D46" s="106">
        <f>'31'!$P$17</f>
        <v>0</v>
      </c>
      <c r="E46" s="6" t="e">
        <f t="shared" si="7"/>
        <v>#VALUE!</v>
      </c>
      <c r="F46" s="6">
        <f t="shared" si="8"/>
        <v>1</v>
      </c>
      <c r="G46" s="157" t="e">
        <f t="shared" si="9"/>
        <v>#VALUE!</v>
      </c>
      <c r="H46" s="326" t="str">
        <f t="shared" si="0"/>
        <v/>
      </c>
      <c r="I46" s="155" t="str">
        <f t="shared" si="10"/>
        <v/>
      </c>
      <c r="J46" s="165">
        <f t="shared" si="11"/>
        <v>0</v>
      </c>
      <c r="K46" s="165">
        <f t="shared" si="12"/>
        <v>0</v>
      </c>
      <c r="L46" s="166" t="str">
        <f t="shared" si="13"/>
        <v/>
      </c>
      <c r="M46" s="167" t="str">
        <f t="shared" si="14"/>
        <v/>
      </c>
      <c r="N46" s="166" t="e">
        <f t="shared" si="1"/>
        <v>#VALUE!</v>
      </c>
      <c r="O46" s="168">
        <f t="shared" si="15"/>
        <v>0</v>
      </c>
      <c r="P46" s="168">
        <f t="shared" si="16"/>
        <v>0</v>
      </c>
      <c r="Q46" s="168">
        <f t="shared" si="17"/>
        <v>0</v>
      </c>
      <c r="R46" s="168">
        <f t="shared" si="18"/>
        <v>0</v>
      </c>
      <c r="S46" s="168">
        <f t="shared" si="19"/>
        <v>0</v>
      </c>
      <c r="T46" s="168">
        <f t="shared" si="20"/>
        <v>0</v>
      </c>
      <c r="U46" s="168">
        <f t="shared" si="21"/>
        <v>0</v>
      </c>
      <c r="V46" s="168">
        <f t="shared" si="22"/>
        <v>0</v>
      </c>
      <c r="W46" s="168">
        <f t="shared" si="23"/>
        <v>0</v>
      </c>
      <c r="X46" s="168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2">
        <f>NAMENBLAD!B39</f>
        <v>0</v>
      </c>
      <c r="C47" s="104">
        <f>'32'!$H$17</f>
        <v>0</v>
      </c>
      <c r="D47" s="106">
        <f>'32'!$P$17</f>
        <v>0</v>
      </c>
      <c r="E47" s="6" t="e">
        <f t="shared" si="7"/>
        <v>#VALUE!</v>
      </c>
      <c r="F47" s="6">
        <f t="shared" si="8"/>
        <v>1</v>
      </c>
      <c r="G47" s="157" t="e">
        <f t="shared" si="9"/>
        <v>#VALUE!</v>
      </c>
      <c r="H47" s="326" t="str">
        <f t="shared" si="0"/>
        <v/>
      </c>
      <c r="I47" s="155" t="str">
        <f t="shared" si="10"/>
        <v/>
      </c>
      <c r="J47" s="165">
        <f t="shared" si="11"/>
        <v>0</v>
      </c>
      <c r="K47" s="165">
        <f t="shared" si="12"/>
        <v>0</v>
      </c>
      <c r="L47" s="166" t="str">
        <f t="shared" si="13"/>
        <v/>
      </c>
      <c r="M47" s="167" t="str">
        <f t="shared" si="14"/>
        <v/>
      </c>
      <c r="N47" s="166" t="e">
        <f t="shared" si="1"/>
        <v>#VALUE!</v>
      </c>
      <c r="O47" s="168">
        <f t="shared" si="15"/>
        <v>0</v>
      </c>
      <c r="P47" s="168">
        <f t="shared" si="16"/>
        <v>0</v>
      </c>
      <c r="Q47" s="168">
        <f t="shared" si="17"/>
        <v>0</v>
      </c>
      <c r="R47" s="168">
        <f t="shared" si="18"/>
        <v>0</v>
      </c>
      <c r="S47" s="168">
        <f t="shared" si="19"/>
        <v>0</v>
      </c>
      <c r="T47" s="168">
        <f t="shared" si="20"/>
        <v>0</v>
      </c>
      <c r="U47" s="168">
        <f t="shared" si="21"/>
        <v>0</v>
      </c>
      <c r="V47" s="168">
        <f t="shared" si="22"/>
        <v>0</v>
      </c>
      <c r="W47" s="168">
        <f t="shared" si="23"/>
        <v>0</v>
      </c>
      <c r="X47" s="168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2">
        <f>NAMENBLAD!B40</f>
        <v>0</v>
      </c>
      <c r="C48" s="104">
        <f>'33'!$H$17</f>
        <v>0</v>
      </c>
      <c r="D48" s="106">
        <f>'33'!$P$17</f>
        <v>0</v>
      </c>
      <c r="E48" s="6" t="e">
        <f t="shared" si="7"/>
        <v>#VALUE!</v>
      </c>
      <c r="F48" s="6">
        <f t="shared" si="8"/>
        <v>1</v>
      </c>
      <c r="G48" s="157" t="e">
        <f t="shared" si="9"/>
        <v>#VALUE!</v>
      </c>
      <c r="H48" s="326" t="str">
        <f t="shared" si="0"/>
        <v/>
      </c>
      <c r="I48" s="155" t="str">
        <f t="shared" si="10"/>
        <v/>
      </c>
      <c r="J48" s="165">
        <f t="shared" si="11"/>
        <v>0</v>
      </c>
      <c r="K48" s="165">
        <f t="shared" si="12"/>
        <v>0</v>
      </c>
      <c r="L48" s="166" t="str">
        <f t="shared" si="13"/>
        <v/>
      </c>
      <c r="M48" s="167" t="str">
        <f t="shared" si="14"/>
        <v/>
      </c>
      <c r="N48" s="166" t="e">
        <f t="shared" si="1"/>
        <v>#VALUE!</v>
      </c>
      <c r="O48" s="168">
        <f t="shared" si="15"/>
        <v>0</v>
      </c>
      <c r="P48" s="168">
        <f t="shared" si="16"/>
        <v>0</v>
      </c>
      <c r="Q48" s="168">
        <f t="shared" si="17"/>
        <v>0</v>
      </c>
      <c r="R48" s="168">
        <f t="shared" si="18"/>
        <v>0</v>
      </c>
      <c r="S48" s="168">
        <f t="shared" si="19"/>
        <v>0</v>
      </c>
      <c r="T48" s="168">
        <f t="shared" si="20"/>
        <v>0</v>
      </c>
      <c r="U48" s="168">
        <f t="shared" si="21"/>
        <v>0</v>
      </c>
      <c r="V48" s="168">
        <f t="shared" si="22"/>
        <v>0</v>
      </c>
      <c r="W48" s="168">
        <f t="shared" si="23"/>
        <v>0</v>
      </c>
      <c r="X48" s="168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2">
        <f>NAMENBLAD!B41</f>
        <v>0</v>
      </c>
      <c r="C49" s="104">
        <f>'34'!$H$17</f>
        <v>0</v>
      </c>
      <c r="D49" s="106">
        <f>'34'!$P$17</f>
        <v>0</v>
      </c>
      <c r="E49" s="6" t="e">
        <f t="shared" si="7"/>
        <v>#VALUE!</v>
      </c>
      <c r="F49" s="6">
        <f t="shared" si="8"/>
        <v>1</v>
      </c>
      <c r="G49" s="157" t="e">
        <f t="shared" si="9"/>
        <v>#VALUE!</v>
      </c>
      <c r="H49" s="326" t="str">
        <f t="shared" si="0"/>
        <v/>
      </c>
      <c r="I49" s="155" t="str">
        <f t="shared" si="10"/>
        <v/>
      </c>
      <c r="J49" s="165">
        <f t="shared" si="11"/>
        <v>0</v>
      </c>
      <c r="K49" s="165">
        <f t="shared" si="12"/>
        <v>0</v>
      </c>
      <c r="L49" s="166" t="str">
        <f t="shared" si="13"/>
        <v/>
      </c>
      <c r="M49" s="167" t="str">
        <f t="shared" si="14"/>
        <v/>
      </c>
      <c r="N49" s="166" t="e">
        <f t="shared" si="1"/>
        <v>#VALUE!</v>
      </c>
      <c r="O49" s="168">
        <f t="shared" si="15"/>
        <v>0</v>
      </c>
      <c r="P49" s="168">
        <f t="shared" si="16"/>
        <v>0</v>
      </c>
      <c r="Q49" s="168">
        <f t="shared" si="17"/>
        <v>0</v>
      </c>
      <c r="R49" s="168">
        <f t="shared" si="18"/>
        <v>0</v>
      </c>
      <c r="S49" s="168">
        <f t="shared" si="19"/>
        <v>0</v>
      </c>
      <c r="T49" s="168">
        <f t="shared" si="20"/>
        <v>0</v>
      </c>
      <c r="U49" s="168">
        <f t="shared" si="21"/>
        <v>0</v>
      </c>
      <c r="V49" s="168">
        <f t="shared" si="22"/>
        <v>0</v>
      </c>
      <c r="W49" s="168">
        <f t="shared" si="23"/>
        <v>0</v>
      </c>
      <c r="X49" s="168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69">
        <f>NAMENBLAD!B42</f>
        <v>0</v>
      </c>
      <c r="C50" s="107">
        <f>'35'!$H$17</f>
        <v>0</v>
      </c>
      <c r="D50" s="108">
        <f>'35'!$P$17</f>
        <v>0</v>
      </c>
      <c r="E50" s="7" t="e">
        <f t="shared" si="7"/>
        <v>#VALUE!</v>
      </c>
      <c r="F50" s="7">
        <f t="shared" si="8"/>
        <v>1</v>
      </c>
      <c r="G50" s="160" t="e">
        <f t="shared" si="9"/>
        <v>#VALUE!</v>
      </c>
      <c r="H50" s="327" t="str">
        <f t="shared" si="0"/>
        <v/>
      </c>
      <c r="I50" s="156" t="str">
        <f t="shared" si="10"/>
        <v/>
      </c>
      <c r="J50" s="170">
        <f t="shared" si="11"/>
        <v>0</v>
      </c>
      <c r="K50" s="170">
        <f t="shared" si="12"/>
        <v>0</v>
      </c>
      <c r="L50" s="171" t="str">
        <f t="shared" si="13"/>
        <v/>
      </c>
      <c r="M50" s="172" t="str">
        <f t="shared" si="14"/>
        <v/>
      </c>
      <c r="N50" s="166" t="e">
        <f>M50+K50</f>
        <v>#VALUE!</v>
      </c>
      <c r="O50" s="168">
        <f t="shared" si="15"/>
        <v>0</v>
      </c>
      <c r="P50" s="168">
        <f t="shared" si="16"/>
        <v>0</v>
      </c>
      <c r="Q50" s="168">
        <f t="shared" si="17"/>
        <v>0</v>
      </c>
      <c r="R50" s="168">
        <f t="shared" si="18"/>
        <v>0</v>
      </c>
      <c r="S50" s="168">
        <f t="shared" si="19"/>
        <v>0</v>
      </c>
      <c r="T50" s="168">
        <f t="shared" si="20"/>
        <v>0</v>
      </c>
      <c r="U50" s="168">
        <f t="shared" si="21"/>
        <v>0</v>
      </c>
      <c r="V50" s="168">
        <f t="shared" si="22"/>
        <v>0</v>
      </c>
      <c r="W50" s="168">
        <f t="shared" si="23"/>
        <v>0</v>
      </c>
      <c r="X50" s="168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63</v>
      </c>
      <c r="H51" s="57"/>
      <c r="I51" s="38">
        <f>COUNTIF($I$16:$I$50,1)</f>
        <v>0</v>
      </c>
      <c r="J51" s="39" t="e">
        <f>I51/$I$55</f>
        <v>#DIV/0!</v>
      </c>
      <c r="K51" s="40">
        <v>0</v>
      </c>
      <c r="L51" s="38">
        <f>COUNTIF($M$16:$M$50,0)</f>
        <v>0</v>
      </c>
      <c r="M51" s="173"/>
      <c r="N51" s="173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L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0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0</v>
      </c>
      <c r="AK51" s="47">
        <f t="shared" si="30"/>
        <v>0</v>
      </c>
      <c r="AL51" s="47">
        <f t="shared" si="30"/>
        <v>0</v>
      </c>
      <c r="AM51" s="47">
        <f t="shared" ref="AM51" si="31">SUM(AM16:AM50)</f>
        <v>0</v>
      </c>
      <c r="AN51" s="47">
        <f t="shared" ref="AN51" si="32">SUM(AN16:AN50)</f>
        <v>0</v>
      </c>
      <c r="AO51" s="47">
        <f t="shared" ref="AO51" si="33">SUM(AO16:AO50)</f>
        <v>0</v>
      </c>
      <c r="AP51" s="47">
        <f t="shared" ref="AP51" si="34">SUM(AP16:AP50)</f>
        <v>0</v>
      </c>
      <c r="AQ51" s="47">
        <f t="shared" ref="AQ51" si="35">SUM(AQ16:AQ50)</f>
        <v>0</v>
      </c>
      <c r="AR51" s="47">
        <f t="shared" ref="AR51" si="36">SUM(AR16:AR50)</f>
        <v>0</v>
      </c>
      <c r="AS51" s="47">
        <f t="shared" ref="AS51" si="37">SUM(AS16:AS50)</f>
        <v>0</v>
      </c>
      <c r="AT51" s="47">
        <f t="shared" ref="AT51" si="38">SUM(AT16:AT50)</f>
        <v>0</v>
      </c>
      <c r="AU51" s="47">
        <f t="shared" ref="AU51" si="39">SUM(AU16:AU50)</f>
        <v>0</v>
      </c>
      <c r="AV51" s="47">
        <f t="shared" ref="AV51" si="40">SUM(AV16:AV50)</f>
        <v>0</v>
      </c>
      <c r="AW51" s="47">
        <f t="shared" ref="AW51" si="41">SUM(AW16:AW50)</f>
        <v>0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63</v>
      </c>
      <c r="H52" s="37"/>
      <c r="I52" s="38">
        <f>COUNTIF($I$16:$I$50,2)</f>
        <v>0</v>
      </c>
      <c r="J52" s="39" t="e">
        <f>I52/$I$55</f>
        <v>#DIV/0!</v>
      </c>
      <c r="K52" s="40">
        <v>10</v>
      </c>
      <c r="L52" s="38">
        <f>COUNTIF($M$16:$M$50,10)</f>
        <v>0</v>
      </c>
      <c r="M52" s="173"/>
      <c r="N52" s="173"/>
      <c r="O52" s="178"/>
      <c r="P52" s="89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37"/>
      <c r="I53" s="38">
        <f>SUM(I51:I52)</f>
        <v>0</v>
      </c>
      <c r="J53" s="39" t="e">
        <f>I53/$I$55</f>
        <v>#DIV/0!</v>
      </c>
      <c r="K53" s="40">
        <v>8</v>
      </c>
      <c r="L53" s="38">
        <f>COUNTIF($M$16:$M$50,8)</f>
        <v>0</v>
      </c>
      <c r="M53" s="173"/>
      <c r="N53" s="173"/>
      <c r="O53" s="178"/>
      <c r="P53" s="89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37"/>
      <c r="I54" s="38">
        <f>I55-I53</f>
        <v>0</v>
      </c>
      <c r="J54" s="39" t="e">
        <f>I54/I55</f>
        <v>#DIV/0!</v>
      </c>
      <c r="K54" s="56">
        <v>17</v>
      </c>
      <c r="L54" s="38">
        <f>COUNTIF($M$16:$M$50,17)</f>
        <v>0</v>
      </c>
      <c r="N54" s="173"/>
      <c r="O54" s="89"/>
      <c r="P54" s="89"/>
      <c r="Q54" s="50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37"/>
      <c r="I55" s="38">
        <f>COUNTIF(I16:I50,"&gt;0")</f>
        <v>0</v>
      </c>
      <c r="J55" s="39" t="e">
        <f>J53+J54</f>
        <v>#DIV/0!</v>
      </c>
      <c r="K55" s="41" t="s">
        <v>17</v>
      </c>
      <c r="L55" s="42">
        <f>L57-L56</f>
        <v>0</v>
      </c>
      <c r="M55" s="173" t="e">
        <f>L55/L57</f>
        <v>#DIV/0!</v>
      </c>
      <c r="N55" s="173"/>
      <c r="O55" s="89"/>
      <c r="P55" s="89"/>
      <c r="Q55" s="50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43"/>
      <c r="I56" s="38" t="s">
        <v>19</v>
      </c>
      <c r="J56" s="63">
        <f>NAMENBLAD!$F$12</f>
        <v>0.8</v>
      </c>
      <c r="K56" s="41" t="s">
        <v>18</v>
      </c>
      <c r="L56" s="38">
        <f>SUM(L51:L54)</f>
        <v>0</v>
      </c>
      <c r="M56" s="173" t="e">
        <f>L56/L57</f>
        <v>#DIV/0!</v>
      </c>
      <c r="N56" s="45"/>
      <c r="O56" s="89"/>
      <c r="P56" s="89"/>
      <c r="Q56" s="50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37"/>
      <c r="I57" s="47"/>
      <c r="J57" s="39" t="e">
        <f>J55-J56</f>
        <v>#DIV/0!</v>
      </c>
      <c r="K57" s="44" t="s">
        <v>10</v>
      </c>
      <c r="L57" s="38">
        <f>$I$55</f>
        <v>0</v>
      </c>
      <c r="M57" s="45" t="e">
        <f>SUM(M55:M55)</f>
        <v>#DIV/0!</v>
      </c>
      <c r="N57" s="41"/>
      <c r="O57" s="89"/>
      <c r="P57" s="89"/>
      <c r="Q57" s="50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64</v>
      </c>
      <c r="H58" s="46"/>
      <c r="I58" s="38">
        <f>COUNTIF(C16:C50,5)</f>
        <v>0</v>
      </c>
      <c r="J58" s="99" t="e">
        <f>I58/I55</f>
        <v>#DIV/0!</v>
      </c>
      <c r="K58" s="100"/>
      <c r="L58" s="100"/>
      <c r="M58" s="100"/>
      <c r="N58" s="100"/>
      <c r="O58" s="89"/>
      <c r="P58" s="89"/>
    </row>
    <row r="59" spans="1:56" ht="18.5" x14ac:dyDescent="0.45">
      <c r="G59" s="46" t="s">
        <v>65</v>
      </c>
      <c r="H59" s="46"/>
      <c r="I59" s="38">
        <f>COUNTIF(O16:O50,1)</f>
        <v>0</v>
      </c>
      <c r="J59" s="99" t="e">
        <f>I59/I55</f>
        <v>#DIV/0!</v>
      </c>
      <c r="K59" s="100"/>
      <c r="L59" s="100"/>
      <c r="M59" s="100"/>
      <c r="N59" s="100"/>
      <c r="O59" s="89"/>
      <c r="P59" s="89"/>
    </row>
    <row r="60" spans="1:56" ht="18.5" x14ac:dyDescent="0.45">
      <c r="G60" s="46"/>
      <c r="H60" s="46"/>
      <c r="I60" s="101"/>
      <c r="J60" s="101"/>
      <c r="K60" s="100"/>
      <c r="L60" s="100"/>
      <c r="M60" s="100"/>
      <c r="N60" s="100"/>
      <c r="O60" s="89"/>
      <c r="P60" s="89"/>
    </row>
    <row r="61" spans="1:56" ht="18.5" x14ac:dyDescent="0.45">
      <c r="G61" s="97"/>
      <c r="H61" s="97"/>
      <c r="I61" s="101"/>
      <c r="J61" s="101"/>
      <c r="K61" s="100"/>
      <c r="L61" s="100"/>
      <c r="M61" s="100"/>
      <c r="N61" s="100"/>
      <c r="O61" s="89"/>
      <c r="P61" s="89"/>
    </row>
    <row r="62" spans="1:56" ht="18.5" x14ac:dyDescent="0.45">
      <c r="G62" s="97"/>
      <c r="H62" s="97"/>
      <c r="I62" s="101"/>
      <c r="J62" s="101"/>
      <c r="K62" s="100"/>
      <c r="L62" s="100"/>
      <c r="M62" s="100"/>
      <c r="N62" s="100"/>
      <c r="O62" s="89"/>
      <c r="P62" s="89"/>
    </row>
    <row r="63" spans="1:56" ht="18.5" x14ac:dyDescent="0.45">
      <c r="G63" s="97"/>
      <c r="H63" s="97"/>
      <c r="I63" s="53"/>
      <c r="J63" s="53"/>
      <c r="K63" s="54"/>
      <c r="L63" s="54"/>
      <c r="M63" s="100"/>
      <c r="N63" s="100"/>
      <c r="O63" s="52"/>
      <c r="P63" s="52"/>
    </row>
    <row r="64" spans="1:56" ht="18.5" x14ac:dyDescent="0.45">
      <c r="G64" s="97"/>
      <c r="H64" s="97"/>
      <c r="I64" s="53"/>
      <c r="J64" s="53"/>
      <c r="K64" s="54"/>
      <c r="L64" s="54"/>
      <c r="M64" s="100"/>
      <c r="N64" s="100"/>
      <c r="O64" s="52"/>
    </row>
    <row r="65" spans="7:15" ht="18.5" x14ac:dyDescent="0.45">
      <c r="G65" s="97"/>
      <c r="H65" s="97"/>
      <c r="I65" s="53"/>
      <c r="J65" s="53"/>
      <c r="K65" s="54"/>
      <c r="L65" s="54"/>
      <c r="M65" s="100"/>
      <c r="N65" s="100"/>
      <c r="O65" s="52"/>
    </row>
    <row r="66" spans="7:15" x14ac:dyDescent="0.35">
      <c r="G66" s="98"/>
      <c r="H66" s="98"/>
      <c r="I66" s="55"/>
      <c r="J66" s="55"/>
      <c r="K66" s="52"/>
      <c r="L66" s="52"/>
      <c r="O66" s="52"/>
    </row>
    <row r="67" spans="7:15" x14ac:dyDescent="0.35">
      <c r="G67" s="98"/>
      <c r="H67" s="98"/>
      <c r="I67" s="55"/>
      <c r="J67" s="55"/>
      <c r="K67" s="52"/>
      <c r="L67" s="52"/>
      <c r="O67" s="52"/>
    </row>
    <row r="68" spans="7:15" x14ac:dyDescent="0.35">
      <c r="G68" s="98"/>
      <c r="H68" s="98"/>
      <c r="I68" s="55"/>
      <c r="J68" s="55"/>
      <c r="K68" s="52"/>
      <c r="L68" s="52"/>
      <c r="O68" s="52"/>
    </row>
    <row r="69" spans="7:15" x14ac:dyDescent="0.35">
      <c r="G69" s="98"/>
      <c r="H69" s="98"/>
      <c r="I69" s="55"/>
      <c r="J69" s="55"/>
      <c r="K69" s="52"/>
      <c r="L69" s="52"/>
      <c r="O69" s="52"/>
    </row>
    <row r="70" spans="7:15" x14ac:dyDescent="0.35">
      <c r="G70" s="98"/>
      <c r="H70" s="98"/>
      <c r="I70" s="55"/>
      <c r="J70" s="55"/>
      <c r="K70" s="52"/>
      <c r="L70" s="52"/>
      <c r="O70" s="52"/>
    </row>
    <row r="71" spans="7:15" x14ac:dyDescent="0.35">
      <c r="I71" s="55"/>
      <c r="J71" s="55"/>
      <c r="K71" s="52"/>
      <c r="L71" s="52"/>
      <c r="O71" s="52"/>
    </row>
    <row r="72" spans="7:15" x14ac:dyDescent="0.35">
      <c r="I72" s="55"/>
      <c r="J72" s="55"/>
      <c r="K72" s="52"/>
      <c r="L72" s="52"/>
      <c r="O72" s="52"/>
    </row>
    <row r="73" spans="7:15" x14ac:dyDescent="0.35">
      <c r="I73" s="55"/>
      <c r="J73" s="55"/>
      <c r="K73" s="52"/>
      <c r="L73" s="52"/>
      <c r="O73" s="52"/>
    </row>
    <row r="74" spans="7:15" x14ac:dyDescent="0.35">
      <c r="I74" s="55"/>
      <c r="J74" s="55"/>
      <c r="K74" s="52"/>
      <c r="L74" s="52"/>
      <c r="O74" s="52"/>
    </row>
    <row r="75" spans="7:15" x14ac:dyDescent="0.35">
      <c r="I75" s="55"/>
      <c r="J75" s="55"/>
      <c r="K75" s="52"/>
      <c r="L75" s="52"/>
      <c r="O75" s="52"/>
    </row>
    <row r="76" spans="7:15" x14ac:dyDescent="0.35">
      <c r="I76" s="55"/>
      <c r="J76" s="55"/>
      <c r="K76" s="52"/>
      <c r="L76" s="52"/>
      <c r="O76" s="52"/>
    </row>
    <row r="77" spans="7:15" x14ac:dyDescent="0.35">
      <c r="I77" s="55"/>
      <c r="J77" s="55"/>
      <c r="K77" s="52"/>
      <c r="L77" s="52"/>
      <c r="O77" s="52"/>
    </row>
    <row r="78" spans="7:15" x14ac:dyDescent="0.35">
      <c r="I78" s="55"/>
      <c r="J78" s="55"/>
      <c r="K78" s="52"/>
      <c r="L78" s="52"/>
      <c r="O78" s="52"/>
    </row>
    <row r="79" spans="7:15" x14ac:dyDescent="0.35">
      <c r="I79" s="55"/>
      <c r="J79" s="55"/>
      <c r="K79" s="52"/>
      <c r="L79" s="52"/>
      <c r="O79" s="52"/>
    </row>
    <row r="80" spans="7:15" x14ac:dyDescent="0.35">
      <c r="I80" s="55"/>
      <c r="J80" s="55"/>
      <c r="K80" s="52"/>
      <c r="L80" s="52"/>
      <c r="O80" s="52"/>
    </row>
    <row r="81" spans="9:15" x14ac:dyDescent="0.35">
      <c r="I81" s="55"/>
      <c r="J81" s="55"/>
      <c r="K81" s="52"/>
      <c r="L81" s="52"/>
      <c r="O81" s="52"/>
    </row>
    <row r="82" spans="9:15" x14ac:dyDescent="0.35">
      <c r="I82" s="55"/>
      <c r="J82" s="55"/>
      <c r="K82" s="52"/>
      <c r="L82" s="52"/>
      <c r="O82" s="52"/>
    </row>
    <row r="83" spans="9:15" x14ac:dyDescent="0.35">
      <c r="I83" s="55"/>
      <c r="J83" s="55"/>
      <c r="K83" s="52"/>
      <c r="L83" s="52"/>
      <c r="O83" s="52"/>
    </row>
  </sheetData>
  <sheetProtection algorithmName="SHA-512" hashValue="5T1sjP66KfZIvZ0K1Gss5YbxjAgnuPml1HgA1GyvSFPIsI+YqbRNujcp7X7Szr4h6nRMM6vzISNzaGClHpeVTg==" saltValue="NT6BMX4KISFz22VSlkjeBg==" spinCount="100000" sheet="1" objects="1" scenarios="1"/>
  <sortState xmlns:xlrd2="http://schemas.microsoft.com/office/spreadsheetml/2017/richdata2" ref="J20:J43">
    <sortCondition descending="1" ref="J20"/>
  </sortState>
  <mergeCells count="14">
    <mergeCell ref="N4:O4"/>
    <mergeCell ref="N5:O5"/>
    <mergeCell ref="N6:O6"/>
    <mergeCell ref="N7:O7"/>
    <mergeCell ref="N8:O8"/>
    <mergeCell ref="G2:M2"/>
    <mergeCell ref="B2:D2"/>
    <mergeCell ref="B14:B15"/>
    <mergeCell ref="C14:C15"/>
    <mergeCell ref="D14:D15"/>
    <mergeCell ref="E14:E15"/>
    <mergeCell ref="G14:G15"/>
    <mergeCell ref="H14:H15"/>
    <mergeCell ref="I14:M15"/>
  </mergeCells>
  <conditionalFormatting sqref="E16:E50">
    <cfRule type="expression" dxfId="175" priority="125">
      <formula>$C16=0</formula>
    </cfRule>
  </conditionalFormatting>
  <conditionalFormatting sqref="F16:F50">
    <cfRule type="cellIs" dxfId="174" priority="177" operator="equal">
      <formula>"-"</formula>
    </cfRule>
    <cfRule type="cellIs" dxfId="173" priority="178" operator="equal">
      <formula>"+"</formula>
    </cfRule>
  </conditionalFormatting>
  <conditionalFormatting sqref="F16:F50">
    <cfRule type="cellIs" dxfId="172" priority="174" operator="equal">
      <formula>"--"</formula>
    </cfRule>
    <cfRule type="cellIs" dxfId="171" priority="175" operator="equal">
      <formula>"++"</formula>
    </cfRule>
    <cfRule type="cellIs" dxfId="170" priority="176" operator="equal">
      <formula>"+/-"</formula>
    </cfRule>
  </conditionalFormatting>
  <conditionalFormatting sqref="B16:B50">
    <cfRule type="cellIs" dxfId="169" priority="166" operator="greaterThan">
      <formula>0</formula>
    </cfRule>
  </conditionalFormatting>
  <conditionalFormatting sqref="C16:D50">
    <cfRule type="expression" dxfId="168" priority="126">
      <formula>$C16=0</formula>
    </cfRule>
    <cfRule type="cellIs" dxfId="167" priority="128" operator="equal">
      <formula>""</formula>
    </cfRule>
  </conditionalFormatting>
  <conditionalFormatting sqref="H51">
    <cfRule type="cellIs" dxfId="166" priority="87" operator="equal">
      <formula>"*"</formula>
    </cfRule>
    <cfRule type="cellIs" dxfId="165" priority="93" operator="equal">
      <formula>"!"</formula>
    </cfRule>
  </conditionalFormatting>
  <conditionalFormatting sqref="E16:E50">
    <cfRule type="expression" dxfId="164" priority="85">
      <formula>$M16=10</formula>
    </cfRule>
    <cfRule type="expression" dxfId="163" priority="86">
      <formula>$M16=0</formula>
    </cfRule>
  </conditionalFormatting>
  <conditionalFormatting sqref="H9:L9 G4:I8 C4:D8">
    <cfRule type="cellIs" dxfId="160" priority="60" operator="equal">
      <formula>0</formula>
    </cfRule>
  </conditionalFormatting>
  <conditionalFormatting sqref="D4 H4">
    <cfRule type="cellIs" dxfId="159" priority="59" operator="equal">
      <formula>0</formula>
    </cfRule>
  </conditionalFormatting>
  <conditionalFormatting sqref="D5 H5">
    <cfRule type="cellIs" dxfId="158" priority="58" operator="equal">
      <formula>0</formula>
    </cfRule>
  </conditionalFormatting>
  <conditionalFormatting sqref="D6 H6">
    <cfRule type="cellIs" dxfId="157" priority="57" operator="equal">
      <formula>0</formula>
    </cfRule>
  </conditionalFormatting>
  <conditionalFormatting sqref="G4">
    <cfRule type="cellIs" dxfId="156" priority="56" operator="equal">
      <formula>0</formula>
    </cfRule>
  </conditionalFormatting>
  <conditionalFormatting sqref="G5">
    <cfRule type="cellIs" dxfId="155" priority="55" operator="equal">
      <formula>0</formula>
    </cfRule>
  </conditionalFormatting>
  <conditionalFormatting sqref="G6">
    <cfRule type="cellIs" dxfId="154" priority="54" operator="equal">
      <formula>0</formula>
    </cfRule>
  </conditionalFormatting>
  <conditionalFormatting sqref="G16:G50">
    <cfRule type="expression" dxfId="153" priority="3">
      <formula>$M16=12</formula>
    </cfRule>
    <cfRule type="expression" dxfId="152" priority="4">
      <formula>$M16=2</formula>
    </cfRule>
    <cfRule type="expression" dxfId="151" priority="5">
      <formula>$M16=1</formula>
    </cfRule>
    <cfRule type="expression" dxfId="150" priority="6">
      <formula>$N16=16</formula>
    </cfRule>
    <cfRule type="expression" dxfId="149" priority="7">
      <formula>$M16=9</formula>
    </cfRule>
    <cfRule type="expression" dxfId="148" priority="8">
      <formula>$M16=13</formula>
    </cfRule>
    <cfRule type="expression" dxfId="147" priority="9">
      <formula>$M16=20</formula>
    </cfRule>
    <cfRule type="expression" dxfId="146" priority="10">
      <formula>$M16=15</formula>
    </cfRule>
    <cfRule type="expression" dxfId="145" priority="11">
      <formula>$M16=17</formula>
    </cfRule>
    <cfRule type="expression" dxfId="144" priority="12">
      <formula>$M16=8</formula>
    </cfRule>
    <cfRule type="expression" dxfId="143" priority="13">
      <formula>$M16=10</formula>
    </cfRule>
    <cfRule type="expression" dxfId="142" priority="14">
      <formula>$M16=0</formula>
    </cfRule>
    <cfRule type="expression" dxfId="141" priority="15">
      <formula>$M16=16</formula>
    </cfRule>
    <cfRule type="expression" dxfId="140" priority="16">
      <formula>$M16=5</formula>
    </cfRule>
    <cfRule type="expression" dxfId="139" priority="17">
      <formula>$M16=6</formula>
    </cfRule>
    <cfRule type="expression" dxfId="138" priority="18">
      <formula>$M16=11</formula>
    </cfRule>
    <cfRule type="expression" dxfId="137" priority="19">
      <formula>$C16=0</formula>
    </cfRule>
  </conditionalFormatting>
  <conditionalFormatting sqref="H16:H50">
    <cfRule type="cellIs" dxfId="10" priority="1" operator="equal">
      <formula>"x"</formula>
    </cfRule>
    <cfRule type="cellIs" dxfId="9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9" orientation="portrait" horizontalDpi="4294967293" r:id="rId1"/>
  <headerFooter>
    <oddHeader>&amp;C&amp;"-,Vet"&amp;48&amp;K00B0F0LijV-meter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5E96B"/>
    <pageSetUpPr fitToPage="1"/>
  </sheetPr>
  <dimension ref="A1:BD83"/>
  <sheetViews>
    <sheetView showGridLines="0" showRowColHeaders="0" topLeftCell="A13" zoomScale="90" zoomScaleNormal="90" zoomScaleSheetLayoutView="85" workbookViewId="0">
      <selection activeCell="H16" sqref="H16:H50"/>
    </sheetView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4" customWidth="1"/>
    <col min="14" max="14" width="10.7265625" style="4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30" t="s">
        <v>2</v>
      </c>
      <c r="C2" s="231"/>
      <c r="D2" s="232"/>
      <c r="E2" s="129"/>
      <c r="F2" s="129"/>
      <c r="G2" s="227" t="str">
        <f>NAMENBLAD!$D$13</f>
        <v>begrijpend lezen</v>
      </c>
      <c r="H2" s="228"/>
      <c r="I2" s="228"/>
      <c r="J2" s="228"/>
      <c r="K2" s="228"/>
      <c r="L2" s="228"/>
      <c r="M2" s="229"/>
      <c r="N2" s="161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  <c r="M3" s="89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0</v>
      </c>
      <c r="I4" s="76">
        <f>AW51</f>
        <v>0</v>
      </c>
      <c r="J4" s="124"/>
      <c r="K4" s="125"/>
      <c r="L4" s="125"/>
      <c r="M4" s="75"/>
      <c r="N4" s="251"/>
      <c r="O4" s="251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0</v>
      </c>
      <c r="I5" s="79">
        <f>AV51</f>
        <v>0</v>
      </c>
      <c r="J5" s="124"/>
      <c r="K5" s="125"/>
      <c r="L5" s="125"/>
      <c r="M5" s="75"/>
      <c r="N5" s="251"/>
      <c r="O5" s="251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0</v>
      </c>
      <c r="E6" s="126"/>
      <c r="F6" s="126"/>
      <c r="G6" s="83">
        <f>AK51</f>
        <v>0</v>
      </c>
      <c r="H6" s="82">
        <f>AP51</f>
        <v>0</v>
      </c>
      <c r="I6" s="79">
        <f>AU51</f>
        <v>0</v>
      </c>
      <c r="J6" s="124"/>
      <c r="K6" s="125"/>
      <c r="L6" s="125"/>
      <c r="M6" s="88"/>
      <c r="N6" s="252"/>
      <c r="O6" s="252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0</v>
      </c>
      <c r="E7" s="126"/>
      <c r="F7" s="126"/>
      <c r="G7" s="79">
        <f>AJ51</f>
        <v>0</v>
      </c>
      <c r="H7" s="79">
        <f>AO51</f>
        <v>0</v>
      </c>
      <c r="I7" s="79">
        <f>AT51</f>
        <v>0</v>
      </c>
      <c r="J7" s="124"/>
      <c r="K7" s="125"/>
      <c r="L7" s="125"/>
      <c r="M7" s="75"/>
      <c r="N7" s="251"/>
      <c r="O7" s="251"/>
      <c r="P7" s="33"/>
    </row>
    <row r="8" spans="1:56" ht="60" customHeight="1" x14ac:dyDescent="0.35">
      <c r="A8" s="91"/>
      <c r="B8" s="91"/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0</v>
      </c>
      <c r="I8" s="76">
        <f>AS51</f>
        <v>0</v>
      </c>
      <c r="J8" s="124"/>
      <c r="K8" s="125"/>
      <c r="L8" s="125"/>
      <c r="M8" s="75"/>
      <c r="N8" s="251"/>
      <c r="O8" s="251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75"/>
      <c r="N9" s="128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  <c r="M10" s="8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  <c r="M11" s="8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59"/>
    </row>
    <row r="13" spans="1:56" ht="15" thickBot="1" x14ac:dyDescent="0.4">
      <c r="I13" s="5"/>
      <c r="J13" s="5"/>
    </row>
    <row r="14" spans="1:56" ht="111.75" customHeight="1" thickBot="1" x14ac:dyDescent="0.4">
      <c r="B14" s="233" t="s">
        <v>0</v>
      </c>
      <c r="C14" s="235" t="s">
        <v>3</v>
      </c>
      <c r="D14" s="237" t="s">
        <v>4</v>
      </c>
      <c r="E14" s="239" t="s">
        <v>1</v>
      </c>
      <c r="F14" s="9"/>
      <c r="G14" s="241" t="s">
        <v>50</v>
      </c>
      <c r="H14" s="243" t="s">
        <v>24</v>
      </c>
      <c r="I14" s="253"/>
      <c r="J14" s="254"/>
      <c r="K14" s="254"/>
      <c r="L14" s="254"/>
      <c r="M14" s="255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34"/>
      <c r="C15" s="236"/>
      <c r="D15" s="238"/>
      <c r="E15" s="240"/>
      <c r="F15" s="9"/>
      <c r="G15" s="242"/>
      <c r="H15" s="244"/>
      <c r="I15" s="256"/>
      <c r="J15" s="257"/>
      <c r="K15" s="257"/>
      <c r="L15" s="257"/>
      <c r="M15" s="258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49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2" t="str">
        <f>NAMENBLAD!B8</f>
        <v>kees</v>
      </c>
      <c r="C16" s="163">
        <f>'1'!$H$19</f>
        <v>0</v>
      </c>
      <c r="D16" s="164">
        <f>'1'!$P$19</f>
        <v>0</v>
      </c>
      <c r="E16" s="158" t="e">
        <f>IF(G16="","",IF(G16="afhaken","--",IF(G16="vervelen","-",IF(G16="twijfelen","+/-",IF(G16="doorzetten","+",IF(G16="flierefluiten","++"))))))</f>
        <v>#VALUE!</v>
      </c>
      <c r="F16" s="158">
        <f>IF(C16="","",IF(D16=3,3,IF(C16*D16&gt;=15,5,IF(C16+D16&lt;=4,1,IF(C16&gt;D16,2,IF(C16&lt;D16,4,IF(C16*D16&lt;=6,2,IF(C16*D16&lt;9,4,IF(C16+D16&gt;7,4,IF(C16*D16&gt;7,5))))))))))</f>
        <v>1</v>
      </c>
      <c r="G16" s="159" t="e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#VALUE!</v>
      </c>
      <c r="H16" s="325" t="str">
        <f t="shared" ref="H16:H50" si="0">IF(M16=5,"!",IF(M16=6,"!",IF(M16=11,"!!!",IF(M16=12,"!",IF(M16=16,"!!",IF(M16&gt;=0,""))))))</f>
        <v/>
      </c>
      <c r="I16" s="155" t="str">
        <f>IF(C16=0,"",IF(C16&gt;0,F16))</f>
        <v/>
      </c>
      <c r="J16" s="165">
        <f>IF(C16=5,2,IF(C16=1,1,IF(C16=3,8,IF(C16&gt;=0,0))))</f>
        <v>0</v>
      </c>
      <c r="K16" s="165">
        <f>IF(D16=5,4,IF(D16=1,3,IF(D16=2,7,IF(D16&gt;=0,0))))</f>
        <v>0</v>
      </c>
      <c r="L16" s="166" t="str">
        <f>IF(K16=0,"",IF(C16=1,1,IF(J16&gt;K16,5,IF(J16&lt;K16,6,IF(J16=K16,7)))))</f>
        <v/>
      </c>
      <c r="M16" s="167" t="str">
        <f>IF(I16="","",IF(120&gt;0,SUM(J16:L16)))</f>
        <v/>
      </c>
      <c r="N16" s="166" t="e">
        <f t="shared" ref="N16:N49" si="1">M16+K16</f>
        <v>#VALUE!</v>
      </c>
      <c r="O16" s="168">
        <f>COUNTIF($C16,1)</f>
        <v>0</v>
      </c>
      <c r="P16" s="168">
        <f>COUNTIF($C16,2)</f>
        <v>0</v>
      </c>
      <c r="Q16" s="168">
        <f>COUNTIF($C16,3)</f>
        <v>0</v>
      </c>
      <c r="R16" s="168">
        <f>COUNTIF($C16,4)</f>
        <v>0</v>
      </c>
      <c r="S16" s="168">
        <f>COUNTIF($C16,5)</f>
        <v>0</v>
      </c>
      <c r="T16" s="168">
        <f>COUNTIF($D16,1)</f>
        <v>0</v>
      </c>
      <c r="U16" s="168">
        <f>COUNTIF($D16,2)</f>
        <v>0</v>
      </c>
      <c r="V16" s="168">
        <f>COUNTIF($D16,3)</f>
        <v>0</v>
      </c>
      <c r="W16" s="168">
        <f>COUNTIF($D16,4)</f>
        <v>0</v>
      </c>
      <c r="X16" s="168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2" t="str">
        <f>NAMENBLAD!B9</f>
        <v>leerling 2</v>
      </c>
      <c r="C17" s="104">
        <f>'2'!$H$19</f>
        <v>0</v>
      </c>
      <c r="D17" s="106">
        <f>'2'!$P$19</f>
        <v>0</v>
      </c>
      <c r="E17" s="6" t="e">
        <f t="shared" ref="E17:E50" si="7">IF(G17="","",IF(G17="afhaken","--",IF(G17="vervelen","-",IF(G17="twijfelen","+/-",IF(G17="doorzetten","+",IF(G17="flierefluiten","++"))))))</f>
        <v>#VALUE!</v>
      </c>
      <c r="F17" s="6">
        <f t="shared" ref="F17:F50" si="8">IF(C17="","",IF(D17=3,3,IF(C17*D17&gt;=15,5,IF(C17+D17&lt;=4,1,IF(C17&gt;D17,2,IF(C17&lt;D17,4,IF(C17*D17&lt;=6,2,IF(C17*D17&lt;9,4,IF(C17+D17&gt;7,4,IF(C17*D17&gt;7,5))))))))))</f>
        <v>1</v>
      </c>
      <c r="G17" s="157" t="e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#VALUE!</v>
      </c>
      <c r="H17" s="326" t="str">
        <f t="shared" si="0"/>
        <v/>
      </c>
      <c r="I17" s="155" t="str">
        <f t="shared" ref="I17:I50" si="10">IF(C17=0,"",IF(C17&gt;0,F17))</f>
        <v/>
      </c>
      <c r="J17" s="165">
        <f t="shared" ref="J17:J50" si="11">IF(C17=5,2,IF(C17=1,1,IF(C17=3,8,IF(C17&gt;=0,0))))</f>
        <v>0</v>
      </c>
      <c r="K17" s="165">
        <f t="shared" ref="K17:K50" si="12">IF(D17=5,4,IF(D17=1,3,IF(D17=2,7,IF(D17&gt;=0,0))))</f>
        <v>0</v>
      </c>
      <c r="L17" s="166" t="str">
        <f t="shared" ref="L17:L50" si="13">IF(K17=0,"",IF(C17=1,1,IF(J17&gt;K17,5,IF(J17&lt;K17,6,IF(J17=K17,7)))))</f>
        <v/>
      </c>
      <c r="M17" s="167" t="str">
        <f t="shared" ref="M17:M50" si="14">IF(I17="","",IF(120&gt;0,SUM(J17:L17)))</f>
        <v/>
      </c>
      <c r="N17" s="166" t="e">
        <f t="shared" si="1"/>
        <v>#VALUE!</v>
      </c>
      <c r="O17" s="168">
        <f t="shared" ref="O17:O50" si="15">COUNTIF($C17,1)</f>
        <v>0</v>
      </c>
      <c r="P17" s="168">
        <f t="shared" ref="P17:P50" si="16">COUNTIF($C17,2)</f>
        <v>0</v>
      </c>
      <c r="Q17" s="168">
        <f t="shared" ref="Q17:Q50" si="17">COUNTIF($C17,3)</f>
        <v>0</v>
      </c>
      <c r="R17" s="168">
        <f t="shared" ref="R17:R50" si="18">COUNTIF($C17,4)</f>
        <v>0</v>
      </c>
      <c r="S17" s="168">
        <f t="shared" ref="S17:S50" si="19">COUNTIF($C17,5)</f>
        <v>0</v>
      </c>
      <c r="T17" s="168">
        <f t="shared" ref="T17:T50" si="20">COUNTIF($D17,1)</f>
        <v>0</v>
      </c>
      <c r="U17" s="168">
        <f t="shared" ref="U17:U50" si="21">COUNTIF($D17,2)</f>
        <v>0</v>
      </c>
      <c r="V17" s="168">
        <f t="shared" ref="V17:V50" si="22">COUNTIF($D17,3)</f>
        <v>0</v>
      </c>
      <c r="W17" s="168">
        <f t="shared" ref="W17:W50" si="23">COUNTIF($D17,4)</f>
        <v>0</v>
      </c>
      <c r="X17" s="168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2" t="str">
        <f>NAMENBLAD!B10</f>
        <v>leerling 3</v>
      </c>
      <c r="C18" s="104">
        <f>'3'!$H$19</f>
        <v>0</v>
      </c>
      <c r="D18" s="106">
        <f>'3'!$P$19</f>
        <v>0</v>
      </c>
      <c r="E18" s="6" t="e">
        <f t="shared" si="7"/>
        <v>#VALUE!</v>
      </c>
      <c r="F18" s="6">
        <f t="shared" si="8"/>
        <v>1</v>
      </c>
      <c r="G18" s="157" t="e">
        <f t="shared" si="9"/>
        <v>#VALUE!</v>
      </c>
      <c r="H18" s="326" t="str">
        <f t="shared" si="0"/>
        <v/>
      </c>
      <c r="I18" s="155" t="str">
        <f t="shared" si="10"/>
        <v/>
      </c>
      <c r="J18" s="165">
        <f t="shared" si="11"/>
        <v>0</v>
      </c>
      <c r="K18" s="165">
        <f t="shared" si="12"/>
        <v>0</v>
      </c>
      <c r="L18" s="166" t="str">
        <f t="shared" si="13"/>
        <v/>
      </c>
      <c r="M18" s="167" t="str">
        <f t="shared" si="14"/>
        <v/>
      </c>
      <c r="N18" s="166" t="e">
        <f t="shared" si="1"/>
        <v>#VALUE!</v>
      </c>
      <c r="O18" s="168">
        <f t="shared" si="15"/>
        <v>0</v>
      </c>
      <c r="P18" s="168">
        <f t="shared" si="16"/>
        <v>0</v>
      </c>
      <c r="Q18" s="168">
        <f t="shared" si="17"/>
        <v>0</v>
      </c>
      <c r="R18" s="168">
        <f t="shared" si="18"/>
        <v>0</v>
      </c>
      <c r="S18" s="168">
        <f t="shared" si="19"/>
        <v>0</v>
      </c>
      <c r="T18" s="168">
        <f t="shared" si="20"/>
        <v>0</v>
      </c>
      <c r="U18" s="168">
        <f t="shared" si="21"/>
        <v>0</v>
      </c>
      <c r="V18" s="168">
        <f t="shared" si="22"/>
        <v>0</v>
      </c>
      <c r="W18" s="168">
        <f t="shared" si="23"/>
        <v>0</v>
      </c>
      <c r="X18" s="168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2" t="str">
        <f>NAMENBLAD!B11</f>
        <v>leerling 4</v>
      </c>
      <c r="C19" s="104">
        <f>'4'!$H$19</f>
        <v>0</v>
      </c>
      <c r="D19" s="106">
        <f>'4'!$P$19</f>
        <v>0</v>
      </c>
      <c r="E19" s="6" t="e">
        <f t="shared" si="7"/>
        <v>#VALUE!</v>
      </c>
      <c r="F19" s="6">
        <f t="shared" si="8"/>
        <v>1</v>
      </c>
      <c r="G19" s="157" t="e">
        <f t="shared" si="9"/>
        <v>#VALUE!</v>
      </c>
      <c r="H19" s="326" t="str">
        <f t="shared" si="0"/>
        <v/>
      </c>
      <c r="I19" s="155" t="str">
        <f t="shared" si="10"/>
        <v/>
      </c>
      <c r="J19" s="165">
        <f t="shared" si="11"/>
        <v>0</v>
      </c>
      <c r="K19" s="165">
        <f t="shared" si="12"/>
        <v>0</v>
      </c>
      <c r="L19" s="166" t="str">
        <f t="shared" si="13"/>
        <v/>
      </c>
      <c r="M19" s="167" t="str">
        <f t="shared" si="14"/>
        <v/>
      </c>
      <c r="N19" s="166" t="e">
        <f t="shared" si="1"/>
        <v>#VALUE!</v>
      </c>
      <c r="O19" s="168">
        <f t="shared" si="15"/>
        <v>0</v>
      </c>
      <c r="P19" s="168">
        <f t="shared" si="16"/>
        <v>0</v>
      </c>
      <c r="Q19" s="168">
        <f t="shared" si="17"/>
        <v>0</v>
      </c>
      <c r="R19" s="168">
        <f t="shared" si="18"/>
        <v>0</v>
      </c>
      <c r="S19" s="168">
        <f t="shared" si="19"/>
        <v>0</v>
      </c>
      <c r="T19" s="168">
        <f t="shared" si="20"/>
        <v>0</v>
      </c>
      <c r="U19" s="168">
        <f t="shared" si="21"/>
        <v>0</v>
      </c>
      <c r="V19" s="168">
        <f t="shared" si="22"/>
        <v>0</v>
      </c>
      <c r="W19" s="168">
        <f t="shared" si="23"/>
        <v>0</v>
      </c>
      <c r="X19" s="168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2" t="str">
        <f>NAMENBLAD!B12</f>
        <v>leerling 5</v>
      </c>
      <c r="C20" s="104">
        <f>'5'!$H$19</f>
        <v>0</v>
      </c>
      <c r="D20" s="106">
        <f>'5'!$P$19</f>
        <v>0</v>
      </c>
      <c r="E20" s="6" t="e">
        <f t="shared" si="7"/>
        <v>#VALUE!</v>
      </c>
      <c r="F20" s="6">
        <f t="shared" si="8"/>
        <v>1</v>
      </c>
      <c r="G20" s="157" t="e">
        <f t="shared" si="9"/>
        <v>#VALUE!</v>
      </c>
      <c r="H20" s="326" t="str">
        <f t="shared" si="0"/>
        <v/>
      </c>
      <c r="I20" s="155" t="str">
        <f t="shared" si="10"/>
        <v/>
      </c>
      <c r="J20" s="165">
        <f t="shared" si="11"/>
        <v>0</v>
      </c>
      <c r="K20" s="165">
        <f t="shared" si="12"/>
        <v>0</v>
      </c>
      <c r="L20" s="166" t="str">
        <f t="shared" si="13"/>
        <v/>
      </c>
      <c r="M20" s="167" t="str">
        <f t="shared" si="14"/>
        <v/>
      </c>
      <c r="N20" s="166" t="e">
        <f t="shared" si="1"/>
        <v>#VALUE!</v>
      </c>
      <c r="O20" s="168">
        <f t="shared" si="15"/>
        <v>0</v>
      </c>
      <c r="P20" s="168">
        <f t="shared" si="16"/>
        <v>0</v>
      </c>
      <c r="Q20" s="168">
        <f t="shared" si="17"/>
        <v>0</v>
      </c>
      <c r="R20" s="168">
        <f t="shared" si="18"/>
        <v>0</v>
      </c>
      <c r="S20" s="168">
        <f t="shared" si="19"/>
        <v>0</v>
      </c>
      <c r="T20" s="168">
        <f t="shared" si="20"/>
        <v>0</v>
      </c>
      <c r="U20" s="168">
        <f t="shared" si="21"/>
        <v>0</v>
      </c>
      <c r="V20" s="168">
        <f t="shared" si="22"/>
        <v>0</v>
      </c>
      <c r="W20" s="168">
        <f t="shared" si="23"/>
        <v>0</v>
      </c>
      <c r="X20" s="168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2" t="str">
        <f>NAMENBLAD!B13</f>
        <v>leerling 6</v>
      </c>
      <c r="C21" s="104">
        <f>'6'!$H$19</f>
        <v>0</v>
      </c>
      <c r="D21" s="106">
        <f>'6'!$P$19</f>
        <v>0</v>
      </c>
      <c r="E21" s="6" t="e">
        <f t="shared" si="7"/>
        <v>#VALUE!</v>
      </c>
      <c r="F21" s="6">
        <f t="shared" si="8"/>
        <v>1</v>
      </c>
      <c r="G21" s="157" t="e">
        <f t="shared" si="9"/>
        <v>#VALUE!</v>
      </c>
      <c r="H21" s="326" t="str">
        <f t="shared" si="0"/>
        <v/>
      </c>
      <c r="I21" s="155" t="str">
        <f t="shared" si="10"/>
        <v/>
      </c>
      <c r="J21" s="165">
        <f t="shared" si="11"/>
        <v>0</v>
      </c>
      <c r="K21" s="165">
        <f t="shared" si="12"/>
        <v>0</v>
      </c>
      <c r="L21" s="166" t="str">
        <f t="shared" si="13"/>
        <v/>
      </c>
      <c r="M21" s="167" t="str">
        <f t="shared" si="14"/>
        <v/>
      </c>
      <c r="N21" s="166" t="e">
        <f t="shared" si="1"/>
        <v>#VALUE!</v>
      </c>
      <c r="O21" s="168">
        <f t="shared" si="15"/>
        <v>0</v>
      </c>
      <c r="P21" s="168">
        <f t="shared" si="16"/>
        <v>0</v>
      </c>
      <c r="Q21" s="168">
        <f t="shared" si="17"/>
        <v>0</v>
      </c>
      <c r="R21" s="168">
        <f t="shared" si="18"/>
        <v>0</v>
      </c>
      <c r="S21" s="168">
        <f t="shared" si="19"/>
        <v>0</v>
      </c>
      <c r="T21" s="168">
        <f t="shared" si="20"/>
        <v>0</v>
      </c>
      <c r="U21" s="168">
        <f t="shared" si="21"/>
        <v>0</v>
      </c>
      <c r="V21" s="168">
        <f t="shared" si="22"/>
        <v>0</v>
      </c>
      <c r="W21" s="168">
        <f t="shared" si="23"/>
        <v>0</v>
      </c>
      <c r="X21" s="168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2" t="str">
        <f>NAMENBLAD!B14</f>
        <v>leerling 7</v>
      </c>
      <c r="C22" s="104">
        <f>'7'!$H$19</f>
        <v>0</v>
      </c>
      <c r="D22" s="106">
        <f>'7'!$P$19</f>
        <v>0</v>
      </c>
      <c r="E22" s="6" t="e">
        <f t="shared" si="7"/>
        <v>#VALUE!</v>
      </c>
      <c r="F22" s="6">
        <f t="shared" si="8"/>
        <v>1</v>
      </c>
      <c r="G22" s="157" t="e">
        <f t="shared" si="9"/>
        <v>#VALUE!</v>
      </c>
      <c r="H22" s="326" t="str">
        <f t="shared" si="0"/>
        <v/>
      </c>
      <c r="I22" s="155" t="str">
        <f t="shared" si="10"/>
        <v/>
      </c>
      <c r="J22" s="165">
        <f t="shared" si="11"/>
        <v>0</v>
      </c>
      <c r="K22" s="165">
        <f t="shared" si="12"/>
        <v>0</v>
      </c>
      <c r="L22" s="166" t="str">
        <f t="shared" si="13"/>
        <v/>
      </c>
      <c r="M22" s="167" t="str">
        <f t="shared" si="14"/>
        <v/>
      </c>
      <c r="N22" s="166" t="e">
        <f t="shared" si="1"/>
        <v>#VALUE!</v>
      </c>
      <c r="O22" s="168">
        <f t="shared" si="15"/>
        <v>0</v>
      </c>
      <c r="P22" s="168">
        <f t="shared" si="16"/>
        <v>0</v>
      </c>
      <c r="Q22" s="168">
        <f t="shared" si="17"/>
        <v>0</v>
      </c>
      <c r="R22" s="168">
        <f t="shared" si="18"/>
        <v>0</v>
      </c>
      <c r="S22" s="168">
        <f t="shared" si="19"/>
        <v>0</v>
      </c>
      <c r="T22" s="168">
        <f t="shared" si="20"/>
        <v>0</v>
      </c>
      <c r="U22" s="168">
        <f t="shared" si="21"/>
        <v>0</v>
      </c>
      <c r="V22" s="168">
        <f t="shared" si="22"/>
        <v>0</v>
      </c>
      <c r="W22" s="168">
        <f t="shared" si="23"/>
        <v>0</v>
      </c>
      <c r="X22" s="168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2" t="str">
        <f>NAMENBLAD!B15</f>
        <v>leerling 8</v>
      </c>
      <c r="C23" s="104">
        <f>'8'!$H$19</f>
        <v>0</v>
      </c>
      <c r="D23" s="106">
        <f>'8'!$P$19</f>
        <v>0</v>
      </c>
      <c r="E23" s="6" t="e">
        <f t="shared" si="7"/>
        <v>#VALUE!</v>
      </c>
      <c r="F23" s="6">
        <f t="shared" si="8"/>
        <v>1</v>
      </c>
      <c r="G23" s="157" t="e">
        <f t="shared" si="9"/>
        <v>#VALUE!</v>
      </c>
      <c r="H23" s="326" t="str">
        <f t="shared" si="0"/>
        <v/>
      </c>
      <c r="I23" s="155" t="str">
        <f t="shared" si="10"/>
        <v/>
      </c>
      <c r="J23" s="165">
        <f t="shared" si="11"/>
        <v>0</v>
      </c>
      <c r="K23" s="165">
        <f t="shared" si="12"/>
        <v>0</v>
      </c>
      <c r="L23" s="166" t="str">
        <f t="shared" si="13"/>
        <v/>
      </c>
      <c r="M23" s="167" t="str">
        <f t="shared" si="14"/>
        <v/>
      </c>
      <c r="N23" s="166" t="e">
        <f t="shared" si="1"/>
        <v>#VALUE!</v>
      </c>
      <c r="O23" s="168">
        <f t="shared" si="15"/>
        <v>0</v>
      </c>
      <c r="P23" s="168">
        <f t="shared" si="16"/>
        <v>0</v>
      </c>
      <c r="Q23" s="168">
        <f t="shared" si="17"/>
        <v>0</v>
      </c>
      <c r="R23" s="168">
        <f t="shared" si="18"/>
        <v>0</v>
      </c>
      <c r="S23" s="168">
        <f t="shared" si="19"/>
        <v>0</v>
      </c>
      <c r="T23" s="168">
        <f t="shared" si="20"/>
        <v>0</v>
      </c>
      <c r="U23" s="168">
        <f t="shared" si="21"/>
        <v>0</v>
      </c>
      <c r="V23" s="168">
        <f t="shared" si="22"/>
        <v>0</v>
      </c>
      <c r="W23" s="168">
        <f t="shared" si="23"/>
        <v>0</v>
      </c>
      <c r="X23" s="168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2" t="str">
        <f>NAMENBLAD!B16</f>
        <v>leerling 9</v>
      </c>
      <c r="C24" s="104">
        <f>'9'!$H$19</f>
        <v>0</v>
      </c>
      <c r="D24" s="106">
        <f>'9'!$P$19</f>
        <v>0</v>
      </c>
      <c r="E24" s="6" t="e">
        <f t="shared" si="7"/>
        <v>#VALUE!</v>
      </c>
      <c r="F24" s="6">
        <f t="shared" si="8"/>
        <v>1</v>
      </c>
      <c r="G24" s="157" t="e">
        <f t="shared" si="9"/>
        <v>#VALUE!</v>
      </c>
      <c r="H24" s="326" t="str">
        <f t="shared" si="0"/>
        <v/>
      </c>
      <c r="I24" s="155" t="str">
        <f t="shared" si="10"/>
        <v/>
      </c>
      <c r="J24" s="165">
        <f t="shared" si="11"/>
        <v>0</v>
      </c>
      <c r="K24" s="165">
        <f t="shared" si="12"/>
        <v>0</v>
      </c>
      <c r="L24" s="166" t="str">
        <f t="shared" si="13"/>
        <v/>
      </c>
      <c r="M24" s="167" t="str">
        <f t="shared" si="14"/>
        <v/>
      </c>
      <c r="N24" s="166" t="e">
        <f t="shared" si="1"/>
        <v>#VALUE!</v>
      </c>
      <c r="O24" s="168">
        <f t="shared" si="15"/>
        <v>0</v>
      </c>
      <c r="P24" s="168">
        <f t="shared" si="16"/>
        <v>0</v>
      </c>
      <c r="Q24" s="168">
        <f t="shared" si="17"/>
        <v>0</v>
      </c>
      <c r="R24" s="168">
        <f t="shared" si="18"/>
        <v>0</v>
      </c>
      <c r="S24" s="168">
        <f t="shared" si="19"/>
        <v>0</v>
      </c>
      <c r="T24" s="168">
        <f t="shared" si="20"/>
        <v>0</v>
      </c>
      <c r="U24" s="168">
        <f t="shared" si="21"/>
        <v>0</v>
      </c>
      <c r="V24" s="168">
        <f t="shared" si="22"/>
        <v>0</v>
      </c>
      <c r="W24" s="168">
        <f t="shared" si="23"/>
        <v>0</v>
      </c>
      <c r="X24" s="168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2" t="str">
        <f>NAMENBLAD!B17</f>
        <v>leerling 10</v>
      </c>
      <c r="C25" s="104">
        <f>'10'!$H$19</f>
        <v>0</v>
      </c>
      <c r="D25" s="106">
        <f>'10'!$P$19</f>
        <v>0</v>
      </c>
      <c r="E25" s="6" t="e">
        <f t="shared" si="7"/>
        <v>#VALUE!</v>
      </c>
      <c r="F25" s="6">
        <f t="shared" si="8"/>
        <v>1</v>
      </c>
      <c r="G25" s="157" t="e">
        <f t="shared" si="9"/>
        <v>#VALUE!</v>
      </c>
      <c r="H25" s="326" t="str">
        <f t="shared" si="0"/>
        <v/>
      </c>
      <c r="I25" s="155" t="str">
        <f t="shared" si="10"/>
        <v/>
      </c>
      <c r="J25" s="165">
        <f t="shared" si="11"/>
        <v>0</v>
      </c>
      <c r="K25" s="165">
        <f t="shared" si="12"/>
        <v>0</v>
      </c>
      <c r="L25" s="166" t="str">
        <f t="shared" si="13"/>
        <v/>
      </c>
      <c r="M25" s="167" t="str">
        <f t="shared" si="14"/>
        <v/>
      </c>
      <c r="N25" s="166" t="e">
        <f t="shared" si="1"/>
        <v>#VALUE!</v>
      </c>
      <c r="O25" s="168">
        <f t="shared" si="15"/>
        <v>0</v>
      </c>
      <c r="P25" s="168">
        <f t="shared" si="16"/>
        <v>0</v>
      </c>
      <c r="Q25" s="168">
        <f t="shared" si="17"/>
        <v>0</v>
      </c>
      <c r="R25" s="168">
        <f t="shared" si="18"/>
        <v>0</v>
      </c>
      <c r="S25" s="168">
        <f t="shared" si="19"/>
        <v>0</v>
      </c>
      <c r="T25" s="168">
        <f t="shared" si="20"/>
        <v>0</v>
      </c>
      <c r="U25" s="168">
        <f t="shared" si="21"/>
        <v>0</v>
      </c>
      <c r="V25" s="168">
        <f t="shared" si="22"/>
        <v>0</v>
      </c>
      <c r="W25" s="168">
        <f t="shared" si="23"/>
        <v>0</v>
      </c>
      <c r="X25" s="168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2" t="str">
        <f>NAMENBLAD!B18</f>
        <v>leerling 11</v>
      </c>
      <c r="C26" s="104">
        <f>'11'!$H$19</f>
        <v>0</v>
      </c>
      <c r="D26" s="106">
        <f>'11'!$P$19</f>
        <v>0</v>
      </c>
      <c r="E26" s="6" t="e">
        <f t="shared" si="7"/>
        <v>#VALUE!</v>
      </c>
      <c r="F26" s="6">
        <f t="shared" si="8"/>
        <v>1</v>
      </c>
      <c r="G26" s="157" t="e">
        <f t="shared" si="9"/>
        <v>#VALUE!</v>
      </c>
      <c r="H26" s="326" t="str">
        <f t="shared" si="0"/>
        <v/>
      </c>
      <c r="I26" s="155" t="str">
        <f t="shared" si="10"/>
        <v/>
      </c>
      <c r="J26" s="165">
        <f t="shared" si="11"/>
        <v>0</v>
      </c>
      <c r="K26" s="165">
        <f t="shared" si="12"/>
        <v>0</v>
      </c>
      <c r="L26" s="166" t="str">
        <f t="shared" si="13"/>
        <v/>
      </c>
      <c r="M26" s="167" t="str">
        <f t="shared" si="14"/>
        <v/>
      </c>
      <c r="N26" s="166" t="e">
        <f t="shared" si="1"/>
        <v>#VALUE!</v>
      </c>
      <c r="O26" s="168">
        <f t="shared" si="15"/>
        <v>0</v>
      </c>
      <c r="P26" s="168">
        <f t="shared" si="16"/>
        <v>0</v>
      </c>
      <c r="Q26" s="168">
        <f t="shared" si="17"/>
        <v>0</v>
      </c>
      <c r="R26" s="168">
        <f t="shared" si="18"/>
        <v>0</v>
      </c>
      <c r="S26" s="168">
        <f t="shared" si="19"/>
        <v>0</v>
      </c>
      <c r="T26" s="168">
        <f t="shared" si="20"/>
        <v>0</v>
      </c>
      <c r="U26" s="168">
        <f t="shared" si="21"/>
        <v>0</v>
      </c>
      <c r="V26" s="168">
        <f t="shared" si="22"/>
        <v>0</v>
      </c>
      <c r="W26" s="168">
        <f t="shared" si="23"/>
        <v>0</v>
      </c>
      <c r="X26" s="168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2" t="str">
        <f>NAMENBLAD!B19</f>
        <v>leerling 12</v>
      </c>
      <c r="C27" s="104">
        <f>'12'!$H$19</f>
        <v>0</v>
      </c>
      <c r="D27" s="106">
        <f>'12'!$P$19</f>
        <v>0</v>
      </c>
      <c r="E27" s="6" t="e">
        <f t="shared" si="7"/>
        <v>#VALUE!</v>
      </c>
      <c r="F27" s="6">
        <f t="shared" si="8"/>
        <v>1</v>
      </c>
      <c r="G27" s="157" t="e">
        <f t="shared" si="9"/>
        <v>#VALUE!</v>
      </c>
      <c r="H27" s="326" t="str">
        <f t="shared" si="0"/>
        <v/>
      </c>
      <c r="I27" s="155" t="str">
        <f t="shared" si="10"/>
        <v/>
      </c>
      <c r="J27" s="165">
        <f t="shared" si="11"/>
        <v>0</v>
      </c>
      <c r="K27" s="165">
        <f t="shared" si="12"/>
        <v>0</v>
      </c>
      <c r="L27" s="166" t="str">
        <f t="shared" si="13"/>
        <v/>
      </c>
      <c r="M27" s="167" t="str">
        <f t="shared" si="14"/>
        <v/>
      </c>
      <c r="N27" s="166" t="e">
        <f t="shared" si="1"/>
        <v>#VALUE!</v>
      </c>
      <c r="O27" s="168">
        <f t="shared" si="15"/>
        <v>0</v>
      </c>
      <c r="P27" s="168">
        <f t="shared" si="16"/>
        <v>0</v>
      </c>
      <c r="Q27" s="168">
        <f t="shared" si="17"/>
        <v>0</v>
      </c>
      <c r="R27" s="168">
        <f t="shared" si="18"/>
        <v>0</v>
      </c>
      <c r="S27" s="168">
        <f t="shared" si="19"/>
        <v>0</v>
      </c>
      <c r="T27" s="168">
        <f t="shared" si="20"/>
        <v>0</v>
      </c>
      <c r="U27" s="168">
        <f t="shared" si="21"/>
        <v>0</v>
      </c>
      <c r="V27" s="168">
        <f t="shared" si="22"/>
        <v>0</v>
      </c>
      <c r="W27" s="168">
        <f t="shared" si="23"/>
        <v>0</v>
      </c>
      <c r="X27" s="168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2" t="str">
        <f>NAMENBLAD!B20</f>
        <v>leerling 13</v>
      </c>
      <c r="C28" s="104">
        <f>'13'!$H$19</f>
        <v>0</v>
      </c>
      <c r="D28" s="106">
        <f>'13'!$P$19</f>
        <v>0</v>
      </c>
      <c r="E28" s="6" t="e">
        <f t="shared" si="7"/>
        <v>#VALUE!</v>
      </c>
      <c r="F28" s="6">
        <f t="shared" si="8"/>
        <v>1</v>
      </c>
      <c r="G28" s="157" t="e">
        <f t="shared" si="9"/>
        <v>#VALUE!</v>
      </c>
      <c r="H28" s="326" t="str">
        <f t="shared" si="0"/>
        <v/>
      </c>
      <c r="I28" s="155" t="str">
        <f t="shared" si="10"/>
        <v/>
      </c>
      <c r="J28" s="165">
        <f t="shared" si="11"/>
        <v>0</v>
      </c>
      <c r="K28" s="165">
        <f t="shared" si="12"/>
        <v>0</v>
      </c>
      <c r="L28" s="166" t="str">
        <f t="shared" si="13"/>
        <v/>
      </c>
      <c r="M28" s="167" t="str">
        <f t="shared" si="14"/>
        <v/>
      </c>
      <c r="N28" s="166" t="e">
        <f t="shared" si="1"/>
        <v>#VALUE!</v>
      </c>
      <c r="O28" s="168">
        <f t="shared" si="15"/>
        <v>0</v>
      </c>
      <c r="P28" s="168">
        <f t="shared" si="16"/>
        <v>0</v>
      </c>
      <c r="Q28" s="168">
        <f t="shared" si="17"/>
        <v>0</v>
      </c>
      <c r="R28" s="168">
        <f t="shared" si="18"/>
        <v>0</v>
      </c>
      <c r="S28" s="168">
        <f t="shared" si="19"/>
        <v>0</v>
      </c>
      <c r="T28" s="168">
        <f t="shared" si="20"/>
        <v>0</v>
      </c>
      <c r="U28" s="168">
        <f t="shared" si="21"/>
        <v>0</v>
      </c>
      <c r="V28" s="168">
        <f t="shared" si="22"/>
        <v>0</v>
      </c>
      <c r="W28" s="168">
        <f t="shared" si="23"/>
        <v>0</v>
      </c>
      <c r="X28" s="168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2" t="str">
        <f>NAMENBLAD!B21</f>
        <v>leerling 14</v>
      </c>
      <c r="C29" s="104">
        <f>'14'!$H$19</f>
        <v>0</v>
      </c>
      <c r="D29" s="106">
        <f>'14'!$P$19</f>
        <v>0</v>
      </c>
      <c r="E29" s="6" t="e">
        <f t="shared" si="7"/>
        <v>#VALUE!</v>
      </c>
      <c r="F29" s="6">
        <f t="shared" si="8"/>
        <v>1</v>
      </c>
      <c r="G29" s="157" t="e">
        <f t="shared" si="9"/>
        <v>#VALUE!</v>
      </c>
      <c r="H29" s="326" t="str">
        <f t="shared" si="0"/>
        <v/>
      </c>
      <c r="I29" s="155" t="str">
        <f t="shared" si="10"/>
        <v/>
      </c>
      <c r="J29" s="165">
        <f t="shared" si="11"/>
        <v>0</v>
      </c>
      <c r="K29" s="165">
        <f t="shared" si="12"/>
        <v>0</v>
      </c>
      <c r="L29" s="166" t="str">
        <f t="shared" si="13"/>
        <v/>
      </c>
      <c r="M29" s="167" t="str">
        <f t="shared" si="14"/>
        <v/>
      </c>
      <c r="N29" s="166" t="e">
        <f t="shared" si="1"/>
        <v>#VALUE!</v>
      </c>
      <c r="O29" s="168">
        <f t="shared" si="15"/>
        <v>0</v>
      </c>
      <c r="P29" s="168">
        <f t="shared" si="16"/>
        <v>0</v>
      </c>
      <c r="Q29" s="168">
        <f t="shared" si="17"/>
        <v>0</v>
      </c>
      <c r="R29" s="168">
        <f t="shared" si="18"/>
        <v>0</v>
      </c>
      <c r="S29" s="168">
        <f t="shared" si="19"/>
        <v>0</v>
      </c>
      <c r="T29" s="168">
        <f t="shared" si="20"/>
        <v>0</v>
      </c>
      <c r="U29" s="168">
        <f t="shared" si="21"/>
        <v>0</v>
      </c>
      <c r="V29" s="168">
        <f t="shared" si="22"/>
        <v>0</v>
      </c>
      <c r="W29" s="168">
        <f t="shared" si="23"/>
        <v>0</v>
      </c>
      <c r="X29" s="168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2" t="str">
        <f>NAMENBLAD!B22</f>
        <v>leerling 15</v>
      </c>
      <c r="C30" s="104">
        <f>'15'!$H$19</f>
        <v>0</v>
      </c>
      <c r="D30" s="106">
        <f>'15'!$P$19</f>
        <v>0</v>
      </c>
      <c r="E30" s="6" t="e">
        <f t="shared" si="7"/>
        <v>#VALUE!</v>
      </c>
      <c r="F30" s="6">
        <f t="shared" si="8"/>
        <v>1</v>
      </c>
      <c r="G30" s="157" t="e">
        <f t="shared" si="9"/>
        <v>#VALUE!</v>
      </c>
      <c r="H30" s="326" t="str">
        <f t="shared" si="0"/>
        <v/>
      </c>
      <c r="I30" s="155" t="str">
        <f t="shared" si="10"/>
        <v/>
      </c>
      <c r="J30" s="165">
        <f t="shared" si="11"/>
        <v>0</v>
      </c>
      <c r="K30" s="165">
        <f t="shared" si="12"/>
        <v>0</v>
      </c>
      <c r="L30" s="166" t="str">
        <f t="shared" si="13"/>
        <v/>
      </c>
      <c r="M30" s="167" t="str">
        <f t="shared" si="14"/>
        <v/>
      </c>
      <c r="N30" s="166" t="e">
        <f t="shared" si="1"/>
        <v>#VALUE!</v>
      </c>
      <c r="O30" s="168">
        <f t="shared" si="15"/>
        <v>0</v>
      </c>
      <c r="P30" s="168">
        <f t="shared" si="16"/>
        <v>0</v>
      </c>
      <c r="Q30" s="168">
        <f t="shared" si="17"/>
        <v>0</v>
      </c>
      <c r="R30" s="168">
        <f t="shared" si="18"/>
        <v>0</v>
      </c>
      <c r="S30" s="168">
        <f t="shared" si="19"/>
        <v>0</v>
      </c>
      <c r="T30" s="168">
        <f t="shared" si="20"/>
        <v>0</v>
      </c>
      <c r="U30" s="168">
        <f t="shared" si="21"/>
        <v>0</v>
      </c>
      <c r="V30" s="168">
        <f t="shared" si="22"/>
        <v>0</v>
      </c>
      <c r="W30" s="168">
        <f t="shared" si="23"/>
        <v>0</v>
      </c>
      <c r="X30" s="168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2" t="str">
        <f>NAMENBLAD!B23</f>
        <v>leerling 16</v>
      </c>
      <c r="C31" s="104">
        <f>'16'!$H$19</f>
        <v>0</v>
      </c>
      <c r="D31" s="106">
        <f>'16'!$P$19</f>
        <v>0</v>
      </c>
      <c r="E31" s="6" t="e">
        <f t="shared" si="7"/>
        <v>#VALUE!</v>
      </c>
      <c r="F31" s="6">
        <f t="shared" si="8"/>
        <v>1</v>
      </c>
      <c r="G31" s="157" t="e">
        <f t="shared" si="9"/>
        <v>#VALUE!</v>
      </c>
      <c r="H31" s="326" t="str">
        <f t="shared" si="0"/>
        <v/>
      </c>
      <c r="I31" s="155" t="str">
        <f t="shared" si="10"/>
        <v/>
      </c>
      <c r="J31" s="165">
        <f t="shared" si="11"/>
        <v>0</v>
      </c>
      <c r="K31" s="165">
        <f t="shared" si="12"/>
        <v>0</v>
      </c>
      <c r="L31" s="166" t="str">
        <f t="shared" si="13"/>
        <v/>
      </c>
      <c r="M31" s="167" t="str">
        <f t="shared" si="14"/>
        <v/>
      </c>
      <c r="N31" s="166" t="e">
        <f t="shared" si="1"/>
        <v>#VALUE!</v>
      </c>
      <c r="O31" s="168">
        <f t="shared" si="15"/>
        <v>0</v>
      </c>
      <c r="P31" s="168">
        <f t="shared" si="16"/>
        <v>0</v>
      </c>
      <c r="Q31" s="168">
        <f t="shared" si="17"/>
        <v>0</v>
      </c>
      <c r="R31" s="168">
        <f t="shared" si="18"/>
        <v>0</v>
      </c>
      <c r="S31" s="168">
        <f t="shared" si="19"/>
        <v>0</v>
      </c>
      <c r="T31" s="168">
        <f t="shared" si="20"/>
        <v>0</v>
      </c>
      <c r="U31" s="168">
        <f t="shared" si="21"/>
        <v>0</v>
      </c>
      <c r="V31" s="168">
        <f t="shared" si="22"/>
        <v>0</v>
      </c>
      <c r="W31" s="168">
        <f t="shared" si="23"/>
        <v>0</v>
      </c>
      <c r="X31" s="168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2" t="str">
        <f>NAMENBLAD!B24</f>
        <v>leerling 17</v>
      </c>
      <c r="C32" s="104">
        <f>'17'!$H$19</f>
        <v>0</v>
      </c>
      <c r="D32" s="106">
        <f>'17'!$P$19</f>
        <v>0</v>
      </c>
      <c r="E32" s="6" t="e">
        <f t="shared" si="7"/>
        <v>#VALUE!</v>
      </c>
      <c r="F32" s="6">
        <f t="shared" si="8"/>
        <v>1</v>
      </c>
      <c r="G32" s="157" t="e">
        <f t="shared" si="9"/>
        <v>#VALUE!</v>
      </c>
      <c r="H32" s="326" t="str">
        <f t="shared" si="0"/>
        <v/>
      </c>
      <c r="I32" s="155" t="str">
        <f t="shared" si="10"/>
        <v/>
      </c>
      <c r="J32" s="165">
        <f t="shared" si="11"/>
        <v>0</v>
      </c>
      <c r="K32" s="165">
        <f t="shared" si="12"/>
        <v>0</v>
      </c>
      <c r="L32" s="166" t="str">
        <f t="shared" si="13"/>
        <v/>
      </c>
      <c r="M32" s="167" t="str">
        <f t="shared" si="14"/>
        <v/>
      </c>
      <c r="N32" s="166" t="e">
        <f t="shared" si="1"/>
        <v>#VALUE!</v>
      </c>
      <c r="O32" s="168">
        <f t="shared" si="15"/>
        <v>0</v>
      </c>
      <c r="P32" s="168">
        <f t="shared" si="16"/>
        <v>0</v>
      </c>
      <c r="Q32" s="168">
        <f t="shared" si="17"/>
        <v>0</v>
      </c>
      <c r="R32" s="168">
        <f t="shared" si="18"/>
        <v>0</v>
      </c>
      <c r="S32" s="168">
        <f t="shared" si="19"/>
        <v>0</v>
      </c>
      <c r="T32" s="168">
        <f t="shared" si="20"/>
        <v>0</v>
      </c>
      <c r="U32" s="168">
        <f t="shared" si="21"/>
        <v>0</v>
      </c>
      <c r="V32" s="168">
        <f t="shared" si="22"/>
        <v>0</v>
      </c>
      <c r="W32" s="168">
        <f t="shared" si="23"/>
        <v>0</v>
      </c>
      <c r="X32" s="168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 t="str">
        <f t="shared" si="29"/>
        <v/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2" t="str">
        <f>NAMENBLAD!B25</f>
        <v>leerling 18</v>
      </c>
      <c r="C33" s="104">
        <f>'18'!$H$19</f>
        <v>0</v>
      </c>
      <c r="D33" s="106">
        <f>'18'!$P$19</f>
        <v>0</v>
      </c>
      <c r="E33" s="6" t="e">
        <f t="shared" si="7"/>
        <v>#VALUE!</v>
      </c>
      <c r="F33" s="6">
        <f t="shared" si="8"/>
        <v>1</v>
      </c>
      <c r="G33" s="157" t="e">
        <f t="shared" si="9"/>
        <v>#VALUE!</v>
      </c>
      <c r="H33" s="326" t="str">
        <f t="shared" si="0"/>
        <v/>
      </c>
      <c r="I33" s="155" t="str">
        <f t="shared" si="10"/>
        <v/>
      </c>
      <c r="J33" s="165">
        <f t="shared" si="11"/>
        <v>0</v>
      </c>
      <c r="K33" s="165">
        <f t="shared" si="12"/>
        <v>0</v>
      </c>
      <c r="L33" s="166" t="str">
        <f t="shared" si="13"/>
        <v/>
      </c>
      <c r="M33" s="167" t="str">
        <f t="shared" si="14"/>
        <v/>
      </c>
      <c r="N33" s="166" t="e">
        <f t="shared" si="1"/>
        <v>#VALUE!</v>
      </c>
      <c r="O33" s="168">
        <f t="shared" si="15"/>
        <v>0</v>
      </c>
      <c r="P33" s="168">
        <f t="shared" si="16"/>
        <v>0</v>
      </c>
      <c r="Q33" s="168">
        <f t="shared" si="17"/>
        <v>0</v>
      </c>
      <c r="R33" s="168">
        <f t="shared" si="18"/>
        <v>0</v>
      </c>
      <c r="S33" s="168">
        <f t="shared" si="19"/>
        <v>0</v>
      </c>
      <c r="T33" s="168">
        <f t="shared" si="20"/>
        <v>0</v>
      </c>
      <c r="U33" s="168">
        <f t="shared" si="21"/>
        <v>0</v>
      </c>
      <c r="V33" s="168">
        <f t="shared" si="22"/>
        <v>0</v>
      </c>
      <c r="W33" s="168">
        <f t="shared" si="23"/>
        <v>0</v>
      </c>
      <c r="X33" s="168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2" t="str">
        <f>NAMENBLAD!B26</f>
        <v>leerling 19</v>
      </c>
      <c r="C34" s="104">
        <f>'19'!$H$19</f>
        <v>0</v>
      </c>
      <c r="D34" s="106">
        <f>'19'!$P$19</f>
        <v>0</v>
      </c>
      <c r="E34" s="6" t="e">
        <f t="shared" si="7"/>
        <v>#VALUE!</v>
      </c>
      <c r="F34" s="6">
        <f t="shared" si="8"/>
        <v>1</v>
      </c>
      <c r="G34" s="157" t="e">
        <f t="shared" si="9"/>
        <v>#VALUE!</v>
      </c>
      <c r="H34" s="326" t="str">
        <f t="shared" si="0"/>
        <v/>
      </c>
      <c r="I34" s="155" t="str">
        <f t="shared" si="10"/>
        <v/>
      </c>
      <c r="J34" s="165">
        <f t="shared" si="11"/>
        <v>0</v>
      </c>
      <c r="K34" s="165">
        <f t="shared" si="12"/>
        <v>0</v>
      </c>
      <c r="L34" s="166" t="str">
        <f t="shared" si="13"/>
        <v/>
      </c>
      <c r="M34" s="167" t="str">
        <f t="shared" si="14"/>
        <v/>
      </c>
      <c r="N34" s="166" t="e">
        <f t="shared" si="1"/>
        <v>#VALUE!</v>
      </c>
      <c r="O34" s="168">
        <f t="shared" si="15"/>
        <v>0</v>
      </c>
      <c r="P34" s="168">
        <f t="shared" si="16"/>
        <v>0</v>
      </c>
      <c r="Q34" s="168">
        <f t="shared" si="17"/>
        <v>0</v>
      </c>
      <c r="R34" s="168">
        <f t="shared" si="18"/>
        <v>0</v>
      </c>
      <c r="S34" s="168">
        <f t="shared" si="19"/>
        <v>0</v>
      </c>
      <c r="T34" s="168">
        <f t="shared" si="20"/>
        <v>0</v>
      </c>
      <c r="U34" s="168">
        <f t="shared" si="21"/>
        <v>0</v>
      </c>
      <c r="V34" s="168">
        <f t="shared" si="22"/>
        <v>0</v>
      </c>
      <c r="W34" s="168">
        <f t="shared" si="23"/>
        <v>0</v>
      </c>
      <c r="X34" s="168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2" t="str">
        <f>NAMENBLAD!B27</f>
        <v>leerling 20</v>
      </c>
      <c r="C35" s="104">
        <f>'20'!$H$19</f>
        <v>0</v>
      </c>
      <c r="D35" s="106">
        <f>'20'!$P$19</f>
        <v>0</v>
      </c>
      <c r="E35" s="6" t="e">
        <f t="shared" si="7"/>
        <v>#VALUE!</v>
      </c>
      <c r="F35" s="6">
        <f t="shared" si="8"/>
        <v>1</v>
      </c>
      <c r="G35" s="157" t="e">
        <f t="shared" si="9"/>
        <v>#VALUE!</v>
      </c>
      <c r="H35" s="326" t="str">
        <f t="shared" si="0"/>
        <v/>
      </c>
      <c r="I35" s="155" t="str">
        <f t="shared" si="10"/>
        <v/>
      </c>
      <c r="J35" s="165">
        <f t="shared" si="11"/>
        <v>0</v>
      </c>
      <c r="K35" s="165">
        <f t="shared" si="12"/>
        <v>0</v>
      </c>
      <c r="L35" s="166" t="str">
        <f t="shared" si="13"/>
        <v/>
      </c>
      <c r="M35" s="167" t="str">
        <f t="shared" si="14"/>
        <v/>
      </c>
      <c r="N35" s="166" t="e">
        <f t="shared" si="1"/>
        <v>#VALUE!</v>
      </c>
      <c r="O35" s="168">
        <f t="shared" si="15"/>
        <v>0</v>
      </c>
      <c r="P35" s="168">
        <f t="shared" si="16"/>
        <v>0</v>
      </c>
      <c r="Q35" s="168">
        <f t="shared" si="17"/>
        <v>0</v>
      </c>
      <c r="R35" s="168">
        <f t="shared" si="18"/>
        <v>0</v>
      </c>
      <c r="S35" s="168">
        <f t="shared" si="19"/>
        <v>0</v>
      </c>
      <c r="T35" s="168">
        <f t="shared" si="20"/>
        <v>0</v>
      </c>
      <c r="U35" s="168">
        <f t="shared" si="21"/>
        <v>0</v>
      </c>
      <c r="V35" s="168">
        <f t="shared" si="22"/>
        <v>0</v>
      </c>
      <c r="W35" s="168">
        <f t="shared" si="23"/>
        <v>0</v>
      </c>
      <c r="X35" s="168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2" t="str">
        <f>NAMENBLAD!B28</f>
        <v>leerling 21</v>
      </c>
      <c r="C36" s="104">
        <f>'21'!$H$19</f>
        <v>0</v>
      </c>
      <c r="D36" s="106">
        <f>'21'!$P$19</f>
        <v>0</v>
      </c>
      <c r="E36" s="6" t="e">
        <f t="shared" si="7"/>
        <v>#VALUE!</v>
      </c>
      <c r="F36" s="6">
        <f t="shared" si="8"/>
        <v>1</v>
      </c>
      <c r="G36" s="157" t="e">
        <f t="shared" si="9"/>
        <v>#VALUE!</v>
      </c>
      <c r="H36" s="326" t="str">
        <f t="shared" si="0"/>
        <v/>
      </c>
      <c r="I36" s="155" t="str">
        <f t="shared" si="10"/>
        <v/>
      </c>
      <c r="J36" s="165">
        <f t="shared" si="11"/>
        <v>0</v>
      </c>
      <c r="K36" s="165">
        <f t="shared" si="12"/>
        <v>0</v>
      </c>
      <c r="L36" s="166" t="str">
        <f t="shared" si="13"/>
        <v/>
      </c>
      <c r="M36" s="167" t="str">
        <f t="shared" si="14"/>
        <v/>
      </c>
      <c r="N36" s="166" t="e">
        <f t="shared" si="1"/>
        <v>#VALUE!</v>
      </c>
      <c r="O36" s="168">
        <f t="shared" si="15"/>
        <v>0</v>
      </c>
      <c r="P36" s="168">
        <f t="shared" si="16"/>
        <v>0</v>
      </c>
      <c r="Q36" s="168">
        <f t="shared" si="17"/>
        <v>0</v>
      </c>
      <c r="R36" s="168">
        <f t="shared" si="18"/>
        <v>0</v>
      </c>
      <c r="S36" s="168">
        <f t="shared" si="19"/>
        <v>0</v>
      </c>
      <c r="T36" s="168">
        <f t="shared" si="20"/>
        <v>0</v>
      </c>
      <c r="U36" s="168">
        <f t="shared" si="21"/>
        <v>0</v>
      </c>
      <c r="V36" s="168">
        <f t="shared" si="22"/>
        <v>0</v>
      </c>
      <c r="W36" s="168">
        <f t="shared" si="23"/>
        <v>0</v>
      </c>
      <c r="X36" s="168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2" t="str">
        <f>NAMENBLAD!B29</f>
        <v>leerling 22</v>
      </c>
      <c r="C37" s="104">
        <f>'22'!$H$19</f>
        <v>0</v>
      </c>
      <c r="D37" s="106">
        <f>'22'!$P$19</f>
        <v>0</v>
      </c>
      <c r="E37" s="6" t="e">
        <f t="shared" si="7"/>
        <v>#VALUE!</v>
      </c>
      <c r="F37" s="6">
        <f t="shared" si="8"/>
        <v>1</v>
      </c>
      <c r="G37" s="157" t="e">
        <f t="shared" si="9"/>
        <v>#VALUE!</v>
      </c>
      <c r="H37" s="326" t="str">
        <f t="shared" si="0"/>
        <v/>
      </c>
      <c r="I37" s="155" t="str">
        <f t="shared" si="10"/>
        <v/>
      </c>
      <c r="J37" s="165">
        <f t="shared" si="11"/>
        <v>0</v>
      </c>
      <c r="K37" s="165">
        <f t="shared" si="12"/>
        <v>0</v>
      </c>
      <c r="L37" s="166" t="str">
        <f t="shared" si="13"/>
        <v/>
      </c>
      <c r="M37" s="167" t="str">
        <f t="shared" si="14"/>
        <v/>
      </c>
      <c r="N37" s="166" t="e">
        <f t="shared" si="1"/>
        <v>#VALUE!</v>
      </c>
      <c r="O37" s="168">
        <f t="shared" si="15"/>
        <v>0</v>
      </c>
      <c r="P37" s="168">
        <f t="shared" si="16"/>
        <v>0</v>
      </c>
      <c r="Q37" s="168">
        <f t="shared" si="17"/>
        <v>0</v>
      </c>
      <c r="R37" s="168">
        <f t="shared" si="18"/>
        <v>0</v>
      </c>
      <c r="S37" s="168">
        <f t="shared" si="19"/>
        <v>0</v>
      </c>
      <c r="T37" s="168">
        <f t="shared" si="20"/>
        <v>0</v>
      </c>
      <c r="U37" s="168">
        <f t="shared" si="21"/>
        <v>0</v>
      </c>
      <c r="V37" s="168">
        <f t="shared" si="22"/>
        <v>0</v>
      </c>
      <c r="W37" s="168">
        <f t="shared" si="23"/>
        <v>0</v>
      </c>
      <c r="X37" s="168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2" t="str">
        <f>NAMENBLAD!B30</f>
        <v>leerling 23</v>
      </c>
      <c r="C38" s="104">
        <f>'23'!$H$19</f>
        <v>0</v>
      </c>
      <c r="D38" s="106">
        <f>'23'!$P$19</f>
        <v>0</v>
      </c>
      <c r="E38" s="6" t="e">
        <f t="shared" si="7"/>
        <v>#VALUE!</v>
      </c>
      <c r="F38" s="6">
        <f t="shared" si="8"/>
        <v>1</v>
      </c>
      <c r="G38" s="157" t="e">
        <f t="shared" si="9"/>
        <v>#VALUE!</v>
      </c>
      <c r="H38" s="326" t="str">
        <f t="shared" si="0"/>
        <v/>
      </c>
      <c r="I38" s="155" t="str">
        <f t="shared" si="10"/>
        <v/>
      </c>
      <c r="J38" s="165">
        <f t="shared" si="11"/>
        <v>0</v>
      </c>
      <c r="K38" s="165">
        <f t="shared" si="12"/>
        <v>0</v>
      </c>
      <c r="L38" s="166" t="str">
        <f t="shared" si="13"/>
        <v/>
      </c>
      <c r="M38" s="167" t="str">
        <f t="shared" si="14"/>
        <v/>
      </c>
      <c r="N38" s="166" t="e">
        <f t="shared" si="1"/>
        <v>#VALUE!</v>
      </c>
      <c r="O38" s="168">
        <f t="shared" si="15"/>
        <v>0</v>
      </c>
      <c r="P38" s="168">
        <f t="shared" si="16"/>
        <v>0</v>
      </c>
      <c r="Q38" s="168">
        <f t="shared" si="17"/>
        <v>0</v>
      </c>
      <c r="R38" s="168">
        <f t="shared" si="18"/>
        <v>0</v>
      </c>
      <c r="S38" s="168">
        <f t="shared" si="19"/>
        <v>0</v>
      </c>
      <c r="T38" s="168">
        <f t="shared" si="20"/>
        <v>0</v>
      </c>
      <c r="U38" s="168">
        <f t="shared" si="21"/>
        <v>0</v>
      </c>
      <c r="V38" s="168">
        <f t="shared" si="22"/>
        <v>0</v>
      </c>
      <c r="W38" s="168">
        <f t="shared" si="23"/>
        <v>0</v>
      </c>
      <c r="X38" s="168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2" t="str">
        <f>NAMENBLAD!B31</f>
        <v>leerling 24</v>
      </c>
      <c r="C39" s="104">
        <f>'24'!$H$19</f>
        <v>0</v>
      </c>
      <c r="D39" s="106">
        <f>'24'!$P$19</f>
        <v>0</v>
      </c>
      <c r="E39" s="6" t="e">
        <f t="shared" si="7"/>
        <v>#VALUE!</v>
      </c>
      <c r="F39" s="6">
        <f t="shared" si="8"/>
        <v>1</v>
      </c>
      <c r="G39" s="157" t="e">
        <f t="shared" si="9"/>
        <v>#VALUE!</v>
      </c>
      <c r="H39" s="326" t="str">
        <f t="shared" si="0"/>
        <v/>
      </c>
      <c r="I39" s="155" t="str">
        <f t="shared" si="10"/>
        <v/>
      </c>
      <c r="J39" s="165">
        <f t="shared" si="11"/>
        <v>0</v>
      </c>
      <c r="K39" s="165">
        <f t="shared" si="12"/>
        <v>0</v>
      </c>
      <c r="L39" s="166" t="str">
        <f t="shared" si="13"/>
        <v/>
      </c>
      <c r="M39" s="167" t="str">
        <f t="shared" si="14"/>
        <v/>
      </c>
      <c r="N39" s="166" t="e">
        <f t="shared" si="1"/>
        <v>#VALUE!</v>
      </c>
      <c r="O39" s="168">
        <f t="shared" si="15"/>
        <v>0</v>
      </c>
      <c r="P39" s="168">
        <f t="shared" si="16"/>
        <v>0</v>
      </c>
      <c r="Q39" s="168">
        <f t="shared" si="17"/>
        <v>0</v>
      </c>
      <c r="R39" s="168">
        <f t="shared" si="18"/>
        <v>0</v>
      </c>
      <c r="S39" s="168">
        <f t="shared" si="19"/>
        <v>0</v>
      </c>
      <c r="T39" s="168">
        <f t="shared" si="20"/>
        <v>0</v>
      </c>
      <c r="U39" s="168">
        <f t="shared" si="21"/>
        <v>0</v>
      </c>
      <c r="V39" s="168">
        <f t="shared" si="22"/>
        <v>0</v>
      </c>
      <c r="W39" s="168">
        <f t="shared" si="23"/>
        <v>0</v>
      </c>
      <c r="X39" s="168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2" t="str">
        <f>NAMENBLAD!B32</f>
        <v>leerling 25</v>
      </c>
      <c r="C40" s="104">
        <f>'25'!$H$19</f>
        <v>0</v>
      </c>
      <c r="D40" s="106">
        <f>'25'!$P$19</f>
        <v>0</v>
      </c>
      <c r="E40" s="6" t="e">
        <f t="shared" si="7"/>
        <v>#VALUE!</v>
      </c>
      <c r="F40" s="6">
        <f t="shared" si="8"/>
        <v>1</v>
      </c>
      <c r="G40" s="157" t="e">
        <f t="shared" si="9"/>
        <v>#VALUE!</v>
      </c>
      <c r="H40" s="326" t="str">
        <f t="shared" si="0"/>
        <v/>
      </c>
      <c r="I40" s="155" t="str">
        <f t="shared" si="10"/>
        <v/>
      </c>
      <c r="J40" s="165">
        <f t="shared" si="11"/>
        <v>0</v>
      </c>
      <c r="K40" s="165">
        <f t="shared" si="12"/>
        <v>0</v>
      </c>
      <c r="L40" s="166" t="str">
        <f t="shared" si="13"/>
        <v/>
      </c>
      <c r="M40" s="167" t="str">
        <f t="shared" si="14"/>
        <v/>
      </c>
      <c r="N40" s="166" t="e">
        <f t="shared" si="1"/>
        <v>#VALUE!</v>
      </c>
      <c r="O40" s="168">
        <f t="shared" si="15"/>
        <v>0</v>
      </c>
      <c r="P40" s="168">
        <f t="shared" si="16"/>
        <v>0</v>
      </c>
      <c r="Q40" s="168">
        <f t="shared" si="17"/>
        <v>0</v>
      </c>
      <c r="R40" s="168">
        <f t="shared" si="18"/>
        <v>0</v>
      </c>
      <c r="S40" s="168">
        <f t="shared" si="19"/>
        <v>0</v>
      </c>
      <c r="T40" s="168">
        <f t="shared" si="20"/>
        <v>0</v>
      </c>
      <c r="U40" s="168">
        <f t="shared" si="21"/>
        <v>0</v>
      </c>
      <c r="V40" s="168">
        <f t="shared" si="22"/>
        <v>0</v>
      </c>
      <c r="W40" s="168">
        <f t="shared" si="23"/>
        <v>0</v>
      </c>
      <c r="X40" s="168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2" t="str">
        <f>NAMENBLAD!B33</f>
        <v>leerling 26</v>
      </c>
      <c r="C41" s="104">
        <f>'26'!$H$19</f>
        <v>0</v>
      </c>
      <c r="D41" s="106">
        <f>'26'!$P$19</f>
        <v>0</v>
      </c>
      <c r="E41" s="6" t="e">
        <f t="shared" si="7"/>
        <v>#VALUE!</v>
      </c>
      <c r="F41" s="6">
        <f t="shared" si="8"/>
        <v>1</v>
      </c>
      <c r="G41" s="157" t="e">
        <f t="shared" si="9"/>
        <v>#VALUE!</v>
      </c>
      <c r="H41" s="326" t="str">
        <f t="shared" si="0"/>
        <v/>
      </c>
      <c r="I41" s="155" t="str">
        <f t="shared" si="10"/>
        <v/>
      </c>
      <c r="J41" s="165">
        <f t="shared" si="11"/>
        <v>0</v>
      </c>
      <c r="K41" s="165">
        <f t="shared" si="12"/>
        <v>0</v>
      </c>
      <c r="L41" s="166" t="str">
        <f t="shared" si="13"/>
        <v/>
      </c>
      <c r="M41" s="167" t="str">
        <f t="shared" si="14"/>
        <v/>
      </c>
      <c r="N41" s="166" t="e">
        <f t="shared" si="1"/>
        <v>#VALUE!</v>
      </c>
      <c r="O41" s="168">
        <f t="shared" si="15"/>
        <v>0</v>
      </c>
      <c r="P41" s="168">
        <f t="shared" si="16"/>
        <v>0</v>
      </c>
      <c r="Q41" s="168">
        <f t="shared" si="17"/>
        <v>0</v>
      </c>
      <c r="R41" s="168">
        <f t="shared" si="18"/>
        <v>0</v>
      </c>
      <c r="S41" s="168">
        <f t="shared" si="19"/>
        <v>0</v>
      </c>
      <c r="T41" s="168">
        <f t="shared" si="20"/>
        <v>0</v>
      </c>
      <c r="U41" s="168">
        <f t="shared" si="21"/>
        <v>0</v>
      </c>
      <c r="V41" s="168">
        <f t="shared" si="22"/>
        <v>0</v>
      </c>
      <c r="W41" s="168">
        <f t="shared" si="23"/>
        <v>0</v>
      </c>
      <c r="X41" s="168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2" t="str">
        <f>NAMENBLAD!B34</f>
        <v>leerling 27</v>
      </c>
      <c r="C42" s="104">
        <f>'27'!$H$19</f>
        <v>0</v>
      </c>
      <c r="D42" s="106">
        <f>'27'!$P$19</f>
        <v>0</v>
      </c>
      <c r="E42" s="6" t="e">
        <f t="shared" si="7"/>
        <v>#VALUE!</v>
      </c>
      <c r="F42" s="6">
        <f t="shared" si="8"/>
        <v>1</v>
      </c>
      <c r="G42" s="157" t="e">
        <f t="shared" si="9"/>
        <v>#VALUE!</v>
      </c>
      <c r="H42" s="326" t="str">
        <f t="shared" si="0"/>
        <v/>
      </c>
      <c r="I42" s="155" t="str">
        <f t="shared" si="10"/>
        <v/>
      </c>
      <c r="J42" s="165">
        <f t="shared" si="11"/>
        <v>0</v>
      </c>
      <c r="K42" s="165">
        <f t="shared" si="12"/>
        <v>0</v>
      </c>
      <c r="L42" s="166" t="str">
        <f t="shared" si="13"/>
        <v/>
      </c>
      <c r="M42" s="167" t="str">
        <f t="shared" si="14"/>
        <v/>
      </c>
      <c r="N42" s="166" t="e">
        <f t="shared" si="1"/>
        <v>#VALUE!</v>
      </c>
      <c r="O42" s="168">
        <f t="shared" si="15"/>
        <v>0</v>
      </c>
      <c r="P42" s="168">
        <f t="shared" si="16"/>
        <v>0</v>
      </c>
      <c r="Q42" s="168">
        <f t="shared" si="17"/>
        <v>0</v>
      </c>
      <c r="R42" s="168">
        <f t="shared" si="18"/>
        <v>0</v>
      </c>
      <c r="S42" s="168">
        <f t="shared" si="19"/>
        <v>0</v>
      </c>
      <c r="T42" s="168">
        <f t="shared" si="20"/>
        <v>0</v>
      </c>
      <c r="U42" s="168">
        <f t="shared" si="21"/>
        <v>0</v>
      </c>
      <c r="V42" s="168">
        <f t="shared" si="22"/>
        <v>0</v>
      </c>
      <c r="W42" s="168">
        <f t="shared" si="23"/>
        <v>0</v>
      </c>
      <c r="X42" s="168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2" t="str">
        <f>NAMENBLAD!B35</f>
        <v>leerling 28</v>
      </c>
      <c r="C43" s="104">
        <f>'28'!$H$19</f>
        <v>0</v>
      </c>
      <c r="D43" s="106">
        <f>'28'!$P$19</f>
        <v>0</v>
      </c>
      <c r="E43" s="6" t="e">
        <f t="shared" si="7"/>
        <v>#VALUE!</v>
      </c>
      <c r="F43" s="6">
        <f t="shared" si="8"/>
        <v>1</v>
      </c>
      <c r="G43" s="157" t="e">
        <f t="shared" si="9"/>
        <v>#VALUE!</v>
      </c>
      <c r="H43" s="326" t="str">
        <f t="shared" si="0"/>
        <v/>
      </c>
      <c r="I43" s="155" t="str">
        <f t="shared" si="10"/>
        <v/>
      </c>
      <c r="J43" s="165">
        <f t="shared" si="11"/>
        <v>0</v>
      </c>
      <c r="K43" s="165">
        <f t="shared" si="12"/>
        <v>0</v>
      </c>
      <c r="L43" s="166" t="str">
        <f t="shared" si="13"/>
        <v/>
      </c>
      <c r="M43" s="167" t="str">
        <f t="shared" si="14"/>
        <v/>
      </c>
      <c r="N43" s="166" t="e">
        <f t="shared" si="1"/>
        <v>#VALUE!</v>
      </c>
      <c r="O43" s="168">
        <f t="shared" si="15"/>
        <v>0</v>
      </c>
      <c r="P43" s="168">
        <f t="shared" si="16"/>
        <v>0</v>
      </c>
      <c r="Q43" s="168">
        <f t="shared" si="17"/>
        <v>0</v>
      </c>
      <c r="R43" s="168">
        <f t="shared" si="18"/>
        <v>0</v>
      </c>
      <c r="S43" s="168">
        <f t="shared" si="19"/>
        <v>0</v>
      </c>
      <c r="T43" s="168">
        <f t="shared" si="20"/>
        <v>0</v>
      </c>
      <c r="U43" s="168">
        <f t="shared" si="21"/>
        <v>0</v>
      </c>
      <c r="V43" s="168">
        <f t="shared" si="22"/>
        <v>0</v>
      </c>
      <c r="W43" s="168">
        <f t="shared" si="23"/>
        <v>0</v>
      </c>
      <c r="X43" s="168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2">
        <f>NAMENBLAD!B36</f>
        <v>0</v>
      </c>
      <c r="C44" s="104">
        <f>'29'!$H$19</f>
        <v>0</v>
      </c>
      <c r="D44" s="106">
        <f>'29'!$P$19</f>
        <v>0</v>
      </c>
      <c r="E44" s="6" t="e">
        <f t="shared" si="7"/>
        <v>#VALUE!</v>
      </c>
      <c r="F44" s="6">
        <f t="shared" si="8"/>
        <v>1</v>
      </c>
      <c r="G44" s="157" t="e">
        <f t="shared" si="9"/>
        <v>#VALUE!</v>
      </c>
      <c r="H44" s="326" t="str">
        <f t="shared" si="0"/>
        <v/>
      </c>
      <c r="I44" s="155" t="str">
        <f t="shared" si="10"/>
        <v/>
      </c>
      <c r="J44" s="165">
        <f t="shared" si="11"/>
        <v>0</v>
      </c>
      <c r="K44" s="165">
        <f t="shared" si="12"/>
        <v>0</v>
      </c>
      <c r="L44" s="166" t="str">
        <f t="shared" si="13"/>
        <v/>
      </c>
      <c r="M44" s="167" t="str">
        <f t="shared" si="14"/>
        <v/>
      </c>
      <c r="N44" s="166" t="e">
        <f t="shared" si="1"/>
        <v>#VALUE!</v>
      </c>
      <c r="O44" s="168">
        <f t="shared" si="15"/>
        <v>0</v>
      </c>
      <c r="P44" s="168">
        <f t="shared" si="16"/>
        <v>0</v>
      </c>
      <c r="Q44" s="168">
        <f t="shared" si="17"/>
        <v>0</v>
      </c>
      <c r="R44" s="168">
        <f t="shared" si="18"/>
        <v>0</v>
      </c>
      <c r="S44" s="168">
        <f t="shared" si="19"/>
        <v>0</v>
      </c>
      <c r="T44" s="168">
        <f t="shared" si="20"/>
        <v>0</v>
      </c>
      <c r="U44" s="168">
        <f t="shared" si="21"/>
        <v>0</v>
      </c>
      <c r="V44" s="168">
        <f t="shared" si="22"/>
        <v>0</v>
      </c>
      <c r="W44" s="168">
        <f t="shared" si="23"/>
        <v>0</v>
      </c>
      <c r="X44" s="168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2">
        <f>NAMENBLAD!B37</f>
        <v>0</v>
      </c>
      <c r="C45" s="104">
        <f>'30'!$H$19</f>
        <v>0</v>
      </c>
      <c r="D45" s="106">
        <f>'30'!$P$19</f>
        <v>0</v>
      </c>
      <c r="E45" s="6" t="e">
        <f t="shared" si="7"/>
        <v>#VALUE!</v>
      </c>
      <c r="F45" s="6">
        <f t="shared" si="8"/>
        <v>1</v>
      </c>
      <c r="G45" s="157" t="e">
        <f t="shared" si="9"/>
        <v>#VALUE!</v>
      </c>
      <c r="H45" s="326" t="str">
        <f t="shared" si="0"/>
        <v/>
      </c>
      <c r="I45" s="155" t="str">
        <f t="shared" si="10"/>
        <v/>
      </c>
      <c r="J45" s="165">
        <f t="shared" si="11"/>
        <v>0</v>
      </c>
      <c r="K45" s="165">
        <f t="shared" si="12"/>
        <v>0</v>
      </c>
      <c r="L45" s="166" t="str">
        <f t="shared" si="13"/>
        <v/>
      </c>
      <c r="M45" s="167" t="str">
        <f t="shared" si="14"/>
        <v/>
      </c>
      <c r="N45" s="166" t="e">
        <f t="shared" si="1"/>
        <v>#VALUE!</v>
      </c>
      <c r="O45" s="168">
        <f t="shared" si="15"/>
        <v>0</v>
      </c>
      <c r="P45" s="168">
        <f t="shared" si="16"/>
        <v>0</v>
      </c>
      <c r="Q45" s="168">
        <f t="shared" si="17"/>
        <v>0</v>
      </c>
      <c r="R45" s="168">
        <f t="shared" si="18"/>
        <v>0</v>
      </c>
      <c r="S45" s="168">
        <f t="shared" si="19"/>
        <v>0</v>
      </c>
      <c r="T45" s="168">
        <f t="shared" si="20"/>
        <v>0</v>
      </c>
      <c r="U45" s="168">
        <f t="shared" si="21"/>
        <v>0</v>
      </c>
      <c r="V45" s="168">
        <f t="shared" si="22"/>
        <v>0</v>
      </c>
      <c r="W45" s="168">
        <f t="shared" si="23"/>
        <v>0</v>
      </c>
      <c r="X45" s="168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2">
        <f>NAMENBLAD!B38</f>
        <v>0</v>
      </c>
      <c r="C46" s="104">
        <f>'31'!$H$19</f>
        <v>0</v>
      </c>
      <c r="D46" s="106">
        <f>'31'!$P$19</f>
        <v>0</v>
      </c>
      <c r="E46" s="6" t="e">
        <f t="shared" si="7"/>
        <v>#VALUE!</v>
      </c>
      <c r="F46" s="6">
        <f t="shared" si="8"/>
        <v>1</v>
      </c>
      <c r="G46" s="157" t="e">
        <f t="shared" si="9"/>
        <v>#VALUE!</v>
      </c>
      <c r="H46" s="326" t="str">
        <f t="shared" si="0"/>
        <v/>
      </c>
      <c r="I46" s="155" t="str">
        <f t="shared" si="10"/>
        <v/>
      </c>
      <c r="J46" s="165">
        <f t="shared" si="11"/>
        <v>0</v>
      </c>
      <c r="K46" s="165">
        <f t="shared" si="12"/>
        <v>0</v>
      </c>
      <c r="L46" s="166" t="str">
        <f t="shared" si="13"/>
        <v/>
      </c>
      <c r="M46" s="167" t="str">
        <f t="shared" si="14"/>
        <v/>
      </c>
      <c r="N46" s="166" t="e">
        <f t="shared" si="1"/>
        <v>#VALUE!</v>
      </c>
      <c r="O46" s="168">
        <f t="shared" si="15"/>
        <v>0</v>
      </c>
      <c r="P46" s="168">
        <f t="shared" si="16"/>
        <v>0</v>
      </c>
      <c r="Q46" s="168">
        <f t="shared" si="17"/>
        <v>0</v>
      </c>
      <c r="R46" s="168">
        <f t="shared" si="18"/>
        <v>0</v>
      </c>
      <c r="S46" s="168">
        <f t="shared" si="19"/>
        <v>0</v>
      </c>
      <c r="T46" s="168">
        <f t="shared" si="20"/>
        <v>0</v>
      </c>
      <c r="U46" s="168">
        <f t="shared" si="21"/>
        <v>0</v>
      </c>
      <c r="V46" s="168">
        <f t="shared" si="22"/>
        <v>0</v>
      </c>
      <c r="W46" s="168">
        <f t="shared" si="23"/>
        <v>0</v>
      </c>
      <c r="X46" s="168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2">
        <f>NAMENBLAD!B39</f>
        <v>0</v>
      </c>
      <c r="C47" s="104">
        <f>'32'!$H$19</f>
        <v>0</v>
      </c>
      <c r="D47" s="106">
        <f>'32'!$P$19</f>
        <v>0</v>
      </c>
      <c r="E47" s="6" t="e">
        <f t="shared" si="7"/>
        <v>#VALUE!</v>
      </c>
      <c r="F47" s="6">
        <f t="shared" si="8"/>
        <v>1</v>
      </c>
      <c r="G47" s="157" t="e">
        <f t="shared" si="9"/>
        <v>#VALUE!</v>
      </c>
      <c r="H47" s="326" t="str">
        <f t="shared" si="0"/>
        <v/>
      </c>
      <c r="I47" s="155" t="str">
        <f t="shared" si="10"/>
        <v/>
      </c>
      <c r="J47" s="165">
        <f t="shared" si="11"/>
        <v>0</v>
      </c>
      <c r="K47" s="165">
        <f t="shared" si="12"/>
        <v>0</v>
      </c>
      <c r="L47" s="166" t="str">
        <f t="shared" si="13"/>
        <v/>
      </c>
      <c r="M47" s="167" t="str">
        <f t="shared" si="14"/>
        <v/>
      </c>
      <c r="N47" s="166" t="e">
        <f t="shared" si="1"/>
        <v>#VALUE!</v>
      </c>
      <c r="O47" s="168">
        <f t="shared" si="15"/>
        <v>0</v>
      </c>
      <c r="P47" s="168">
        <f t="shared" si="16"/>
        <v>0</v>
      </c>
      <c r="Q47" s="168">
        <f t="shared" si="17"/>
        <v>0</v>
      </c>
      <c r="R47" s="168">
        <f t="shared" si="18"/>
        <v>0</v>
      </c>
      <c r="S47" s="168">
        <f t="shared" si="19"/>
        <v>0</v>
      </c>
      <c r="T47" s="168">
        <f t="shared" si="20"/>
        <v>0</v>
      </c>
      <c r="U47" s="168">
        <f t="shared" si="21"/>
        <v>0</v>
      </c>
      <c r="V47" s="168">
        <f t="shared" si="22"/>
        <v>0</v>
      </c>
      <c r="W47" s="168">
        <f t="shared" si="23"/>
        <v>0</v>
      </c>
      <c r="X47" s="168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2">
        <f>NAMENBLAD!B40</f>
        <v>0</v>
      </c>
      <c r="C48" s="104">
        <f>'33'!$H$19</f>
        <v>0</v>
      </c>
      <c r="D48" s="106">
        <f>'33'!$P$19</f>
        <v>0</v>
      </c>
      <c r="E48" s="6" t="e">
        <f t="shared" si="7"/>
        <v>#VALUE!</v>
      </c>
      <c r="F48" s="6">
        <f t="shared" si="8"/>
        <v>1</v>
      </c>
      <c r="G48" s="157" t="e">
        <f t="shared" si="9"/>
        <v>#VALUE!</v>
      </c>
      <c r="H48" s="326" t="str">
        <f t="shared" si="0"/>
        <v/>
      </c>
      <c r="I48" s="155" t="str">
        <f t="shared" si="10"/>
        <v/>
      </c>
      <c r="J48" s="165">
        <f t="shared" si="11"/>
        <v>0</v>
      </c>
      <c r="K48" s="165">
        <f t="shared" si="12"/>
        <v>0</v>
      </c>
      <c r="L48" s="166" t="str">
        <f t="shared" si="13"/>
        <v/>
      </c>
      <c r="M48" s="167" t="str">
        <f t="shared" si="14"/>
        <v/>
      </c>
      <c r="N48" s="166" t="e">
        <f t="shared" si="1"/>
        <v>#VALUE!</v>
      </c>
      <c r="O48" s="168">
        <f t="shared" si="15"/>
        <v>0</v>
      </c>
      <c r="P48" s="168">
        <f t="shared" si="16"/>
        <v>0</v>
      </c>
      <c r="Q48" s="168">
        <f t="shared" si="17"/>
        <v>0</v>
      </c>
      <c r="R48" s="168">
        <f t="shared" si="18"/>
        <v>0</v>
      </c>
      <c r="S48" s="168">
        <f t="shared" si="19"/>
        <v>0</v>
      </c>
      <c r="T48" s="168">
        <f t="shared" si="20"/>
        <v>0</v>
      </c>
      <c r="U48" s="168">
        <f t="shared" si="21"/>
        <v>0</v>
      </c>
      <c r="V48" s="168">
        <f t="shared" si="22"/>
        <v>0</v>
      </c>
      <c r="W48" s="168">
        <f t="shared" si="23"/>
        <v>0</v>
      </c>
      <c r="X48" s="168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2">
        <f>NAMENBLAD!B41</f>
        <v>0</v>
      </c>
      <c r="C49" s="104">
        <f>'34'!$H$19</f>
        <v>0</v>
      </c>
      <c r="D49" s="106">
        <f>'34'!$P$19</f>
        <v>0</v>
      </c>
      <c r="E49" s="6" t="e">
        <f t="shared" si="7"/>
        <v>#VALUE!</v>
      </c>
      <c r="F49" s="6">
        <f t="shared" si="8"/>
        <v>1</v>
      </c>
      <c r="G49" s="157" t="e">
        <f t="shared" si="9"/>
        <v>#VALUE!</v>
      </c>
      <c r="H49" s="326" t="str">
        <f t="shared" si="0"/>
        <v/>
      </c>
      <c r="I49" s="155" t="str">
        <f t="shared" si="10"/>
        <v/>
      </c>
      <c r="J49" s="165">
        <f t="shared" si="11"/>
        <v>0</v>
      </c>
      <c r="K49" s="165">
        <f t="shared" si="12"/>
        <v>0</v>
      </c>
      <c r="L49" s="166" t="str">
        <f t="shared" si="13"/>
        <v/>
      </c>
      <c r="M49" s="167" t="str">
        <f t="shared" si="14"/>
        <v/>
      </c>
      <c r="N49" s="166" t="e">
        <f t="shared" si="1"/>
        <v>#VALUE!</v>
      </c>
      <c r="O49" s="168">
        <f t="shared" si="15"/>
        <v>0</v>
      </c>
      <c r="P49" s="168">
        <f t="shared" si="16"/>
        <v>0</v>
      </c>
      <c r="Q49" s="168">
        <f t="shared" si="17"/>
        <v>0</v>
      </c>
      <c r="R49" s="168">
        <f t="shared" si="18"/>
        <v>0</v>
      </c>
      <c r="S49" s="168">
        <f t="shared" si="19"/>
        <v>0</v>
      </c>
      <c r="T49" s="168">
        <f t="shared" si="20"/>
        <v>0</v>
      </c>
      <c r="U49" s="168">
        <f t="shared" si="21"/>
        <v>0</v>
      </c>
      <c r="V49" s="168">
        <f t="shared" si="22"/>
        <v>0</v>
      </c>
      <c r="W49" s="168">
        <f t="shared" si="23"/>
        <v>0</v>
      </c>
      <c r="X49" s="168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69">
        <f>NAMENBLAD!B42</f>
        <v>0</v>
      </c>
      <c r="C50" s="107">
        <f>'35'!$H$19</f>
        <v>0</v>
      </c>
      <c r="D50" s="108">
        <f>'35'!$P$19</f>
        <v>0</v>
      </c>
      <c r="E50" s="7" t="e">
        <f t="shared" si="7"/>
        <v>#VALUE!</v>
      </c>
      <c r="F50" s="7">
        <f t="shared" si="8"/>
        <v>1</v>
      </c>
      <c r="G50" s="160" t="e">
        <f t="shared" si="9"/>
        <v>#VALUE!</v>
      </c>
      <c r="H50" s="327" t="str">
        <f t="shared" si="0"/>
        <v/>
      </c>
      <c r="I50" s="156" t="str">
        <f t="shared" si="10"/>
        <v/>
      </c>
      <c r="J50" s="170">
        <f t="shared" si="11"/>
        <v>0</v>
      </c>
      <c r="K50" s="170">
        <f t="shared" si="12"/>
        <v>0</v>
      </c>
      <c r="L50" s="171" t="str">
        <f t="shared" si="13"/>
        <v/>
      </c>
      <c r="M50" s="172" t="str">
        <f t="shared" si="14"/>
        <v/>
      </c>
      <c r="N50" s="166" t="e">
        <f>M50+K50</f>
        <v>#VALUE!</v>
      </c>
      <c r="O50" s="168">
        <f t="shared" si="15"/>
        <v>0</v>
      </c>
      <c r="P50" s="168">
        <f t="shared" si="16"/>
        <v>0</v>
      </c>
      <c r="Q50" s="168">
        <f t="shared" si="17"/>
        <v>0</v>
      </c>
      <c r="R50" s="168">
        <f t="shared" si="18"/>
        <v>0</v>
      </c>
      <c r="S50" s="168">
        <f t="shared" si="19"/>
        <v>0</v>
      </c>
      <c r="T50" s="168">
        <f t="shared" si="20"/>
        <v>0</v>
      </c>
      <c r="U50" s="168">
        <f t="shared" si="21"/>
        <v>0</v>
      </c>
      <c r="V50" s="168">
        <f t="shared" si="22"/>
        <v>0</v>
      </c>
      <c r="W50" s="168">
        <f t="shared" si="23"/>
        <v>0</v>
      </c>
      <c r="X50" s="168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63</v>
      </c>
      <c r="H51" s="57"/>
      <c r="I51" s="38">
        <f>COUNTIF($I$16:$I$50,1)</f>
        <v>0</v>
      </c>
      <c r="J51" s="39" t="e">
        <f>I51/$I$55</f>
        <v>#DIV/0!</v>
      </c>
      <c r="K51" s="40">
        <v>0</v>
      </c>
      <c r="L51" s="38">
        <f>COUNTIF($M$16:$M$50,0)</f>
        <v>0</v>
      </c>
      <c r="M51" s="173"/>
      <c r="N51" s="174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0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0</v>
      </c>
      <c r="AK51" s="47">
        <f t="shared" si="30"/>
        <v>0</v>
      </c>
      <c r="AL51" s="47">
        <f t="shared" si="30"/>
        <v>0</v>
      </c>
      <c r="AM51" s="47">
        <f t="shared" si="30"/>
        <v>0</v>
      </c>
      <c r="AN51" s="47">
        <f t="shared" si="30"/>
        <v>0</v>
      </c>
      <c r="AO51" s="47">
        <f t="shared" si="30"/>
        <v>0</v>
      </c>
      <c r="AP51" s="47">
        <f t="shared" si="30"/>
        <v>0</v>
      </c>
      <c r="AQ51" s="47">
        <f t="shared" si="30"/>
        <v>0</v>
      </c>
      <c r="AR51" s="47">
        <f t="shared" si="30"/>
        <v>0</v>
      </c>
      <c r="AS51" s="47">
        <f t="shared" si="30"/>
        <v>0</v>
      </c>
      <c r="AT51" s="47">
        <f t="shared" si="30"/>
        <v>0</v>
      </c>
      <c r="AU51" s="47">
        <f t="shared" si="30"/>
        <v>0</v>
      </c>
      <c r="AV51" s="47">
        <f t="shared" si="30"/>
        <v>0</v>
      </c>
      <c r="AW51" s="47">
        <f t="shared" si="30"/>
        <v>0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63</v>
      </c>
      <c r="H52" s="179"/>
      <c r="I52" s="38">
        <f>COUNTIF($I$16:$I$50,2)</f>
        <v>0</v>
      </c>
      <c r="J52" s="39" t="e">
        <f>I52/$I$55</f>
        <v>#DIV/0!</v>
      </c>
      <c r="K52" s="40">
        <v>10</v>
      </c>
      <c r="L52" s="38">
        <f>COUNTIF($M$16:$M$50,10)</f>
        <v>0</v>
      </c>
      <c r="M52" s="173"/>
      <c r="N52" s="173"/>
      <c r="O52" s="178"/>
      <c r="P52" s="89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179"/>
      <c r="I53" s="38">
        <f>SUM(I51:I52)</f>
        <v>0</v>
      </c>
      <c r="J53" s="39" t="e">
        <f>I53/$I$55</f>
        <v>#DIV/0!</v>
      </c>
      <c r="K53" s="40">
        <v>8</v>
      </c>
      <c r="L53" s="38">
        <f>COUNTIF($M$16:$M$50,8)</f>
        <v>0</v>
      </c>
      <c r="M53" s="173"/>
      <c r="N53" s="173"/>
      <c r="O53" s="178"/>
      <c r="P53" s="89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179"/>
      <c r="I54" s="38">
        <f>I55-I53</f>
        <v>0</v>
      </c>
      <c r="J54" s="39" t="e">
        <f>I54/I55</f>
        <v>#DIV/0!</v>
      </c>
      <c r="K54" s="56">
        <v>17</v>
      </c>
      <c r="L54" s="38">
        <f>COUNTIF($M$16:$M$50,17)</f>
        <v>0</v>
      </c>
      <c r="M54" s="50"/>
      <c r="N54" s="173"/>
      <c r="O54" s="89"/>
      <c r="P54" s="89"/>
      <c r="Q54" s="50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179"/>
      <c r="I55" s="38">
        <f>COUNTIF(I16:I50,"&gt;0")</f>
        <v>0</v>
      </c>
      <c r="J55" s="39" t="e">
        <f>J53+J54</f>
        <v>#DIV/0!</v>
      </c>
      <c r="K55" s="41" t="s">
        <v>17</v>
      </c>
      <c r="L55" s="42">
        <f>L57-L56</f>
        <v>0</v>
      </c>
      <c r="M55" s="173" t="e">
        <f>L55/L57</f>
        <v>#DIV/0!</v>
      </c>
      <c r="N55" s="173"/>
      <c r="O55" s="89"/>
      <c r="P55" s="89"/>
      <c r="Q55" s="50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180"/>
      <c r="I56" s="38" t="s">
        <v>19</v>
      </c>
      <c r="J56" s="63">
        <f>NAMENBLAD!$F$13</f>
        <v>0.8</v>
      </c>
      <c r="K56" s="41" t="s">
        <v>18</v>
      </c>
      <c r="L56" s="38">
        <f>SUM(L51:L54)</f>
        <v>0</v>
      </c>
      <c r="M56" s="173" t="e">
        <f>L56/L57</f>
        <v>#DIV/0!</v>
      </c>
      <c r="N56" s="45"/>
      <c r="O56" s="89"/>
      <c r="P56" s="89"/>
      <c r="Q56" s="50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179"/>
      <c r="I57" s="47"/>
      <c r="J57" s="39" t="e">
        <f>J55-J56</f>
        <v>#DIV/0!</v>
      </c>
      <c r="K57" s="44" t="s">
        <v>10</v>
      </c>
      <c r="L57" s="38">
        <f>$I$55</f>
        <v>0</v>
      </c>
      <c r="M57" s="45" t="e">
        <f>SUM(M55:M55)</f>
        <v>#DIV/0!</v>
      </c>
      <c r="N57" s="41"/>
      <c r="O57" s="89"/>
      <c r="P57" s="89"/>
      <c r="Q57" s="50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64</v>
      </c>
      <c r="H58" s="121"/>
      <c r="I58" s="38">
        <f>COUNTIF(C16:C50,5)</f>
        <v>0</v>
      </c>
      <c r="J58" s="99" t="e">
        <f>I58/I55</f>
        <v>#DIV/0!</v>
      </c>
      <c r="K58" s="100"/>
      <c r="L58" s="100"/>
      <c r="M58" s="100"/>
      <c r="N58" s="100"/>
      <c r="O58" s="89"/>
      <c r="P58" s="89"/>
    </row>
    <row r="59" spans="1:56" ht="18.5" x14ac:dyDescent="0.45">
      <c r="G59" s="46" t="s">
        <v>65</v>
      </c>
      <c r="H59" s="121"/>
      <c r="I59" s="38">
        <f>COUNTIF(O16:O50,1)</f>
        <v>0</v>
      </c>
      <c r="J59" s="99" t="e">
        <f>I59/I55</f>
        <v>#DIV/0!</v>
      </c>
      <c r="K59" s="100"/>
      <c r="L59" s="100"/>
      <c r="M59" s="100"/>
      <c r="N59" s="100"/>
      <c r="O59" s="89"/>
      <c r="P59" s="89"/>
    </row>
    <row r="60" spans="1:56" ht="18.5" x14ac:dyDescent="0.45">
      <c r="G60" s="46"/>
      <c r="H60" s="121"/>
      <c r="I60" s="101"/>
      <c r="J60" s="101"/>
      <c r="K60" s="100"/>
      <c r="L60" s="100"/>
      <c r="M60" s="100"/>
      <c r="N60" s="100"/>
      <c r="O60" s="89"/>
      <c r="P60" s="89"/>
    </row>
    <row r="61" spans="1:56" ht="18.5" x14ac:dyDescent="0.45">
      <c r="G61" s="97"/>
      <c r="H61" s="121"/>
      <c r="I61" s="101"/>
      <c r="J61" s="101"/>
      <c r="K61" s="100"/>
      <c r="L61" s="100"/>
      <c r="M61" s="100"/>
      <c r="N61" s="100"/>
      <c r="O61" s="89"/>
      <c r="P61" s="89"/>
    </row>
    <row r="62" spans="1:56" ht="18.5" x14ac:dyDescent="0.45">
      <c r="G62" s="97"/>
      <c r="H62" s="121"/>
      <c r="I62" s="123"/>
      <c r="J62" s="123"/>
      <c r="K62" s="122"/>
      <c r="L62" s="122"/>
      <c r="M62" s="122"/>
      <c r="N62" s="122"/>
      <c r="O62" s="89"/>
      <c r="P62" s="89"/>
    </row>
    <row r="63" spans="1:56" ht="18.5" x14ac:dyDescent="0.45">
      <c r="G63" s="97"/>
      <c r="H63" s="121"/>
      <c r="I63" s="123"/>
      <c r="J63" s="123"/>
      <c r="K63" s="122"/>
      <c r="L63" s="122"/>
      <c r="M63" s="122"/>
      <c r="N63" s="122"/>
      <c r="O63" s="89"/>
      <c r="P63" s="89"/>
    </row>
    <row r="64" spans="1:56" ht="18.5" x14ac:dyDescent="0.45">
      <c r="G64" s="97"/>
      <c r="H64" s="121"/>
      <c r="I64" s="123"/>
      <c r="J64" s="123"/>
      <c r="K64" s="122"/>
      <c r="L64" s="122"/>
      <c r="M64" s="122"/>
      <c r="N64" s="122"/>
      <c r="O64" s="89"/>
      <c r="P64" s="89"/>
    </row>
    <row r="65" spans="7:16" ht="18.5" x14ac:dyDescent="0.45">
      <c r="G65" s="97"/>
      <c r="H65" s="121"/>
      <c r="I65" s="123"/>
      <c r="J65" s="123"/>
      <c r="K65" s="122"/>
      <c r="L65" s="122"/>
      <c r="M65" s="122"/>
      <c r="N65" s="122"/>
      <c r="O65" s="89"/>
      <c r="P65" s="89"/>
    </row>
    <row r="66" spans="7:16" x14ac:dyDescent="0.35">
      <c r="G66" s="98"/>
      <c r="H66" s="98"/>
      <c r="I66" s="55"/>
      <c r="J66" s="55"/>
      <c r="K66" s="52"/>
      <c r="L66" s="52"/>
      <c r="M66" s="52"/>
      <c r="N66" s="52"/>
      <c r="O66" s="52"/>
    </row>
    <row r="67" spans="7:16" x14ac:dyDescent="0.35">
      <c r="G67" s="98"/>
      <c r="H67" s="98"/>
      <c r="I67" s="55"/>
      <c r="J67" s="55"/>
      <c r="K67" s="52"/>
      <c r="L67" s="52"/>
      <c r="M67" s="52"/>
      <c r="N67" s="52"/>
      <c r="O67" s="52"/>
    </row>
    <row r="68" spans="7:16" x14ac:dyDescent="0.35">
      <c r="G68" s="98"/>
      <c r="H68" s="98"/>
      <c r="I68" s="55"/>
      <c r="J68" s="55"/>
      <c r="K68" s="52"/>
      <c r="L68" s="52"/>
      <c r="M68" s="52"/>
      <c r="N68" s="52"/>
      <c r="O68" s="52"/>
    </row>
    <row r="69" spans="7:16" x14ac:dyDescent="0.35">
      <c r="G69" s="98"/>
      <c r="H69" s="98"/>
      <c r="I69" s="55"/>
      <c r="J69" s="55"/>
      <c r="K69" s="52"/>
      <c r="L69" s="52"/>
      <c r="M69" s="52"/>
      <c r="N69" s="52"/>
      <c r="O69" s="52"/>
    </row>
    <row r="70" spans="7:16" x14ac:dyDescent="0.35">
      <c r="G70" s="98"/>
      <c r="H70" s="98"/>
      <c r="I70" s="55"/>
      <c r="J70" s="55"/>
      <c r="K70" s="52"/>
      <c r="L70" s="52"/>
      <c r="M70" s="52"/>
      <c r="N70" s="52"/>
      <c r="O70" s="52"/>
    </row>
    <row r="71" spans="7:16" x14ac:dyDescent="0.35">
      <c r="I71" s="55"/>
      <c r="J71" s="55"/>
      <c r="K71" s="52"/>
      <c r="L71" s="52"/>
      <c r="M71" s="52"/>
      <c r="N71" s="52"/>
      <c r="O71" s="52"/>
    </row>
    <row r="72" spans="7:16" x14ac:dyDescent="0.35">
      <c r="I72" s="55"/>
      <c r="J72" s="55"/>
      <c r="K72" s="52"/>
      <c r="L72" s="52"/>
      <c r="M72" s="52"/>
      <c r="N72" s="52"/>
      <c r="O72" s="52"/>
    </row>
    <row r="73" spans="7:16" x14ac:dyDescent="0.35">
      <c r="I73" s="55"/>
      <c r="J73" s="55"/>
      <c r="K73" s="52"/>
      <c r="L73" s="52"/>
      <c r="M73" s="52"/>
      <c r="N73" s="52"/>
      <c r="O73" s="52"/>
    </row>
    <row r="74" spans="7:16" x14ac:dyDescent="0.35">
      <c r="I74" s="55"/>
      <c r="J74" s="55"/>
      <c r="K74" s="52"/>
      <c r="L74" s="52"/>
      <c r="M74" s="52"/>
      <c r="N74" s="52"/>
      <c r="O74" s="52"/>
    </row>
    <row r="75" spans="7:16" x14ac:dyDescent="0.35">
      <c r="I75" s="55"/>
      <c r="J75" s="55"/>
      <c r="K75" s="52"/>
      <c r="L75" s="52"/>
      <c r="M75" s="52"/>
      <c r="N75" s="52"/>
      <c r="O75" s="52"/>
    </row>
    <row r="76" spans="7:16" x14ac:dyDescent="0.35">
      <c r="I76" s="55"/>
      <c r="J76" s="55"/>
      <c r="K76" s="52"/>
      <c r="L76" s="52"/>
      <c r="M76" s="52"/>
      <c r="N76" s="52"/>
      <c r="O76" s="52"/>
    </row>
    <row r="77" spans="7:16" x14ac:dyDescent="0.35">
      <c r="I77" s="55"/>
      <c r="J77" s="55"/>
      <c r="K77" s="52"/>
      <c r="L77" s="52"/>
      <c r="M77" s="52"/>
      <c r="N77" s="52"/>
      <c r="O77" s="52"/>
    </row>
    <row r="78" spans="7:16" x14ac:dyDescent="0.35">
      <c r="I78" s="55"/>
      <c r="J78" s="55"/>
      <c r="K78" s="52"/>
      <c r="L78" s="52"/>
      <c r="M78" s="52"/>
      <c r="N78" s="52"/>
      <c r="O78" s="52"/>
    </row>
    <row r="79" spans="7:16" x14ac:dyDescent="0.35">
      <c r="I79" s="55"/>
      <c r="J79" s="55"/>
      <c r="K79" s="52"/>
      <c r="L79" s="52"/>
      <c r="M79" s="52"/>
      <c r="N79" s="52"/>
      <c r="O79" s="52"/>
    </row>
    <row r="80" spans="7:16" x14ac:dyDescent="0.35">
      <c r="I80" s="55"/>
      <c r="J80" s="55"/>
      <c r="K80" s="52"/>
      <c r="L80" s="52"/>
      <c r="M80" s="52"/>
      <c r="N80" s="52"/>
      <c r="O80" s="52"/>
    </row>
    <row r="81" spans="9:15" x14ac:dyDescent="0.35">
      <c r="I81" s="55"/>
      <c r="J81" s="55"/>
      <c r="K81" s="52"/>
      <c r="L81" s="52"/>
      <c r="M81" s="52"/>
      <c r="N81" s="52"/>
      <c r="O81" s="52"/>
    </row>
    <row r="82" spans="9:15" x14ac:dyDescent="0.35">
      <c r="I82" s="55"/>
      <c r="J82" s="55"/>
      <c r="K82" s="52"/>
      <c r="L82" s="52"/>
      <c r="M82" s="52"/>
      <c r="N82" s="52"/>
      <c r="O82" s="52"/>
    </row>
    <row r="83" spans="9:15" x14ac:dyDescent="0.35">
      <c r="I83" s="55"/>
      <c r="J83" s="55"/>
      <c r="K83" s="52"/>
      <c r="L83" s="52"/>
      <c r="M83" s="52"/>
      <c r="N83" s="52"/>
      <c r="O83" s="52"/>
    </row>
  </sheetData>
  <sheetProtection algorithmName="SHA-512" hashValue="kEAZKM9jNEdgWprkJHDG9Kn3RBWeZSOneLiYM4/J0lwRaBCP/NAiTygjXdtls3308S7mppitGoOfa2vlLpSBWA==" saltValue="Ew3WpmucKnQPlq/Ki66PTw==" spinCount="100000" sheet="1" objects="1" scenarios="1"/>
  <mergeCells count="14">
    <mergeCell ref="N8:O8"/>
    <mergeCell ref="N4:O4"/>
    <mergeCell ref="N5:O5"/>
    <mergeCell ref="N6:O6"/>
    <mergeCell ref="N7:O7"/>
    <mergeCell ref="G2:M2"/>
    <mergeCell ref="B2:D2"/>
    <mergeCell ref="H14:H15"/>
    <mergeCell ref="I14:M15"/>
    <mergeCell ref="B14:B15"/>
    <mergeCell ref="C14:C15"/>
    <mergeCell ref="D14:D15"/>
    <mergeCell ref="E14:E15"/>
    <mergeCell ref="G14:G15"/>
  </mergeCells>
  <conditionalFormatting sqref="E16:E50">
    <cfRule type="expression" dxfId="136" priority="109">
      <formula>$C16=0</formula>
    </cfRule>
  </conditionalFormatting>
  <conditionalFormatting sqref="F16:F50">
    <cfRule type="cellIs" dxfId="135" priority="116" operator="equal">
      <formula>"-"</formula>
    </cfRule>
    <cfRule type="cellIs" dxfId="134" priority="117" operator="equal">
      <formula>"+"</formula>
    </cfRule>
  </conditionalFormatting>
  <conditionalFormatting sqref="F16:F50">
    <cfRule type="cellIs" dxfId="133" priority="113" operator="equal">
      <formula>"--"</formula>
    </cfRule>
    <cfRule type="cellIs" dxfId="132" priority="114" operator="equal">
      <formula>"++"</formula>
    </cfRule>
    <cfRule type="cellIs" dxfId="131" priority="115" operator="equal">
      <formula>"+/-"</formula>
    </cfRule>
  </conditionalFormatting>
  <conditionalFormatting sqref="B16:B50">
    <cfRule type="cellIs" dxfId="130" priority="112" operator="greaterThan">
      <formula>0</formula>
    </cfRule>
  </conditionalFormatting>
  <conditionalFormatting sqref="H51">
    <cfRule type="cellIs" dxfId="129" priority="107" operator="equal">
      <formula>"*"</formula>
    </cfRule>
    <cfRule type="cellIs" dxfId="128" priority="108" operator="equal">
      <formula>"!"</formula>
    </cfRule>
  </conditionalFormatting>
  <conditionalFormatting sqref="E16:E50">
    <cfRule type="expression" dxfId="127" priority="105">
      <formula>$M16=10</formula>
    </cfRule>
    <cfRule type="expression" dxfId="126" priority="106">
      <formula>$M16=0</formula>
    </cfRule>
  </conditionalFormatting>
  <conditionalFormatting sqref="C16:D50">
    <cfRule type="expression" dxfId="125" priority="84">
      <formula>$C16=0</formula>
    </cfRule>
    <cfRule type="cellIs" dxfId="124" priority="85" operator="equal">
      <formula>""</formula>
    </cfRule>
  </conditionalFormatting>
  <conditionalFormatting sqref="H9:L9 G4:I8 C4:D8">
    <cfRule type="cellIs" dxfId="123" priority="83" operator="equal">
      <formula>0</formula>
    </cfRule>
  </conditionalFormatting>
  <conditionalFormatting sqref="D4 H4">
    <cfRule type="cellIs" dxfId="122" priority="82" operator="equal">
      <formula>0</formula>
    </cfRule>
  </conditionalFormatting>
  <conditionalFormatting sqref="D5 H5">
    <cfRule type="cellIs" dxfId="121" priority="81" operator="equal">
      <formula>0</formula>
    </cfRule>
  </conditionalFormatting>
  <conditionalFormatting sqref="D6 H6">
    <cfRule type="cellIs" dxfId="120" priority="80" operator="equal">
      <formula>0</formula>
    </cfRule>
  </conditionalFormatting>
  <conditionalFormatting sqref="G4">
    <cfRule type="cellIs" dxfId="119" priority="79" operator="equal">
      <formula>0</formula>
    </cfRule>
  </conditionalFormatting>
  <conditionalFormatting sqref="G5">
    <cfRule type="cellIs" dxfId="118" priority="78" operator="equal">
      <formula>0</formula>
    </cfRule>
  </conditionalFormatting>
  <conditionalFormatting sqref="G6">
    <cfRule type="cellIs" dxfId="117" priority="77" operator="equal">
      <formula>0</formula>
    </cfRule>
  </conditionalFormatting>
  <conditionalFormatting sqref="G16:G50">
    <cfRule type="expression" dxfId="114" priority="3">
      <formula>$M16=12</formula>
    </cfRule>
    <cfRule type="expression" dxfId="113" priority="4">
      <formula>$M16=2</formula>
    </cfRule>
    <cfRule type="expression" dxfId="112" priority="5">
      <formula>$M16=1</formula>
    </cfRule>
    <cfRule type="expression" dxfId="111" priority="6">
      <formula>$N16=16</formula>
    </cfRule>
    <cfRule type="expression" dxfId="110" priority="7">
      <formula>$M16=9</formula>
    </cfRule>
    <cfRule type="expression" dxfId="109" priority="8">
      <formula>$M16=13</formula>
    </cfRule>
    <cfRule type="expression" dxfId="108" priority="9">
      <formula>$M16=20</formula>
    </cfRule>
    <cfRule type="expression" dxfId="107" priority="10">
      <formula>$M16=15</formula>
    </cfRule>
    <cfRule type="expression" dxfId="106" priority="11">
      <formula>$M16=17</formula>
    </cfRule>
    <cfRule type="expression" dxfId="105" priority="12">
      <formula>$M16=8</formula>
    </cfRule>
    <cfRule type="expression" dxfId="104" priority="13">
      <formula>$M16=10</formula>
    </cfRule>
    <cfRule type="expression" dxfId="103" priority="14">
      <formula>$M16=0</formula>
    </cfRule>
    <cfRule type="expression" dxfId="102" priority="15">
      <formula>$M16=16</formula>
    </cfRule>
    <cfRule type="expression" dxfId="101" priority="16">
      <formula>$M16=5</formula>
    </cfRule>
    <cfRule type="expression" dxfId="100" priority="17">
      <formula>$M16=6</formula>
    </cfRule>
    <cfRule type="expression" dxfId="99" priority="18">
      <formula>$M16=11</formula>
    </cfRule>
    <cfRule type="expression" dxfId="98" priority="19">
      <formula>$C16=0</formula>
    </cfRule>
  </conditionalFormatting>
  <conditionalFormatting sqref="H16:H50">
    <cfRule type="cellIs" dxfId="12" priority="1" operator="equal">
      <formula>"x"</formula>
    </cfRule>
    <cfRule type="cellIs" dxfId="11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9" orientation="portrait" horizontalDpi="4294967293" r:id="rId1"/>
  <headerFooter>
    <oddHeader>&amp;C&amp;"-,Vet"&amp;48&amp;K00B0F0LijV-meter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24"/>
  <sheetViews>
    <sheetView showGridLines="0" showRowColHeaders="0" zoomScaleNormal="100" workbookViewId="0">
      <selection activeCell="C3" sqref="C3:F3"/>
    </sheetView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1" spans="1:14" x14ac:dyDescent="0.35">
      <c r="A1" t="s">
        <v>66</v>
      </c>
    </row>
    <row r="2" spans="1:14" ht="26" x14ac:dyDescent="0.6">
      <c r="B2" s="10" t="s">
        <v>12</v>
      </c>
      <c r="J2" s="10" t="s">
        <v>11</v>
      </c>
    </row>
    <row r="3" spans="1:14" ht="26" x14ac:dyDescent="0.6">
      <c r="B3" s="10" t="s">
        <v>15</v>
      </c>
      <c r="C3" s="226" t="str">
        <f>NAMENBLAD!$B$9</f>
        <v>leerling 2</v>
      </c>
      <c r="D3" s="226"/>
      <c r="E3" s="226"/>
      <c r="F3" s="226"/>
      <c r="J3" s="10" t="s">
        <v>15</v>
      </c>
      <c r="K3" s="226" t="str">
        <f>NAMENBLAD!$B$9</f>
        <v>leerling 2</v>
      </c>
      <c r="L3" s="226"/>
      <c r="M3" s="226"/>
      <c r="N3" s="226"/>
    </row>
    <row r="4" spans="1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1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UWN/bsB4lI3RTvUGKGYVP+mxLWr8IwCcj0VduWfiAfcfYmgXVcM02VDMLlCkzMcIX8Ssbug8mrtj0S6yT9Zj5w==" saltValue="5dA5Vy0kADWXIvzsBNcXGA==" spinCount="100000" sheet="1" objects="1" scenarios="1"/>
  <mergeCells count="2">
    <mergeCell ref="C3:F3"/>
    <mergeCell ref="K3:N3"/>
  </mergeCells>
  <conditionalFormatting sqref="D17">
    <cfRule type="expression" dxfId="1535" priority="40">
      <formula>$H$17=2</formula>
    </cfRule>
  </conditionalFormatting>
  <conditionalFormatting sqref="E17">
    <cfRule type="expression" dxfId="1534" priority="39">
      <formula>$H$17=3</formula>
    </cfRule>
  </conditionalFormatting>
  <conditionalFormatting sqref="F17">
    <cfRule type="expression" dxfId="1533" priority="38">
      <formula>$H$17=4</formula>
    </cfRule>
  </conditionalFormatting>
  <conditionalFormatting sqref="G17">
    <cfRule type="expression" dxfId="1532" priority="37">
      <formula>$H$17=5</formula>
    </cfRule>
  </conditionalFormatting>
  <conditionalFormatting sqref="C17">
    <cfRule type="expression" dxfId="1531" priority="36">
      <formula>$H$17=1</formula>
    </cfRule>
  </conditionalFormatting>
  <conditionalFormatting sqref="D19">
    <cfRule type="expression" dxfId="1530" priority="35">
      <formula>$H$19=2</formula>
    </cfRule>
  </conditionalFormatting>
  <conditionalFormatting sqref="E19">
    <cfRule type="expression" dxfId="1529" priority="34">
      <formula>$H$19=3</formula>
    </cfRule>
  </conditionalFormatting>
  <conditionalFormatting sqref="F19">
    <cfRule type="expression" dxfId="1528" priority="33">
      <formula>$H$19=4</formula>
    </cfRule>
  </conditionalFormatting>
  <conditionalFormatting sqref="G19">
    <cfRule type="expression" dxfId="1527" priority="32">
      <formula>$H$19=5</formula>
    </cfRule>
  </conditionalFormatting>
  <conditionalFormatting sqref="C19">
    <cfRule type="expression" dxfId="1526" priority="31">
      <formula>$H$19=1</formula>
    </cfRule>
  </conditionalFormatting>
  <conditionalFormatting sqref="D21">
    <cfRule type="expression" dxfId="1525" priority="30">
      <formula>$H$21=2</formula>
    </cfRule>
  </conditionalFormatting>
  <conditionalFormatting sqref="E21">
    <cfRule type="expression" dxfId="1524" priority="29">
      <formula>$H$21=3</formula>
    </cfRule>
  </conditionalFormatting>
  <conditionalFormatting sqref="F21">
    <cfRule type="expression" dxfId="1523" priority="28">
      <formula>$H$21=4</formula>
    </cfRule>
  </conditionalFormatting>
  <conditionalFormatting sqref="G21">
    <cfRule type="expression" dxfId="1522" priority="27">
      <formula>$H$21=5</formula>
    </cfRule>
  </conditionalFormatting>
  <conditionalFormatting sqref="C21">
    <cfRule type="expression" dxfId="1521" priority="26">
      <formula>$H$21=1</formula>
    </cfRule>
  </conditionalFormatting>
  <conditionalFormatting sqref="D23">
    <cfRule type="expression" dxfId="1520" priority="25">
      <formula>$H$23=2</formula>
    </cfRule>
  </conditionalFormatting>
  <conditionalFormatting sqref="E23">
    <cfRule type="expression" dxfId="1519" priority="24">
      <formula>$H$23=3</formula>
    </cfRule>
  </conditionalFormatting>
  <conditionalFormatting sqref="F23">
    <cfRule type="expression" dxfId="1518" priority="23">
      <formula>$H$23=4</formula>
    </cfRule>
  </conditionalFormatting>
  <conditionalFormatting sqref="G23">
    <cfRule type="expression" dxfId="1517" priority="22">
      <formula>$H$23=5</formula>
    </cfRule>
  </conditionalFormatting>
  <conditionalFormatting sqref="C23">
    <cfRule type="expression" dxfId="1516" priority="21">
      <formula>$H$23=1</formula>
    </cfRule>
  </conditionalFormatting>
  <conditionalFormatting sqref="K17">
    <cfRule type="expression" dxfId="1515" priority="20">
      <formula>$P$17=1</formula>
    </cfRule>
  </conditionalFormatting>
  <conditionalFormatting sqref="L17">
    <cfRule type="expression" dxfId="1514" priority="19">
      <formula>$P$17=2</formula>
    </cfRule>
  </conditionalFormatting>
  <conditionalFormatting sqref="M17">
    <cfRule type="expression" dxfId="1513" priority="18">
      <formula>$P$17=3</formula>
    </cfRule>
  </conditionalFormatting>
  <conditionalFormatting sqref="N17">
    <cfRule type="expression" dxfId="1512" priority="17">
      <formula>$P$17=4</formula>
    </cfRule>
  </conditionalFormatting>
  <conditionalFormatting sqref="O17">
    <cfRule type="expression" dxfId="1511" priority="16">
      <formula>$P$17=5</formula>
    </cfRule>
  </conditionalFormatting>
  <conditionalFormatting sqref="K19">
    <cfRule type="expression" dxfId="1510" priority="15">
      <formula>$P$19=1</formula>
    </cfRule>
  </conditionalFormatting>
  <conditionalFormatting sqref="L19">
    <cfRule type="expression" dxfId="1509" priority="14">
      <formula>$P$19=2</formula>
    </cfRule>
  </conditionalFormatting>
  <conditionalFormatting sqref="M19">
    <cfRule type="expression" dxfId="1508" priority="13">
      <formula>$P$19=3</formula>
    </cfRule>
  </conditionalFormatting>
  <conditionalFormatting sqref="N19">
    <cfRule type="expression" dxfId="1507" priority="12">
      <formula>$P$19=4</formula>
    </cfRule>
  </conditionalFormatting>
  <conditionalFormatting sqref="O19">
    <cfRule type="expression" dxfId="1506" priority="11">
      <formula>$P$19=5</formula>
    </cfRule>
  </conditionalFormatting>
  <conditionalFormatting sqref="K21">
    <cfRule type="expression" dxfId="1505" priority="10">
      <formula>$P$21=1</formula>
    </cfRule>
  </conditionalFormatting>
  <conditionalFormatting sqref="L21">
    <cfRule type="expression" dxfId="1504" priority="9">
      <formula>$P$21=2</formula>
    </cfRule>
  </conditionalFormatting>
  <conditionalFormatting sqref="M21">
    <cfRule type="expression" dxfId="1503" priority="8">
      <formula>$P$21=3</formula>
    </cfRule>
  </conditionalFormatting>
  <conditionalFormatting sqref="N21">
    <cfRule type="expression" dxfId="1502" priority="7">
      <formula>$P$21=4</formula>
    </cfRule>
  </conditionalFormatting>
  <conditionalFormatting sqref="O21">
    <cfRule type="expression" dxfId="1501" priority="6">
      <formula>$P$21=5</formula>
    </cfRule>
  </conditionalFormatting>
  <conditionalFormatting sqref="K23">
    <cfRule type="expression" dxfId="1500" priority="5">
      <formula>$P$23=1</formula>
    </cfRule>
  </conditionalFormatting>
  <conditionalFormatting sqref="L23">
    <cfRule type="expression" dxfId="1499" priority="4">
      <formula>$P$23=2</formula>
    </cfRule>
  </conditionalFormatting>
  <conditionalFormatting sqref="M23">
    <cfRule type="expression" dxfId="1498" priority="3">
      <formula>$P$23=3</formula>
    </cfRule>
  </conditionalFormatting>
  <conditionalFormatting sqref="N23">
    <cfRule type="expression" dxfId="1497" priority="2">
      <formula>$P$23=4</formula>
    </cfRule>
  </conditionalFormatting>
  <conditionalFormatting sqref="O23">
    <cfRule type="expression" dxfId="14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5E96B"/>
    <pageSetUpPr fitToPage="1"/>
  </sheetPr>
  <dimension ref="A1:BD83"/>
  <sheetViews>
    <sheetView showGridLines="0" showRowColHeaders="0" topLeftCell="A13" zoomScale="90" zoomScaleNormal="90" zoomScaleSheetLayoutView="85" workbookViewId="0">
      <selection activeCell="H16" sqref="H16:H50"/>
    </sheetView>
  </sheetViews>
  <sheetFormatPr defaultColWidth="9.1796875" defaultRowHeight="14.5" x14ac:dyDescent="0.35"/>
  <cols>
    <col min="1" max="1" width="5.54296875" style="1" bestFit="1" customWidth="1"/>
    <col min="2" max="2" width="59.7265625" style="1" customWidth="1"/>
    <col min="3" max="4" width="10.7265625" style="1" customWidth="1"/>
    <col min="5" max="5" width="10.7265625" style="2" hidden="1" customWidth="1"/>
    <col min="6" max="6" width="15.453125" style="2" hidden="1" customWidth="1"/>
    <col min="7" max="8" width="10.7265625" style="2" customWidth="1"/>
    <col min="9" max="10" width="10.7265625" style="3" customWidth="1"/>
    <col min="11" max="12" width="10.7265625" style="4" customWidth="1"/>
    <col min="13" max="13" width="10.26953125" style="4" customWidth="1"/>
    <col min="14" max="14" width="10.7265625" style="4" customWidth="1"/>
    <col min="15" max="15" width="4.81640625" style="4" customWidth="1"/>
    <col min="16" max="24" width="5.7265625" style="4" customWidth="1"/>
    <col min="25" max="34" width="5.7265625" style="3" customWidth="1"/>
    <col min="35" max="56" width="5.7265625" style="1" customWidth="1"/>
    <col min="57" max="16384" width="9.1796875" style="1"/>
  </cols>
  <sheetData>
    <row r="1" spans="1:56" ht="15" thickBot="1" x14ac:dyDescent="0.4"/>
    <row r="2" spans="1:56" ht="56.25" customHeight="1" thickBot="1" x14ac:dyDescent="0.4">
      <c r="B2" s="230" t="s">
        <v>2</v>
      </c>
      <c r="C2" s="231"/>
      <c r="D2" s="231"/>
      <c r="E2" s="129"/>
      <c r="F2" s="129"/>
      <c r="G2" s="227" t="str">
        <f>NAMENBLAD!$D$14</f>
        <v>spellen</v>
      </c>
      <c r="H2" s="228"/>
      <c r="I2" s="228"/>
      <c r="J2" s="228"/>
      <c r="K2" s="228"/>
      <c r="L2" s="228"/>
      <c r="M2" s="229"/>
      <c r="N2" s="161"/>
      <c r="O2" s="69"/>
      <c r="P2" s="50"/>
      <c r="Q2" s="50"/>
      <c r="R2" s="50"/>
      <c r="S2" s="50"/>
      <c r="T2" s="50"/>
      <c r="U2" s="50"/>
      <c r="V2" s="50"/>
      <c r="W2" s="50"/>
      <c r="X2" s="50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56" ht="60" customHeight="1" x14ac:dyDescent="0.35">
      <c r="A3" s="91"/>
      <c r="B3" s="91"/>
      <c r="C3" s="102"/>
      <c r="D3" s="90"/>
      <c r="E3" s="102"/>
      <c r="F3" s="102"/>
      <c r="G3" s="90"/>
      <c r="H3" s="89"/>
      <c r="I3" s="89"/>
      <c r="J3" s="91"/>
      <c r="K3" s="91"/>
      <c r="L3" s="91"/>
      <c r="M3" s="89"/>
    </row>
    <row r="4" spans="1:56" ht="60" customHeight="1" x14ac:dyDescent="0.35">
      <c r="A4" s="91"/>
      <c r="B4" s="91"/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0</v>
      </c>
      <c r="I4" s="76">
        <f>AW51</f>
        <v>0</v>
      </c>
      <c r="J4" s="124"/>
      <c r="K4" s="125"/>
      <c r="L4" s="125"/>
      <c r="M4" s="75"/>
      <c r="N4" s="251"/>
      <c r="O4" s="251"/>
      <c r="P4" s="32"/>
    </row>
    <row r="5" spans="1:56" ht="60" customHeight="1" x14ac:dyDescent="0.35">
      <c r="A5" s="91"/>
      <c r="B5" s="91"/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0</v>
      </c>
      <c r="I5" s="79">
        <f>AV51</f>
        <v>0</v>
      </c>
      <c r="J5" s="124"/>
      <c r="K5" s="125"/>
      <c r="L5" s="125"/>
      <c r="M5" s="75"/>
      <c r="N5" s="251"/>
      <c r="O5" s="251"/>
      <c r="P5" s="33"/>
    </row>
    <row r="6" spans="1:56" ht="60" customHeight="1" x14ac:dyDescent="0.35">
      <c r="A6" s="91"/>
      <c r="B6" s="91"/>
      <c r="C6" s="79">
        <f>AA51</f>
        <v>0</v>
      </c>
      <c r="D6" s="82">
        <f>AF51</f>
        <v>0</v>
      </c>
      <c r="E6" s="126"/>
      <c r="F6" s="126"/>
      <c r="G6" s="83">
        <f>AK51</f>
        <v>0</v>
      </c>
      <c r="H6" s="82">
        <f>AP51</f>
        <v>0</v>
      </c>
      <c r="I6" s="79">
        <f>AU51</f>
        <v>0</v>
      </c>
      <c r="J6" s="124"/>
      <c r="K6" s="125"/>
      <c r="L6" s="125"/>
      <c r="M6" s="88"/>
      <c r="N6" s="252"/>
      <c r="O6" s="252"/>
      <c r="P6" s="33"/>
    </row>
    <row r="7" spans="1:56" ht="60" customHeight="1" x14ac:dyDescent="0.35">
      <c r="A7" s="91"/>
      <c r="B7" s="91"/>
      <c r="C7" s="79">
        <f>Z51</f>
        <v>0</v>
      </c>
      <c r="D7" s="79">
        <f>AE51</f>
        <v>0</v>
      </c>
      <c r="E7" s="126"/>
      <c r="F7" s="126"/>
      <c r="G7" s="79">
        <f>AJ51</f>
        <v>0</v>
      </c>
      <c r="H7" s="79">
        <f>AO51</f>
        <v>0</v>
      </c>
      <c r="I7" s="79">
        <f>AT51</f>
        <v>0</v>
      </c>
      <c r="J7" s="124"/>
      <c r="K7" s="125"/>
      <c r="L7" s="125"/>
      <c r="M7" s="75"/>
      <c r="N7" s="251"/>
      <c r="O7" s="251"/>
      <c r="P7" s="33"/>
    </row>
    <row r="8" spans="1:56" ht="60" customHeight="1" x14ac:dyDescent="0.35">
      <c r="A8" s="91"/>
      <c r="B8" s="91"/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0</v>
      </c>
      <c r="I8" s="76">
        <f>AS51</f>
        <v>0</v>
      </c>
      <c r="J8" s="124"/>
      <c r="K8" s="125"/>
      <c r="L8" s="125"/>
      <c r="M8" s="75"/>
      <c r="N8" s="251"/>
      <c r="O8" s="251"/>
      <c r="P8" s="32"/>
    </row>
    <row r="9" spans="1:56" ht="50.25" customHeight="1" x14ac:dyDescent="0.35">
      <c r="A9" s="91"/>
      <c r="B9" s="91"/>
      <c r="C9" s="91"/>
      <c r="D9" s="91"/>
      <c r="E9" s="102"/>
      <c r="F9" s="102"/>
      <c r="G9" s="102"/>
      <c r="H9" s="74"/>
      <c r="I9" s="73"/>
      <c r="J9" s="85"/>
      <c r="K9" s="87"/>
      <c r="L9" s="85"/>
      <c r="M9" s="75"/>
      <c r="N9" s="128"/>
      <c r="O9" s="128"/>
      <c r="P9" s="32"/>
    </row>
    <row r="10" spans="1:56" ht="36" customHeight="1" x14ac:dyDescent="0.35">
      <c r="A10" s="91"/>
      <c r="B10" s="91"/>
      <c r="C10" s="91"/>
      <c r="D10" s="91"/>
      <c r="E10" s="102"/>
      <c r="F10" s="102"/>
      <c r="G10" s="102"/>
      <c r="H10" s="109"/>
      <c r="I10" s="109"/>
      <c r="J10" s="109"/>
      <c r="K10" s="109"/>
      <c r="L10" s="109"/>
      <c r="M10" s="89"/>
    </row>
    <row r="11" spans="1:56" ht="36" customHeight="1" x14ac:dyDescent="0.35">
      <c r="A11" s="91"/>
      <c r="B11" s="91"/>
      <c r="C11" s="91"/>
      <c r="D11" s="91"/>
      <c r="E11" s="102"/>
      <c r="F11" s="102"/>
      <c r="G11" s="102"/>
      <c r="H11" s="109"/>
      <c r="I11" s="109"/>
      <c r="J11" s="109"/>
      <c r="K11" s="109"/>
      <c r="L11" s="109"/>
      <c r="M11" s="89"/>
    </row>
    <row r="12" spans="1:56" ht="30.75" customHeight="1" x14ac:dyDescent="0.35">
      <c r="A12" s="91"/>
      <c r="B12" s="91"/>
      <c r="C12" s="91"/>
      <c r="D12" s="91"/>
      <c r="E12" s="102"/>
      <c r="F12" s="102"/>
      <c r="G12" s="102"/>
      <c r="H12" s="102"/>
      <c r="I12" s="90"/>
      <c r="J12" s="90"/>
      <c r="K12" s="89"/>
      <c r="L12" s="89"/>
      <c r="M12" s="59"/>
    </row>
    <row r="13" spans="1:56" ht="15" thickBot="1" x14ac:dyDescent="0.4">
      <c r="I13" s="5"/>
      <c r="J13" s="5"/>
    </row>
    <row r="14" spans="1:56" ht="111.75" customHeight="1" thickBot="1" x14ac:dyDescent="0.4">
      <c r="B14" s="233" t="s">
        <v>0</v>
      </c>
      <c r="C14" s="235" t="s">
        <v>3</v>
      </c>
      <c r="D14" s="237" t="s">
        <v>4</v>
      </c>
      <c r="E14" s="239" t="s">
        <v>1</v>
      </c>
      <c r="F14" s="9"/>
      <c r="G14" s="241" t="s">
        <v>50</v>
      </c>
      <c r="H14" s="243" t="s">
        <v>24</v>
      </c>
      <c r="I14" s="245"/>
      <c r="J14" s="246"/>
      <c r="K14" s="246"/>
      <c r="L14" s="246"/>
      <c r="M14" s="247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</row>
    <row r="15" spans="1:56" ht="23.25" customHeight="1" thickBot="1" x14ac:dyDescent="0.4">
      <c r="B15" s="234"/>
      <c r="C15" s="260"/>
      <c r="D15" s="261"/>
      <c r="E15" s="262"/>
      <c r="F15" s="31"/>
      <c r="G15" s="263"/>
      <c r="H15" s="259"/>
      <c r="I15" s="248"/>
      <c r="J15" s="249"/>
      <c r="K15" s="249"/>
      <c r="L15" s="249"/>
      <c r="M15" s="250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49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  <c r="AY15" s="49"/>
      <c r="AZ15" s="49"/>
      <c r="BA15" s="49"/>
      <c r="BB15" s="49"/>
      <c r="BC15" s="49"/>
      <c r="BD15" s="49"/>
    </row>
    <row r="16" spans="1:56" ht="25" customHeight="1" x14ac:dyDescent="0.6">
      <c r="A16" s="8">
        <v>1</v>
      </c>
      <c r="B16" s="162" t="str">
        <f>NAMENBLAD!B8</f>
        <v>kees</v>
      </c>
      <c r="C16" s="104">
        <f>'1'!$H$21</f>
        <v>0</v>
      </c>
      <c r="D16" s="105">
        <f>'1'!$P$21</f>
        <v>0</v>
      </c>
      <c r="E16" s="29" t="e">
        <f>IF(G16="","",IF(G16="afhaken","--",IF(G16="vervelen","-",IF(G16="twijfelen","+/-",IF(G16="doorzetten","+",IF(G16="flierefluiten","++"))))))</f>
        <v>#VALUE!</v>
      </c>
      <c r="F16" s="30">
        <f>IF(C16="","",IF(D16=3,3,IF(C16*D16&gt;=15,5,IF(C16+D16&lt;=4,1,IF(C16&gt;D16,2,IF(C16&lt;D16,4,IF(C16*D16&lt;=6,2,IF(C16*D16&lt;9,4,IF(C16+D16&gt;7,4,IF(C16*D16&gt;7,5))))))))))</f>
        <v>1</v>
      </c>
      <c r="G16" s="159" t="e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#VALUE!</v>
      </c>
      <c r="H16" s="325" t="str">
        <f t="shared" ref="H16:H50" si="0">IF(M16=5,"!",IF(M16=6,"!",IF(M16=11,"!!!",IF(M16=12,"!",IF(M16=16,"!!",IF(M16&gt;=0,""))))))</f>
        <v/>
      </c>
      <c r="I16" s="34" t="str">
        <f>IF(C16=0,"",IF(C16&gt;0,F16))</f>
        <v/>
      </c>
      <c r="J16" s="165">
        <f>IF(C16=5,2,IF(C16=1,1,IF(C16=3,8,IF(C16&gt;=0,0))))</f>
        <v>0</v>
      </c>
      <c r="K16" s="165">
        <f>IF(D16=5,4,IF(D16=1,3,IF(D16=2,7,IF(D16&gt;=0,0))))</f>
        <v>0</v>
      </c>
      <c r="L16" s="166" t="str">
        <f>IF(K16=0,"",IF(C16=1,1,IF(J16&gt;K16,5,IF(J16&lt;K16,6,IF(J16=K16,7)))))</f>
        <v/>
      </c>
      <c r="M16" s="167" t="str">
        <f>IF(I16="","",IF(120&gt;0,SUM(J16:L16)))</f>
        <v/>
      </c>
      <c r="N16" s="166" t="e">
        <f t="shared" ref="N16:N49" si="1">M16+K16</f>
        <v>#VALUE!</v>
      </c>
      <c r="O16" s="168">
        <f>COUNTIF($C16,1)</f>
        <v>0</v>
      </c>
      <c r="P16" s="168">
        <f>COUNTIF($C16,2)</f>
        <v>0</v>
      </c>
      <c r="Q16" s="168">
        <f>COUNTIF($C16,3)</f>
        <v>0</v>
      </c>
      <c r="R16" s="168">
        <f>COUNTIF($C16,4)</f>
        <v>0</v>
      </c>
      <c r="S16" s="168">
        <f>COUNTIF($C16,5)</f>
        <v>0</v>
      </c>
      <c r="T16" s="168">
        <f>COUNTIF($D16,1)</f>
        <v>0</v>
      </c>
      <c r="U16" s="168">
        <f>COUNTIF($D16,2)</f>
        <v>0</v>
      </c>
      <c r="V16" s="168">
        <f>COUNTIF($D16,3)</f>
        <v>0</v>
      </c>
      <c r="W16" s="168">
        <f>COUNTIF($D16,4)</f>
        <v>0</v>
      </c>
      <c r="X16" s="168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  <c r="AY16" s="49"/>
      <c r="AZ16" s="49"/>
      <c r="BA16" s="49"/>
      <c r="BB16" s="49"/>
      <c r="BC16" s="49"/>
      <c r="BD16" s="49"/>
    </row>
    <row r="17" spans="1:56" ht="25" customHeight="1" x14ac:dyDescent="0.6">
      <c r="A17" s="8">
        <v>2</v>
      </c>
      <c r="B17" s="162" t="str">
        <f>NAMENBLAD!B9</f>
        <v>leerling 2</v>
      </c>
      <c r="C17" s="104">
        <f>'2'!$H$21</f>
        <v>0</v>
      </c>
      <c r="D17" s="105">
        <f>'2'!$P$21</f>
        <v>0</v>
      </c>
      <c r="E17" s="29" t="e">
        <f t="shared" ref="E17:E50" si="7">IF(G17="","",IF(G17="afhaken","--",IF(G17="vervelen","-",IF(G17="twijfelen","+/-",IF(G17="doorzetten","+",IF(G17="flierefluiten","++"))))))</f>
        <v>#VALUE!</v>
      </c>
      <c r="F17" s="6">
        <f t="shared" ref="F17:F50" si="8">IF(C17="","",IF(D17=3,3,IF(C17*D17&gt;=15,5,IF(C17+D17&lt;=4,1,IF(C17&gt;D17,2,IF(C17&lt;D17,4,IF(C17*D17&lt;=6,2,IF(C17*D17&lt;9,4,IF(C17+D17&gt;7,4,IF(C17*D17&gt;7,5))))))))))</f>
        <v>1</v>
      </c>
      <c r="G17" s="157" t="e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#VALUE!</v>
      </c>
      <c r="H17" s="326" t="str">
        <f t="shared" si="0"/>
        <v/>
      </c>
      <c r="I17" s="34" t="str">
        <f t="shared" ref="I17:I50" si="10">IF(C17=0,"",IF(C17&gt;0,F17))</f>
        <v/>
      </c>
      <c r="J17" s="165">
        <f t="shared" ref="J17:J50" si="11">IF(C17=5,2,IF(C17=1,1,IF(C17=3,8,IF(C17&gt;=0,0))))</f>
        <v>0</v>
      </c>
      <c r="K17" s="165">
        <f t="shared" ref="K17:K50" si="12">IF(D17=5,4,IF(D17=1,3,IF(D17=2,7,IF(D17&gt;=0,0))))</f>
        <v>0</v>
      </c>
      <c r="L17" s="166" t="str">
        <f t="shared" ref="L17:L50" si="13">IF(K17=0,"",IF(C17=1,1,IF(J17&gt;K17,5,IF(J17&lt;K17,6,IF(J17=K17,7)))))</f>
        <v/>
      </c>
      <c r="M17" s="167" t="str">
        <f t="shared" ref="M17:M50" si="14">IF(I17="","",IF(120&gt;0,SUM(J17:L17)))</f>
        <v/>
      </c>
      <c r="N17" s="166" t="e">
        <f t="shared" si="1"/>
        <v>#VALUE!</v>
      </c>
      <c r="O17" s="168">
        <f t="shared" ref="O17:O50" si="15">COUNTIF($C17,1)</f>
        <v>0</v>
      </c>
      <c r="P17" s="168">
        <f t="shared" ref="P17:P50" si="16">COUNTIF($C17,2)</f>
        <v>0</v>
      </c>
      <c r="Q17" s="168">
        <f t="shared" ref="Q17:Q50" si="17">COUNTIF($C17,3)</f>
        <v>0</v>
      </c>
      <c r="R17" s="168">
        <f t="shared" ref="R17:R50" si="18">COUNTIF($C17,4)</f>
        <v>0</v>
      </c>
      <c r="S17" s="168">
        <f t="shared" ref="S17:S50" si="19">COUNTIF($C17,5)</f>
        <v>0</v>
      </c>
      <c r="T17" s="168">
        <f t="shared" ref="T17:T50" si="20">COUNTIF($D17,1)</f>
        <v>0</v>
      </c>
      <c r="U17" s="168">
        <f t="shared" ref="U17:U50" si="21">COUNTIF($D17,2)</f>
        <v>0</v>
      </c>
      <c r="V17" s="168">
        <f t="shared" ref="V17:V50" si="22">COUNTIF($D17,3)</f>
        <v>0</v>
      </c>
      <c r="W17" s="168">
        <f t="shared" ref="W17:W50" si="23">COUNTIF($D17,4)</f>
        <v>0</v>
      </c>
      <c r="X17" s="168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  <c r="AY17" s="49"/>
      <c r="AZ17" s="49"/>
      <c r="BA17" s="49"/>
      <c r="BB17" s="49"/>
      <c r="BC17" s="49"/>
      <c r="BD17" s="49"/>
    </row>
    <row r="18" spans="1:56" ht="25" customHeight="1" x14ac:dyDescent="0.6">
      <c r="A18" s="8">
        <v>3</v>
      </c>
      <c r="B18" s="162" t="str">
        <f>NAMENBLAD!B10</f>
        <v>leerling 3</v>
      </c>
      <c r="C18" s="104">
        <f>'3'!$H$21</f>
        <v>0</v>
      </c>
      <c r="D18" s="106">
        <f>'3'!$P$21</f>
        <v>0</v>
      </c>
      <c r="E18" s="29" t="e">
        <f t="shared" si="7"/>
        <v>#VALUE!</v>
      </c>
      <c r="F18" s="6">
        <f t="shared" si="8"/>
        <v>1</v>
      </c>
      <c r="G18" s="157" t="e">
        <f t="shared" si="9"/>
        <v>#VALUE!</v>
      </c>
      <c r="H18" s="326" t="str">
        <f t="shared" si="0"/>
        <v/>
      </c>
      <c r="I18" s="34" t="str">
        <f t="shared" si="10"/>
        <v/>
      </c>
      <c r="J18" s="165">
        <f t="shared" si="11"/>
        <v>0</v>
      </c>
      <c r="K18" s="165">
        <f t="shared" si="12"/>
        <v>0</v>
      </c>
      <c r="L18" s="166" t="str">
        <f t="shared" si="13"/>
        <v/>
      </c>
      <c r="M18" s="167" t="str">
        <f t="shared" si="14"/>
        <v/>
      </c>
      <c r="N18" s="166" t="e">
        <f t="shared" si="1"/>
        <v>#VALUE!</v>
      </c>
      <c r="O18" s="168">
        <f t="shared" si="15"/>
        <v>0</v>
      </c>
      <c r="P18" s="168">
        <f t="shared" si="16"/>
        <v>0</v>
      </c>
      <c r="Q18" s="168">
        <f t="shared" si="17"/>
        <v>0</v>
      </c>
      <c r="R18" s="168">
        <f t="shared" si="18"/>
        <v>0</v>
      </c>
      <c r="S18" s="168">
        <f t="shared" si="19"/>
        <v>0</v>
      </c>
      <c r="T18" s="168">
        <f t="shared" si="20"/>
        <v>0</v>
      </c>
      <c r="U18" s="168">
        <f t="shared" si="21"/>
        <v>0</v>
      </c>
      <c r="V18" s="168">
        <f t="shared" si="22"/>
        <v>0</v>
      </c>
      <c r="W18" s="168">
        <f t="shared" si="23"/>
        <v>0</v>
      </c>
      <c r="X18" s="168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  <c r="AY18" s="49"/>
      <c r="AZ18" s="49"/>
      <c r="BA18" s="49"/>
      <c r="BB18" s="49"/>
      <c r="BC18" s="49"/>
      <c r="BD18" s="49"/>
    </row>
    <row r="19" spans="1:56" ht="25" customHeight="1" x14ac:dyDescent="0.6">
      <c r="A19" s="8">
        <v>4</v>
      </c>
      <c r="B19" s="162" t="str">
        <f>NAMENBLAD!B11</f>
        <v>leerling 4</v>
      </c>
      <c r="C19" s="104">
        <f>'4'!$H$21</f>
        <v>0</v>
      </c>
      <c r="D19" s="106">
        <f>'4'!$P$21</f>
        <v>0</v>
      </c>
      <c r="E19" s="29" t="e">
        <f t="shared" si="7"/>
        <v>#VALUE!</v>
      </c>
      <c r="F19" s="6">
        <f t="shared" si="8"/>
        <v>1</v>
      </c>
      <c r="G19" s="157" t="e">
        <f t="shared" si="9"/>
        <v>#VALUE!</v>
      </c>
      <c r="H19" s="326" t="str">
        <f t="shared" si="0"/>
        <v/>
      </c>
      <c r="I19" s="34" t="str">
        <f t="shared" si="10"/>
        <v/>
      </c>
      <c r="J19" s="165">
        <f t="shared" si="11"/>
        <v>0</v>
      </c>
      <c r="K19" s="165">
        <f t="shared" si="12"/>
        <v>0</v>
      </c>
      <c r="L19" s="166" t="str">
        <f t="shared" si="13"/>
        <v/>
      </c>
      <c r="M19" s="167" t="str">
        <f t="shared" si="14"/>
        <v/>
      </c>
      <c r="N19" s="166" t="e">
        <f t="shared" si="1"/>
        <v>#VALUE!</v>
      </c>
      <c r="O19" s="168">
        <f t="shared" si="15"/>
        <v>0</v>
      </c>
      <c r="P19" s="168">
        <f t="shared" si="16"/>
        <v>0</v>
      </c>
      <c r="Q19" s="168">
        <f t="shared" si="17"/>
        <v>0</v>
      </c>
      <c r="R19" s="168">
        <f t="shared" si="18"/>
        <v>0</v>
      </c>
      <c r="S19" s="168">
        <f t="shared" si="19"/>
        <v>0</v>
      </c>
      <c r="T19" s="168">
        <f t="shared" si="20"/>
        <v>0</v>
      </c>
      <c r="U19" s="168">
        <f t="shared" si="21"/>
        <v>0</v>
      </c>
      <c r="V19" s="168">
        <f t="shared" si="22"/>
        <v>0</v>
      </c>
      <c r="W19" s="168">
        <f t="shared" si="23"/>
        <v>0</v>
      </c>
      <c r="X19" s="168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  <c r="AY19" s="49"/>
      <c r="AZ19" s="49"/>
      <c r="BA19" s="49"/>
      <c r="BB19" s="49"/>
      <c r="BC19" s="49"/>
      <c r="BD19" s="49"/>
    </row>
    <row r="20" spans="1:56" ht="25" customHeight="1" x14ac:dyDescent="0.6">
      <c r="A20" s="8">
        <v>5</v>
      </c>
      <c r="B20" s="162" t="str">
        <f>NAMENBLAD!B12</f>
        <v>leerling 5</v>
      </c>
      <c r="C20" s="104">
        <f>'5'!$H$21</f>
        <v>0</v>
      </c>
      <c r="D20" s="106">
        <f>'5'!$P$21</f>
        <v>0</v>
      </c>
      <c r="E20" s="29" t="e">
        <f t="shared" si="7"/>
        <v>#VALUE!</v>
      </c>
      <c r="F20" s="6">
        <f t="shared" si="8"/>
        <v>1</v>
      </c>
      <c r="G20" s="157" t="e">
        <f t="shared" si="9"/>
        <v>#VALUE!</v>
      </c>
      <c r="H20" s="326" t="str">
        <f t="shared" si="0"/>
        <v/>
      </c>
      <c r="I20" s="34" t="str">
        <f t="shared" si="10"/>
        <v/>
      </c>
      <c r="J20" s="165">
        <f t="shared" si="11"/>
        <v>0</v>
      </c>
      <c r="K20" s="165">
        <f t="shared" si="12"/>
        <v>0</v>
      </c>
      <c r="L20" s="166" t="str">
        <f t="shared" si="13"/>
        <v/>
      </c>
      <c r="M20" s="167" t="str">
        <f t="shared" si="14"/>
        <v/>
      </c>
      <c r="N20" s="166" t="e">
        <f t="shared" si="1"/>
        <v>#VALUE!</v>
      </c>
      <c r="O20" s="168">
        <f t="shared" si="15"/>
        <v>0</v>
      </c>
      <c r="P20" s="168">
        <f t="shared" si="16"/>
        <v>0</v>
      </c>
      <c r="Q20" s="168">
        <f t="shared" si="17"/>
        <v>0</v>
      </c>
      <c r="R20" s="168">
        <f t="shared" si="18"/>
        <v>0</v>
      </c>
      <c r="S20" s="168">
        <f t="shared" si="19"/>
        <v>0</v>
      </c>
      <c r="T20" s="168">
        <f t="shared" si="20"/>
        <v>0</v>
      </c>
      <c r="U20" s="168">
        <f t="shared" si="21"/>
        <v>0</v>
      </c>
      <c r="V20" s="168">
        <f t="shared" si="22"/>
        <v>0</v>
      </c>
      <c r="W20" s="168">
        <f t="shared" si="23"/>
        <v>0</v>
      </c>
      <c r="X20" s="168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  <c r="AY20" s="49"/>
      <c r="AZ20" s="49"/>
      <c r="BA20" s="49"/>
      <c r="BB20" s="49"/>
      <c r="BC20" s="49"/>
      <c r="BD20" s="49"/>
    </row>
    <row r="21" spans="1:56" ht="25" customHeight="1" x14ac:dyDescent="0.6">
      <c r="A21" s="8">
        <v>6</v>
      </c>
      <c r="B21" s="162" t="str">
        <f>NAMENBLAD!B13</f>
        <v>leerling 6</v>
      </c>
      <c r="C21" s="104">
        <f>'6'!$H$21</f>
        <v>0</v>
      </c>
      <c r="D21" s="106">
        <f>'6'!$P$21</f>
        <v>0</v>
      </c>
      <c r="E21" s="29" t="e">
        <f t="shared" si="7"/>
        <v>#VALUE!</v>
      </c>
      <c r="F21" s="6">
        <f t="shared" si="8"/>
        <v>1</v>
      </c>
      <c r="G21" s="157" t="e">
        <f t="shared" si="9"/>
        <v>#VALUE!</v>
      </c>
      <c r="H21" s="326" t="str">
        <f t="shared" si="0"/>
        <v/>
      </c>
      <c r="I21" s="34" t="str">
        <f t="shared" si="10"/>
        <v/>
      </c>
      <c r="J21" s="165">
        <f t="shared" si="11"/>
        <v>0</v>
      </c>
      <c r="K21" s="165">
        <f t="shared" si="12"/>
        <v>0</v>
      </c>
      <c r="L21" s="166" t="str">
        <f t="shared" si="13"/>
        <v/>
      </c>
      <c r="M21" s="167" t="str">
        <f t="shared" si="14"/>
        <v/>
      </c>
      <c r="N21" s="166" t="e">
        <f t="shared" si="1"/>
        <v>#VALUE!</v>
      </c>
      <c r="O21" s="168">
        <f t="shared" si="15"/>
        <v>0</v>
      </c>
      <c r="P21" s="168">
        <f t="shared" si="16"/>
        <v>0</v>
      </c>
      <c r="Q21" s="168">
        <f t="shared" si="17"/>
        <v>0</v>
      </c>
      <c r="R21" s="168">
        <f t="shared" si="18"/>
        <v>0</v>
      </c>
      <c r="S21" s="168">
        <f t="shared" si="19"/>
        <v>0</v>
      </c>
      <c r="T21" s="168">
        <f t="shared" si="20"/>
        <v>0</v>
      </c>
      <c r="U21" s="168">
        <f t="shared" si="21"/>
        <v>0</v>
      </c>
      <c r="V21" s="168">
        <f t="shared" si="22"/>
        <v>0</v>
      </c>
      <c r="W21" s="168">
        <f t="shared" si="23"/>
        <v>0</v>
      </c>
      <c r="X21" s="168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  <c r="AY21" s="49"/>
      <c r="AZ21" s="49"/>
      <c r="BA21" s="49"/>
      <c r="BB21" s="49"/>
      <c r="BC21" s="49"/>
      <c r="BD21" s="49"/>
    </row>
    <row r="22" spans="1:56" ht="25" customHeight="1" x14ac:dyDescent="0.6">
      <c r="A22" s="8">
        <v>7</v>
      </c>
      <c r="B22" s="162" t="str">
        <f>NAMENBLAD!B14</f>
        <v>leerling 7</v>
      </c>
      <c r="C22" s="104">
        <f>'7'!$H$21</f>
        <v>0</v>
      </c>
      <c r="D22" s="106">
        <f>'7'!$P$21</f>
        <v>0</v>
      </c>
      <c r="E22" s="29" t="e">
        <f t="shared" si="7"/>
        <v>#VALUE!</v>
      </c>
      <c r="F22" s="6">
        <f t="shared" si="8"/>
        <v>1</v>
      </c>
      <c r="G22" s="157" t="e">
        <f t="shared" si="9"/>
        <v>#VALUE!</v>
      </c>
      <c r="H22" s="326" t="str">
        <f t="shared" si="0"/>
        <v/>
      </c>
      <c r="I22" s="34" t="str">
        <f t="shared" si="10"/>
        <v/>
      </c>
      <c r="J22" s="165">
        <f t="shared" si="11"/>
        <v>0</v>
      </c>
      <c r="K22" s="165">
        <f t="shared" si="12"/>
        <v>0</v>
      </c>
      <c r="L22" s="166" t="str">
        <f t="shared" si="13"/>
        <v/>
      </c>
      <c r="M22" s="167" t="str">
        <f t="shared" si="14"/>
        <v/>
      </c>
      <c r="N22" s="166" t="e">
        <f t="shared" si="1"/>
        <v>#VALUE!</v>
      </c>
      <c r="O22" s="168">
        <f t="shared" si="15"/>
        <v>0</v>
      </c>
      <c r="P22" s="168">
        <f t="shared" si="16"/>
        <v>0</v>
      </c>
      <c r="Q22" s="168">
        <f t="shared" si="17"/>
        <v>0</v>
      </c>
      <c r="R22" s="168">
        <f t="shared" si="18"/>
        <v>0</v>
      </c>
      <c r="S22" s="168">
        <f t="shared" si="19"/>
        <v>0</v>
      </c>
      <c r="T22" s="168">
        <f t="shared" si="20"/>
        <v>0</v>
      </c>
      <c r="U22" s="168">
        <f t="shared" si="21"/>
        <v>0</v>
      </c>
      <c r="V22" s="168">
        <f t="shared" si="22"/>
        <v>0</v>
      </c>
      <c r="W22" s="168">
        <f t="shared" si="23"/>
        <v>0</v>
      </c>
      <c r="X22" s="168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  <c r="AY22" s="49"/>
      <c r="AZ22" s="49"/>
      <c r="BA22" s="49"/>
      <c r="BB22" s="49"/>
      <c r="BC22" s="49"/>
      <c r="BD22" s="49"/>
    </row>
    <row r="23" spans="1:56" ht="25" customHeight="1" x14ac:dyDescent="0.6">
      <c r="A23" s="8">
        <v>8</v>
      </c>
      <c r="B23" s="162" t="str">
        <f>NAMENBLAD!B15</f>
        <v>leerling 8</v>
      </c>
      <c r="C23" s="104">
        <f>'8'!$H$21</f>
        <v>0</v>
      </c>
      <c r="D23" s="106">
        <f>'8'!$P$21</f>
        <v>0</v>
      </c>
      <c r="E23" s="29" t="e">
        <f t="shared" si="7"/>
        <v>#VALUE!</v>
      </c>
      <c r="F23" s="6">
        <f t="shared" si="8"/>
        <v>1</v>
      </c>
      <c r="G23" s="157" t="e">
        <f t="shared" si="9"/>
        <v>#VALUE!</v>
      </c>
      <c r="H23" s="326" t="str">
        <f t="shared" si="0"/>
        <v/>
      </c>
      <c r="I23" s="34" t="str">
        <f t="shared" si="10"/>
        <v/>
      </c>
      <c r="J23" s="165">
        <f t="shared" si="11"/>
        <v>0</v>
      </c>
      <c r="K23" s="165">
        <f t="shared" si="12"/>
        <v>0</v>
      </c>
      <c r="L23" s="166" t="str">
        <f t="shared" si="13"/>
        <v/>
      </c>
      <c r="M23" s="167" t="str">
        <f t="shared" si="14"/>
        <v/>
      </c>
      <c r="N23" s="166" t="e">
        <f t="shared" si="1"/>
        <v>#VALUE!</v>
      </c>
      <c r="O23" s="168">
        <f t="shared" si="15"/>
        <v>0</v>
      </c>
      <c r="P23" s="168">
        <f t="shared" si="16"/>
        <v>0</v>
      </c>
      <c r="Q23" s="168">
        <f t="shared" si="17"/>
        <v>0</v>
      </c>
      <c r="R23" s="168">
        <f t="shared" si="18"/>
        <v>0</v>
      </c>
      <c r="S23" s="168">
        <f t="shared" si="19"/>
        <v>0</v>
      </c>
      <c r="T23" s="168">
        <f t="shared" si="20"/>
        <v>0</v>
      </c>
      <c r="U23" s="168">
        <f t="shared" si="21"/>
        <v>0</v>
      </c>
      <c r="V23" s="168">
        <f t="shared" si="22"/>
        <v>0</v>
      </c>
      <c r="W23" s="168">
        <f t="shared" si="23"/>
        <v>0</v>
      </c>
      <c r="X23" s="168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  <c r="AY23" s="49"/>
      <c r="AZ23" s="49"/>
      <c r="BA23" s="49"/>
      <c r="BB23" s="49"/>
      <c r="BC23" s="49"/>
      <c r="BD23" s="49"/>
    </row>
    <row r="24" spans="1:56" ht="25" customHeight="1" x14ac:dyDescent="0.6">
      <c r="A24" s="8">
        <v>9</v>
      </c>
      <c r="B24" s="162" t="str">
        <f>NAMENBLAD!B16</f>
        <v>leerling 9</v>
      </c>
      <c r="C24" s="104">
        <f>'9'!$H$21</f>
        <v>0</v>
      </c>
      <c r="D24" s="106">
        <f>'9'!$P$21</f>
        <v>0</v>
      </c>
      <c r="E24" s="29" t="e">
        <f t="shared" si="7"/>
        <v>#VALUE!</v>
      </c>
      <c r="F24" s="6">
        <f t="shared" si="8"/>
        <v>1</v>
      </c>
      <c r="G24" s="157" t="e">
        <f t="shared" si="9"/>
        <v>#VALUE!</v>
      </c>
      <c r="H24" s="326" t="str">
        <f t="shared" si="0"/>
        <v/>
      </c>
      <c r="I24" s="34" t="str">
        <f t="shared" si="10"/>
        <v/>
      </c>
      <c r="J24" s="165">
        <f t="shared" si="11"/>
        <v>0</v>
      </c>
      <c r="K24" s="165">
        <f t="shared" si="12"/>
        <v>0</v>
      </c>
      <c r="L24" s="166" t="str">
        <f t="shared" si="13"/>
        <v/>
      </c>
      <c r="M24" s="167" t="str">
        <f t="shared" si="14"/>
        <v/>
      </c>
      <c r="N24" s="166" t="e">
        <f t="shared" si="1"/>
        <v>#VALUE!</v>
      </c>
      <c r="O24" s="168">
        <f t="shared" si="15"/>
        <v>0</v>
      </c>
      <c r="P24" s="168">
        <f t="shared" si="16"/>
        <v>0</v>
      </c>
      <c r="Q24" s="168">
        <f t="shared" si="17"/>
        <v>0</v>
      </c>
      <c r="R24" s="168">
        <f t="shared" si="18"/>
        <v>0</v>
      </c>
      <c r="S24" s="168">
        <f t="shared" si="19"/>
        <v>0</v>
      </c>
      <c r="T24" s="168">
        <f t="shared" si="20"/>
        <v>0</v>
      </c>
      <c r="U24" s="168">
        <f t="shared" si="21"/>
        <v>0</v>
      </c>
      <c r="V24" s="168">
        <f t="shared" si="22"/>
        <v>0</v>
      </c>
      <c r="W24" s="168">
        <f t="shared" si="23"/>
        <v>0</v>
      </c>
      <c r="X24" s="168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  <c r="AY24" s="49"/>
      <c r="AZ24" s="49"/>
      <c r="BA24" s="49"/>
      <c r="BB24" s="49"/>
      <c r="BC24" s="49"/>
      <c r="BD24" s="49"/>
    </row>
    <row r="25" spans="1:56" ht="25" customHeight="1" x14ac:dyDescent="0.6">
      <c r="A25" s="8">
        <v>10</v>
      </c>
      <c r="B25" s="162" t="str">
        <f>NAMENBLAD!B17</f>
        <v>leerling 10</v>
      </c>
      <c r="C25" s="104">
        <f>'10'!$H$21</f>
        <v>0</v>
      </c>
      <c r="D25" s="106">
        <f>'10'!$P$21</f>
        <v>0</v>
      </c>
      <c r="E25" s="29" t="e">
        <f t="shared" si="7"/>
        <v>#VALUE!</v>
      </c>
      <c r="F25" s="6">
        <f t="shared" si="8"/>
        <v>1</v>
      </c>
      <c r="G25" s="157" t="e">
        <f t="shared" si="9"/>
        <v>#VALUE!</v>
      </c>
      <c r="H25" s="326" t="str">
        <f t="shared" si="0"/>
        <v/>
      </c>
      <c r="I25" s="34" t="str">
        <f t="shared" si="10"/>
        <v/>
      </c>
      <c r="J25" s="165">
        <f t="shared" si="11"/>
        <v>0</v>
      </c>
      <c r="K25" s="165">
        <f t="shared" si="12"/>
        <v>0</v>
      </c>
      <c r="L25" s="166" t="str">
        <f t="shared" si="13"/>
        <v/>
      </c>
      <c r="M25" s="167" t="str">
        <f t="shared" si="14"/>
        <v/>
      </c>
      <c r="N25" s="166" t="e">
        <f t="shared" si="1"/>
        <v>#VALUE!</v>
      </c>
      <c r="O25" s="168">
        <f t="shared" si="15"/>
        <v>0</v>
      </c>
      <c r="P25" s="168">
        <f t="shared" si="16"/>
        <v>0</v>
      </c>
      <c r="Q25" s="168">
        <f t="shared" si="17"/>
        <v>0</v>
      </c>
      <c r="R25" s="168">
        <f t="shared" si="18"/>
        <v>0</v>
      </c>
      <c r="S25" s="168">
        <f t="shared" si="19"/>
        <v>0</v>
      </c>
      <c r="T25" s="168">
        <f t="shared" si="20"/>
        <v>0</v>
      </c>
      <c r="U25" s="168">
        <f t="shared" si="21"/>
        <v>0</v>
      </c>
      <c r="V25" s="168">
        <f t="shared" si="22"/>
        <v>0</v>
      </c>
      <c r="W25" s="168">
        <f t="shared" si="23"/>
        <v>0</v>
      </c>
      <c r="X25" s="168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  <c r="AY25" s="49"/>
      <c r="AZ25" s="49"/>
      <c r="BA25" s="49"/>
      <c r="BB25" s="49"/>
      <c r="BC25" s="49"/>
      <c r="BD25" s="49"/>
    </row>
    <row r="26" spans="1:56" ht="25" customHeight="1" x14ac:dyDescent="0.6">
      <c r="A26" s="8">
        <v>11</v>
      </c>
      <c r="B26" s="162" t="str">
        <f>NAMENBLAD!B18</f>
        <v>leerling 11</v>
      </c>
      <c r="C26" s="104">
        <f>'11'!$H$21</f>
        <v>0</v>
      </c>
      <c r="D26" s="106">
        <f>'11'!$P$21</f>
        <v>0</v>
      </c>
      <c r="E26" s="29" t="e">
        <f t="shared" si="7"/>
        <v>#VALUE!</v>
      </c>
      <c r="F26" s="6">
        <f t="shared" si="8"/>
        <v>1</v>
      </c>
      <c r="G26" s="157" t="e">
        <f t="shared" si="9"/>
        <v>#VALUE!</v>
      </c>
      <c r="H26" s="326" t="str">
        <f t="shared" si="0"/>
        <v/>
      </c>
      <c r="I26" s="34" t="str">
        <f t="shared" si="10"/>
        <v/>
      </c>
      <c r="J26" s="165">
        <f t="shared" si="11"/>
        <v>0</v>
      </c>
      <c r="K26" s="165">
        <f t="shared" si="12"/>
        <v>0</v>
      </c>
      <c r="L26" s="166" t="str">
        <f t="shared" si="13"/>
        <v/>
      </c>
      <c r="M26" s="167" t="str">
        <f t="shared" si="14"/>
        <v/>
      </c>
      <c r="N26" s="166" t="e">
        <f t="shared" si="1"/>
        <v>#VALUE!</v>
      </c>
      <c r="O26" s="168">
        <f t="shared" si="15"/>
        <v>0</v>
      </c>
      <c r="P26" s="168">
        <f t="shared" si="16"/>
        <v>0</v>
      </c>
      <c r="Q26" s="168">
        <f t="shared" si="17"/>
        <v>0</v>
      </c>
      <c r="R26" s="168">
        <f t="shared" si="18"/>
        <v>0</v>
      </c>
      <c r="S26" s="168">
        <f t="shared" si="19"/>
        <v>0</v>
      </c>
      <c r="T26" s="168">
        <f t="shared" si="20"/>
        <v>0</v>
      </c>
      <c r="U26" s="168">
        <f t="shared" si="21"/>
        <v>0</v>
      </c>
      <c r="V26" s="168">
        <f t="shared" si="22"/>
        <v>0</v>
      </c>
      <c r="W26" s="168">
        <f t="shared" si="23"/>
        <v>0</v>
      </c>
      <c r="X26" s="168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  <c r="AY26" s="49"/>
      <c r="AZ26" s="49"/>
      <c r="BA26" s="49"/>
      <c r="BB26" s="49"/>
      <c r="BC26" s="49"/>
      <c r="BD26" s="49"/>
    </row>
    <row r="27" spans="1:56" ht="25" customHeight="1" x14ac:dyDescent="0.6">
      <c r="A27" s="8">
        <v>12</v>
      </c>
      <c r="B27" s="162" t="str">
        <f>NAMENBLAD!B19</f>
        <v>leerling 12</v>
      </c>
      <c r="C27" s="104">
        <f>'12'!$H$21</f>
        <v>0</v>
      </c>
      <c r="D27" s="106">
        <f>'12'!$P$21</f>
        <v>0</v>
      </c>
      <c r="E27" s="29" t="e">
        <f t="shared" si="7"/>
        <v>#VALUE!</v>
      </c>
      <c r="F27" s="6">
        <f t="shared" si="8"/>
        <v>1</v>
      </c>
      <c r="G27" s="157" t="e">
        <f t="shared" si="9"/>
        <v>#VALUE!</v>
      </c>
      <c r="H27" s="326" t="str">
        <f t="shared" si="0"/>
        <v/>
      </c>
      <c r="I27" s="34" t="str">
        <f t="shared" si="10"/>
        <v/>
      </c>
      <c r="J27" s="165">
        <f t="shared" si="11"/>
        <v>0</v>
      </c>
      <c r="K27" s="165">
        <f t="shared" si="12"/>
        <v>0</v>
      </c>
      <c r="L27" s="166" t="str">
        <f t="shared" si="13"/>
        <v/>
      </c>
      <c r="M27" s="167" t="str">
        <f t="shared" si="14"/>
        <v/>
      </c>
      <c r="N27" s="166" t="e">
        <f t="shared" si="1"/>
        <v>#VALUE!</v>
      </c>
      <c r="O27" s="168">
        <f t="shared" si="15"/>
        <v>0</v>
      </c>
      <c r="P27" s="168">
        <f t="shared" si="16"/>
        <v>0</v>
      </c>
      <c r="Q27" s="168">
        <f t="shared" si="17"/>
        <v>0</v>
      </c>
      <c r="R27" s="168">
        <f t="shared" si="18"/>
        <v>0</v>
      </c>
      <c r="S27" s="168">
        <f t="shared" si="19"/>
        <v>0</v>
      </c>
      <c r="T27" s="168">
        <f t="shared" si="20"/>
        <v>0</v>
      </c>
      <c r="U27" s="168">
        <f t="shared" si="21"/>
        <v>0</v>
      </c>
      <c r="V27" s="168">
        <f t="shared" si="22"/>
        <v>0</v>
      </c>
      <c r="W27" s="168">
        <f t="shared" si="23"/>
        <v>0</v>
      </c>
      <c r="X27" s="168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  <c r="AY27" s="49"/>
      <c r="AZ27" s="49"/>
      <c r="BA27" s="49"/>
      <c r="BB27" s="49"/>
      <c r="BC27" s="49"/>
      <c r="BD27" s="49"/>
    </row>
    <row r="28" spans="1:56" ht="25" customHeight="1" x14ac:dyDescent="0.6">
      <c r="A28" s="8">
        <v>13</v>
      </c>
      <c r="B28" s="162" t="str">
        <f>NAMENBLAD!B20</f>
        <v>leerling 13</v>
      </c>
      <c r="C28" s="104">
        <f>'13'!$H$21</f>
        <v>0</v>
      </c>
      <c r="D28" s="106">
        <f>'13'!$P$21</f>
        <v>0</v>
      </c>
      <c r="E28" s="29" t="e">
        <f t="shared" si="7"/>
        <v>#VALUE!</v>
      </c>
      <c r="F28" s="6">
        <f t="shared" si="8"/>
        <v>1</v>
      </c>
      <c r="G28" s="157" t="e">
        <f t="shared" si="9"/>
        <v>#VALUE!</v>
      </c>
      <c r="H28" s="326" t="str">
        <f t="shared" si="0"/>
        <v/>
      </c>
      <c r="I28" s="34" t="str">
        <f t="shared" si="10"/>
        <v/>
      </c>
      <c r="J28" s="165">
        <f t="shared" si="11"/>
        <v>0</v>
      </c>
      <c r="K28" s="165">
        <f t="shared" si="12"/>
        <v>0</v>
      </c>
      <c r="L28" s="166" t="str">
        <f t="shared" si="13"/>
        <v/>
      </c>
      <c r="M28" s="167" t="str">
        <f t="shared" si="14"/>
        <v/>
      </c>
      <c r="N28" s="166" t="e">
        <f t="shared" si="1"/>
        <v>#VALUE!</v>
      </c>
      <c r="O28" s="168">
        <f t="shared" si="15"/>
        <v>0</v>
      </c>
      <c r="P28" s="168">
        <f t="shared" si="16"/>
        <v>0</v>
      </c>
      <c r="Q28" s="168">
        <f t="shared" si="17"/>
        <v>0</v>
      </c>
      <c r="R28" s="168">
        <f t="shared" si="18"/>
        <v>0</v>
      </c>
      <c r="S28" s="168">
        <f t="shared" si="19"/>
        <v>0</v>
      </c>
      <c r="T28" s="168">
        <f t="shared" si="20"/>
        <v>0</v>
      </c>
      <c r="U28" s="168">
        <f t="shared" si="21"/>
        <v>0</v>
      </c>
      <c r="V28" s="168">
        <f t="shared" si="22"/>
        <v>0</v>
      </c>
      <c r="W28" s="168">
        <f t="shared" si="23"/>
        <v>0</v>
      </c>
      <c r="X28" s="168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  <c r="AY28" s="49"/>
      <c r="AZ28" s="49"/>
      <c r="BA28" s="49"/>
      <c r="BB28" s="49"/>
      <c r="BC28" s="49"/>
      <c r="BD28" s="49"/>
    </row>
    <row r="29" spans="1:56" ht="25" customHeight="1" x14ac:dyDescent="0.6">
      <c r="A29" s="8">
        <v>14</v>
      </c>
      <c r="B29" s="162" t="str">
        <f>NAMENBLAD!B21</f>
        <v>leerling 14</v>
      </c>
      <c r="C29" s="104">
        <f>'14'!$H$21</f>
        <v>0</v>
      </c>
      <c r="D29" s="106">
        <f>'14'!$P$21</f>
        <v>0</v>
      </c>
      <c r="E29" s="29" t="e">
        <f t="shared" si="7"/>
        <v>#VALUE!</v>
      </c>
      <c r="F29" s="6">
        <f t="shared" si="8"/>
        <v>1</v>
      </c>
      <c r="G29" s="157" t="e">
        <f t="shared" si="9"/>
        <v>#VALUE!</v>
      </c>
      <c r="H29" s="326" t="str">
        <f t="shared" si="0"/>
        <v/>
      </c>
      <c r="I29" s="34" t="str">
        <f t="shared" si="10"/>
        <v/>
      </c>
      <c r="J29" s="165">
        <f t="shared" si="11"/>
        <v>0</v>
      </c>
      <c r="K29" s="165">
        <f t="shared" si="12"/>
        <v>0</v>
      </c>
      <c r="L29" s="166" t="str">
        <f t="shared" si="13"/>
        <v/>
      </c>
      <c r="M29" s="167" t="str">
        <f t="shared" si="14"/>
        <v/>
      </c>
      <c r="N29" s="166" t="e">
        <f t="shared" si="1"/>
        <v>#VALUE!</v>
      </c>
      <c r="O29" s="168">
        <f t="shared" si="15"/>
        <v>0</v>
      </c>
      <c r="P29" s="168">
        <f t="shared" si="16"/>
        <v>0</v>
      </c>
      <c r="Q29" s="168">
        <f t="shared" si="17"/>
        <v>0</v>
      </c>
      <c r="R29" s="168">
        <f t="shared" si="18"/>
        <v>0</v>
      </c>
      <c r="S29" s="168">
        <f t="shared" si="19"/>
        <v>0</v>
      </c>
      <c r="T29" s="168">
        <f t="shared" si="20"/>
        <v>0</v>
      </c>
      <c r="U29" s="168">
        <f t="shared" si="21"/>
        <v>0</v>
      </c>
      <c r="V29" s="168">
        <f t="shared" si="22"/>
        <v>0</v>
      </c>
      <c r="W29" s="168">
        <f t="shared" si="23"/>
        <v>0</v>
      </c>
      <c r="X29" s="168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  <c r="AY29" s="49"/>
      <c r="AZ29" s="49"/>
      <c r="BA29" s="49"/>
      <c r="BB29" s="49"/>
      <c r="BC29" s="49"/>
      <c r="BD29" s="49"/>
    </row>
    <row r="30" spans="1:56" ht="25" customHeight="1" x14ac:dyDescent="0.6">
      <c r="A30" s="8">
        <v>15</v>
      </c>
      <c r="B30" s="162" t="str">
        <f>NAMENBLAD!B22</f>
        <v>leerling 15</v>
      </c>
      <c r="C30" s="104">
        <f>'15'!$H$21</f>
        <v>0</v>
      </c>
      <c r="D30" s="106">
        <f>'15'!$P$21</f>
        <v>0</v>
      </c>
      <c r="E30" s="29" t="e">
        <f t="shared" si="7"/>
        <v>#VALUE!</v>
      </c>
      <c r="F30" s="6">
        <f t="shared" si="8"/>
        <v>1</v>
      </c>
      <c r="G30" s="157" t="e">
        <f t="shared" si="9"/>
        <v>#VALUE!</v>
      </c>
      <c r="H30" s="326" t="str">
        <f t="shared" si="0"/>
        <v/>
      </c>
      <c r="I30" s="34" t="str">
        <f t="shared" si="10"/>
        <v/>
      </c>
      <c r="J30" s="165">
        <f t="shared" si="11"/>
        <v>0</v>
      </c>
      <c r="K30" s="165">
        <f t="shared" si="12"/>
        <v>0</v>
      </c>
      <c r="L30" s="166" t="str">
        <f t="shared" si="13"/>
        <v/>
      </c>
      <c r="M30" s="167" t="str">
        <f t="shared" si="14"/>
        <v/>
      </c>
      <c r="N30" s="166" t="e">
        <f t="shared" si="1"/>
        <v>#VALUE!</v>
      </c>
      <c r="O30" s="168">
        <f t="shared" si="15"/>
        <v>0</v>
      </c>
      <c r="P30" s="168">
        <f t="shared" si="16"/>
        <v>0</v>
      </c>
      <c r="Q30" s="168">
        <f t="shared" si="17"/>
        <v>0</v>
      </c>
      <c r="R30" s="168">
        <f t="shared" si="18"/>
        <v>0</v>
      </c>
      <c r="S30" s="168">
        <f t="shared" si="19"/>
        <v>0</v>
      </c>
      <c r="T30" s="168">
        <f t="shared" si="20"/>
        <v>0</v>
      </c>
      <c r="U30" s="168">
        <f t="shared" si="21"/>
        <v>0</v>
      </c>
      <c r="V30" s="168">
        <f t="shared" si="22"/>
        <v>0</v>
      </c>
      <c r="W30" s="168">
        <f t="shared" si="23"/>
        <v>0</v>
      </c>
      <c r="X30" s="168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  <c r="AY30" s="49"/>
      <c r="AZ30" s="49"/>
      <c r="BA30" s="49"/>
      <c r="BB30" s="49"/>
      <c r="BC30" s="49"/>
      <c r="BD30" s="49"/>
    </row>
    <row r="31" spans="1:56" ht="25" customHeight="1" x14ac:dyDescent="0.6">
      <c r="A31" s="8">
        <v>16</v>
      </c>
      <c r="B31" s="162" t="str">
        <f>NAMENBLAD!B23</f>
        <v>leerling 16</v>
      </c>
      <c r="C31" s="104">
        <f>'16'!$H$21</f>
        <v>0</v>
      </c>
      <c r="D31" s="106">
        <f>'16'!$P$21</f>
        <v>0</v>
      </c>
      <c r="E31" s="29" t="e">
        <f t="shared" si="7"/>
        <v>#VALUE!</v>
      </c>
      <c r="F31" s="6">
        <f t="shared" si="8"/>
        <v>1</v>
      </c>
      <c r="G31" s="157" t="e">
        <f t="shared" si="9"/>
        <v>#VALUE!</v>
      </c>
      <c r="H31" s="326" t="str">
        <f t="shared" si="0"/>
        <v/>
      </c>
      <c r="I31" s="34" t="str">
        <f t="shared" si="10"/>
        <v/>
      </c>
      <c r="J31" s="165">
        <f t="shared" si="11"/>
        <v>0</v>
      </c>
      <c r="K31" s="165">
        <f t="shared" si="12"/>
        <v>0</v>
      </c>
      <c r="L31" s="166" t="str">
        <f t="shared" si="13"/>
        <v/>
      </c>
      <c r="M31" s="167" t="str">
        <f t="shared" si="14"/>
        <v/>
      </c>
      <c r="N31" s="166" t="e">
        <f t="shared" si="1"/>
        <v>#VALUE!</v>
      </c>
      <c r="O31" s="168">
        <f t="shared" si="15"/>
        <v>0</v>
      </c>
      <c r="P31" s="168">
        <f t="shared" si="16"/>
        <v>0</v>
      </c>
      <c r="Q31" s="168">
        <f t="shared" si="17"/>
        <v>0</v>
      </c>
      <c r="R31" s="168">
        <f t="shared" si="18"/>
        <v>0</v>
      </c>
      <c r="S31" s="168">
        <f t="shared" si="19"/>
        <v>0</v>
      </c>
      <c r="T31" s="168">
        <f t="shared" si="20"/>
        <v>0</v>
      </c>
      <c r="U31" s="168">
        <f t="shared" si="21"/>
        <v>0</v>
      </c>
      <c r="V31" s="168">
        <f t="shared" si="22"/>
        <v>0</v>
      </c>
      <c r="W31" s="168">
        <f t="shared" si="23"/>
        <v>0</v>
      </c>
      <c r="X31" s="168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  <c r="AY31" s="49"/>
      <c r="AZ31" s="49"/>
      <c r="BA31" s="49"/>
      <c r="BB31" s="49"/>
      <c r="BC31" s="49"/>
      <c r="BD31" s="49"/>
    </row>
    <row r="32" spans="1:56" ht="25" customHeight="1" x14ac:dyDescent="0.6">
      <c r="A32" s="8">
        <v>17</v>
      </c>
      <c r="B32" s="162" t="str">
        <f>NAMENBLAD!B24</f>
        <v>leerling 17</v>
      </c>
      <c r="C32" s="104">
        <f>'17'!$H$21</f>
        <v>0</v>
      </c>
      <c r="D32" s="106">
        <f>'17'!$P$21</f>
        <v>0</v>
      </c>
      <c r="E32" s="29" t="e">
        <f t="shared" si="7"/>
        <v>#VALUE!</v>
      </c>
      <c r="F32" s="6">
        <f t="shared" si="8"/>
        <v>1</v>
      </c>
      <c r="G32" s="157" t="e">
        <f t="shared" si="9"/>
        <v>#VALUE!</v>
      </c>
      <c r="H32" s="326" t="str">
        <f t="shared" si="0"/>
        <v/>
      </c>
      <c r="I32" s="34" t="str">
        <f t="shared" si="10"/>
        <v/>
      </c>
      <c r="J32" s="165">
        <f t="shared" si="11"/>
        <v>0</v>
      </c>
      <c r="K32" s="165">
        <f t="shared" si="12"/>
        <v>0</v>
      </c>
      <c r="L32" s="166" t="str">
        <f t="shared" si="13"/>
        <v/>
      </c>
      <c r="M32" s="167" t="str">
        <f t="shared" si="14"/>
        <v/>
      </c>
      <c r="N32" s="166" t="e">
        <f t="shared" si="1"/>
        <v>#VALUE!</v>
      </c>
      <c r="O32" s="168">
        <f t="shared" si="15"/>
        <v>0</v>
      </c>
      <c r="P32" s="168">
        <f t="shared" si="16"/>
        <v>0</v>
      </c>
      <c r="Q32" s="168">
        <f t="shared" si="17"/>
        <v>0</v>
      </c>
      <c r="R32" s="168">
        <f t="shared" si="18"/>
        <v>0</v>
      </c>
      <c r="S32" s="168">
        <f t="shared" si="19"/>
        <v>0</v>
      </c>
      <c r="T32" s="168">
        <f t="shared" si="20"/>
        <v>0</v>
      </c>
      <c r="U32" s="168">
        <f t="shared" si="21"/>
        <v>0</v>
      </c>
      <c r="V32" s="168">
        <f t="shared" si="22"/>
        <v>0</v>
      </c>
      <c r="W32" s="168">
        <f t="shared" si="23"/>
        <v>0</v>
      </c>
      <c r="X32" s="168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 t="str">
        <f t="shared" si="29"/>
        <v/>
      </c>
      <c r="AX32" s="49"/>
      <c r="AY32" s="49"/>
      <c r="AZ32" s="49"/>
      <c r="BA32" s="49"/>
      <c r="BB32" s="49"/>
      <c r="BC32" s="49"/>
      <c r="BD32" s="49"/>
    </row>
    <row r="33" spans="1:56" ht="25" customHeight="1" x14ac:dyDescent="0.6">
      <c r="A33" s="8">
        <v>18</v>
      </c>
      <c r="B33" s="162" t="str">
        <f>NAMENBLAD!B25</f>
        <v>leerling 18</v>
      </c>
      <c r="C33" s="104">
        <f>'18'!$H$21</f>
        <v>0</v>
      </c>
      <c r="D33" s="106">
        <f>'18'!$P$21</f>
        <v>0</v>
      </c>
      <c r="E33" s="29" t="e">
        <f t="shared" si="7"/>
        <v>#VALUE!</v>
      </c>
      <c r="F33" s="6">
        <f t="shared" si="8"/>
        <v>1</v>
      </c>
      <c r="G33" s="157" t="e">
        <f t="shared" si="9"/>
        <v>#VALUE!</v>
      </c>
      <c r="H33" s="326" t="str">
        <f t="shared" si="0"/>
        <v/>
      </c>
      <c r="I33" s="34" t="str">
        <f t="shared" si="10"/>
        <v/>
      </c>
      <c r="J33" s="165">
        <f t="shared" si="11"/>
        <v>0</v>
      </c>
      <c r="K33" s="165">
        <f t="shared" si="12"/>
        <v>0</v>
      </c>
      <c r="L33" s="166" t="str">
        <f t="shared" si="13"/>
        <v/>
      </c>
      <c r="M33" s="167" t="str">
        <f t="shared" si="14"/>
        <v/>
      </c>
      <c r="N33" s="166" t="e">
        <f t="shared" si="1"/>
        <v>#VALUE!</v>
      </c>
      <c r="O33" s="168">
        <f t="shared" si="15"/>
        <v>0</v>
      </c>
      <c r="P33" s="168">
        <f t="shared" si="16"/>
        <v>0</v>
      </c>
      <c r="Q33" s="168">
        <f t="shared" si="17"/>
        <v>0</v>
      </c>
      <c r="R33" s="168">
        <f t="shared" si="18"/>
        <v>0</v>
      </c>
      <c r="S33" s="168">
        <f t="shared" si="19"/>
        <v>0</v>
      </c>
      <c r="T33" s="168">
        <f t="shared" si="20"/>
        <v>0</v>
      </c>
      <c r="U33" s="168">
        <f t="shared" si="21"/>
        <v>0</v>
      </c>
      <c r="V33" s="168">
        <f t="shared" si="22"/>
        <v>0</v>
      </c>
      <c r="W33" s="168">
        <f t="shared" si="23"/>
        <v>0</v>
      </c>
      <c r="X33" s="168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  <c r="AY33" s="49"/>
      <c r="AZ33" s="49"/>
      <c r="BA33" s="49"/>
      <c r="BB33" s="49"/>
      <c r="BC33" s="49"/>
      <c r="BD33" s="49"/>
    </row>
    <row r="34" spans="1:56" ht="25" customHeight="1" x14ac:dyDescent="0.6">
      <c r="A34" s="8">
        <v>19</v>
      </c>
      <c r="B34" s="162" t="str">
        <f>NAMENBLAD!B26</f>
        <v>leerling 19</v>
      </c>
      <c r="C34" s="104">
        <f>'19'!$H$21</f>
        <v>0</v>
      </c>
      <c r="D34" s="106">
        <f>'19'!$P$21</f>
        <v>0</v>
      </c>
      <c r="E34" s="29" t="e">
        <f t="shared" si="7"/>
        <v>#VALUE!</v>
      </c>
      <c r="F34" s="6">
        <f t="shared" si="8"/>
        <v>1</v>
      </c>
      <c r="G34" s="157" t="e">
        <f t="shared" si="9"/>
        <v>#VALUE!</v>
      </c>
      <c r="H34" s="326" t="str">
        <f t="shared" si="0"/>
        <v/>
      </c>
      <c r="I34" s="34" t="str">
        <f t="shared" si="10"/>
        <v/>
      </c>
      <c r="J34" s="165">
        <f t="shared" si="11"/>
        <v>0</v>
      </c>
      <c r="K34" s="165">
        <f t="shared" si="12"/>
        <v>0</v>
      </c>
      <c r="L34" s="166" t="str">
        <f t="shared" si="13"/>
        <v/>
      </c>
      <c r="M34" s="167" t="str">
        <f t="shared" si="14"/>
        <v/>
      </c>
      <c r="N34" s="166" t="e">
        <f t="shared" si="1"/>
        <v>#VALUE!</v>
      </c>
      <c r="O34" s="168">
        <f t="shared" si="15"/>
        <v>0</v>
      </c>
      <c r="P34" s="168">
        <f t="shared" si="16"/>
        <v>0</v>
      </c>
      <c r="Q34" s="168">
        <f t="shared" si="17"/>
        <v>0</v>
      </c>
      <c r="R34" s="168">
        <f t="shared" si="18"/>
        <v>0</v>
      </c>
      <c r="S34" s="168">
        <f t="shared" si="19"/>
        <v>0</v>
      </c>
      <c r="T34" s="168">
        <f t="shared" si="20"/>
        <v>0</v>
      </c>
      <c r="U34" s="168">
        <f t="shared" si="21"/>
        <v>0</v>
      </c>
      <c r="V34" s="168">
        <f t="shared" si="22"/>
        <v>0</v>
      </c>
      <c r="W34" s="168">
        <f t="shared" si="23"/>
        <v>0</v>
      </c>
      <c r="X34" s="168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  <c r="AY34" s="49"/>
      <c r="AZ34" s="49"/>
      <c r="BA34" s="49"/>
      <c r="BB34" s="49"/>
      <c r="BC34" s="49"/>
      <c r="BD34" s="49"/>
    </row>
    <row r="35" spans="1:56" ht="25" customHeight="1" x14ac:dyDescent="0.6">
      <c r="A35" s="8">
        <v>20</v>
      </c>
      <c r="B35" s="162" t="str">
        <f>NAMENBLAD!B27</f>
        <v>leerling 20</v>
      </c>
      <c r="C35" s="104">
        <f>'20'!$H$21</f>
        <v>0</v>
      </c>
      <c r="D35" s="106">
        <f>'20'!$P$21</f>
        <v>0</v>
      </c>
      <c r="E35" s="29" t="e">
        <f t="shared" si="7"/>
        <v>#VALUE!</v>
      </c>
      <c r="F35" s="6">
        <f t="shared" si="8"/>
        <v>1</v>
      </c>
      <c r="G35" s="157" t="e">
        <f t="shared" si="9"/>
        <v>#VALUE!</v>
      </c>
      <c r="H35" s="326" t="str">
        <f t="shared" si="0"/>
        <v/>
      </c>
      <c r="I35" s="34" t="str">
        <f t="shared" si="10"/>
        <v/>
      </c>
      <c r="J35" s="165">
        <f t="shared" si="11"/>
        <v>0</v>
      </c>
      <c r="K35" s="165">
        <f t="shared" si="12"/>
        <v>0</v>
      </c>
      <c r="L35" s="166" t="str">
        <f t="shared" si="13"/>
        <v/>
      </c>
      <c r="M35" s="167" t="str">
        <f t="shared" si="14"/>
        <v/>
      </c>
      <c r="N35" s="166" t="e">
        <f t="shared" si="1"/>
        <v>#VALUE!</v>
      </c>
      <c r="O35" s="168">
        <f t="shared" si="15"/>
        <v>0</v>
      </c>
      <c r="P35" s="168">
        <f t="shared" si="16"/>
        <v>0</v>
      </c>
      <c r="Q35" s="168">
        <f t="shared" si="17"/>
        <v>0</v>
      </c>
      <c r="R35" s="168">
        <f t="shared" si="18"/>
        <v>0</v>
      </c>
      <c r="S35" s="168">
        <f t="shared" si="19"/>
        <v>0</v>
      </c>
      <c r="T35" s="168">
        <f t="shared" si="20"/>
        <v>0</v>
      </c>
      <c r="U35" s="168">
        <f t="shared" si="21"/>
        <v>0</v>
      </c>
      <c r="V35" s="168">
        <f t="shared" si="22"/>
        <v>0</v>
      </c>
      <c r="W35" s="168">
        <f t="shared" si="23"/>
        <v>0</v>
      </c>
      <c r="X35" s="168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  <c r="AY35" s="49"/>
      <c r="AZ35" s="49"/>
      <c r="BA35" s="49"/>
      <c r="BB35" s="49"/>
      <c r="BC35" s="49"/>
      <c r="BD35" s="49"/>
    </row>
    <row r="36" spans="1:56" ht="25" customHeight="1" x14ac:dyDescent="0.6">
      <c r="A36" s="8">
        <v>21</v>
      </c>
      <c r="B36" s="162" t="str">
        <f>NAMENBLAD!B28</f>
        <v>leerling 21</v>
      </c>
      <c r="C36" s="104">
        <f>'21'!$H$21</f>
        <v>0</v>
      </c>
      <c r="D36" s="106">
        <f>'21'!$P$21</f>
        <v>0</v>
      </c>
      <c r="E36" s="29" t="e">
        <f t="shared" si="7"/>
        <v>#VALUE!</v>
      </c>
      <c r="F36" s="6">
        <f t="shared" si="8"/>
        <v>1</v>
      </c>
      <c r="G36" s="157" t="e">
        <f t="shared" si="9"/>
        <v>#VALUE!</v>
      </c>
      <c r="H36" s="326" t="str">
        <f t="shared" si="0"/>
        <v/>
      </c>
      <c r="I36" s="34" t="str">
        <f t="shared" si="10"/>
        <v/>
      </c>
      <c r="J36" s="165">
        <f t="shared" si="11"/>
        <v>0</v>
      </c>
      <c r="K36" s="165">
        <f t="shared" si="12"/>
        <v>0</v>
      </c>
      <c r="L36" s="166" t="str">
        <f t="shared" si="13"/>
        <v/>
      </c>
      <c r="M36" s="167" t="str">
        <f t="shared" si="14"/>
        <v/>
      </c>
      <c r="N36" s="166" t="e">
        <f t="shared" si="1"/>
        <v>#VALUE!</v>
      </c>
      <c r="O36" s="168">
        <f t="shared" si="15"/>
        <v>0</v>
      </c>
      <c r="P36" s="168">
        <f t="shared" si="16"/>
        <v>0</v>
      </c>
      <c r="Q36" s="168">
        <f t="shared" si="17"/>
        <v>0</v>
      </c>
      <c r="R36" s="168">
        <f t="shared" si="18"/>
        <v>0</v>
      </c>
      <c r="S36" s="168">
        <f t="shared" si="19"/>
        <v>0</v>
      </c>
      <c r="T36" s="168">
        <f t="shared" si="20"/>
        <v>0</v>
      </c>
      <c r="U36" s="168">
        <f t="shared" si="21"/>
        <v>0</v>
      </c>
      <c r="V36" s="168">
        <f t="shared" si="22"/>
        <v>0</v>
      </c>
      <c r="W36" s="168">
        <f t="shared" si="23"/>
        <v>0</v>
      </c>
      <c r="X36" s="168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  <c r="AY36" s="49"/>
      <c r="AZ36" s="49"/>
      <c r="BA36" s="49"/>
      <c r="BB36" s="49"/>
      <c r="BC36" s="49"/>
      <c r="BD36" s="49"/>
    </row>
    <row r="37" spans="1:56" ht="25" customHeight="1" x14ac:dyDescent="0.6">
      <c r="A37" s="8">
        <v>22</v>
      </c>
      <c r="B37" s="162" t="str">
        <f>NAMENBLAD!B29</f>
        <v>leerling 22</v>
      </c>
      <c r="C37" s="104">
        <f>'22'!$H$21</f>
        <v>0</v>
      </c>
      <c r="D37" s="106">
        <f>'22'!$P$21</f>
        <v>0</v>
      </c>
      <c r="E37" s="29" t="e">
        <f t="shared" si="7"/>
        <v>#VALUE!</v>
      </c>
      <c r="F37" s="6">
        <f t="shared" si="8"/>
        <v>1</v>
      </c>
      <c r="G37" s="157" t="e">
        <f t="shared" si="9"/>
        <v>#VALUE!</v>
      </c>
      <c r="H37" s="326" t="str">
        <f t="shared" si="0"/>
        <v/>
      </c>
      <c r="I37" s="34" t="str">
        <f t="shared" si="10"/>
        <v/>
      </c>
      <c r="J37" s="165">
        <f t="shared" si="11"/>
        <v>0</v>
      </c>
      <c r="K37" s="165">
        <f t="shared" si="12"/>
        <v>0</v>
      </c>
      <c r="L37" s="166" t="str">
        <f t="shared" si="13"/>
        <v/>
      </c>
      <c r="M37" s="167" t="str">
        <f t="shared" si="14"/>
        <v/>
      </c>
      <c r="N37" s="166" t="e">
        <f t="shared" si="1"/>
        <v>#VALUE!</v>
      </c>
      <c r="O37" s="168">
        <f t="shared" si="15"/>
        <v>0</v>
      </c>
      <c r="P37" s="168">
        <f t="shared" si="16"/>
        <v>0</v>
      </c>
      <c r="Q37" s="168">
        <f t="shared" si="17"/>
        <v>0</v>
      </c>
      <c r="R37" s="168">
        <f t="shared" si="18"/>
        <v>0</v>
      </c>
      <c r="S37" s="168">
        <f t="shared" si="19"/>
        <v>0</v>
      </c>
      <c r="T37" s="168">
        <f t="shared" si="20"/>
        <v>0</v>
      </c>
      <c r="U37" s="168">
        <f t="shared" si="21"/>
        <v>0</v>
      </c>
      <c r="V37" s="168">
        <f t="shared" si="22"/>
        <v>0</v>
      </c>
      <c r="W37" s="168">
        <f t="shared" si="23"/>
        <v>0</v>
      </c>
      <c r="X37" s="168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  <c r="AY37" s="49"/>
      <c r="AZ37" s="49"/>
      <c r="BA37" s="49"/>
      <c r="BB37" s="49"/>
      <c r="BC37" s="49"/>
      <c r="BD37" s="49"/>
    </row>
    <row r="38" spans="1:56" ht="25" customHeight="1" x14ac:dyDescent="0.6">
      <c r="A38" s="8">
        <v>23</v>
      </c>
      <c r="B38" s="162" t="str">
        <f>NAMENBLAD!B30</f>
        <v>leerling 23</v>
      </c>
      <c r="C38" s="104">
        <f>'23'!$H$21</f>
        <v>0</v>
      </c>
      <c r="D38" s="106">
        <f>'23'!$P$21</f>
        <v>0</v>
      </c>
      <c r="E38" s="29" t="e">
        <f t="shared" si="7"/>
        <v>#VALUE!</v>
      </c>
      <c r="F38" s="6">
        <f t="shared" si="8"/>
        <v>1</v>
      </c>
      <c r="G38" s="157" t="e">
        <f t="shared" si="9"/>
        <v>#VALUE!</v>
      </c>
      <c r="H38" s="326" t="str">
        <f t="shared" si="0"/>
        <v/>
      </c>
      <c r="I38" s="34" t="str">
        <f t="shared" si="10"/>
        <v/>
      </c>
      <c r="J38" s="165">
        <f t="shared" si="11"/>
        <v>0</v>
      </c>
      <c r="K38" s="165">
        <f t="shared" si="12"/>
        <v>0</v>
      </c>
      <c r="L38" s="166" t="str">
        <f t="shared" si="13"/>
        <v/>
      </c>
      <c r="M38" s="167" t="str">
        <f t="shared" si="14"/>
        <v/>
      </c>
      <c r="N38" s="166" t="e">
        <f t="shared" si="1"/>
        <v>#VALUE!</v>
      </c>
      <c r="O38" s="168">
        <f t="shared" si="15"/>
        <v>0</v>
      </c>
      <c r="P38" s="168">
        <f t="shared" si="16"/>
        <v>0</v>
      </c>
      <c r="Q38" s="168">
        <f t="shared" si="17"/>
        <v>0</v>
      </c>
      <c r="R38" s="168">
        <f t="shared" si="18"/>
        <v>0</v>
      </c>
      <c r="S38" s="168">
        <f t="shared" si="19"/>
        <v>0</v>
      </c>
      <c r="T38" s="168">
        <f t="shared" si="20"/>
        <v>0</v>
      </c>
      <c r="U38" s="168">
        <f t="shared" si="21"/>
        <v>0</v>
      </c>
      <c r="V38" s="168">
        <f t="shared" si="22"/>
        <v>0</v>
      </c>
      <c r="W38" s="168">
        <f t="shared" si="23"/>
        <v>0</v>
      </c>
      <c r="X38" s="168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  <c r="AY38" s="49"/>
      <c r="AZ38" s="49"/>
      <c r="BA38" s="49"/>
      <c r="BB38" s="49"/>
      <c r="BC38" s="49"/>
      <c r="BD38" s="49"/>
    </row>
    <row r="39" spans="1:56" ht="25" customHeight="1" x14ac:dyDescent="0.6">
      <c r="A39" s="8">
        <v>24</v>
      </c>
      <c r="B39" s="162" t="str">
        <f>NAMENBLAD!B31</f>
        <v>leerling 24</v>
      </c>
      <c r="C39" s="104">
        <f>'24'!$H$21</f>
        <v>0</v>
      </c>
      <c r="D39" s="106">
        <f>'24'!$P$21</f>
        <v>0</v>
      </c>
      <c r="E39" s="29" t="e">
        <f t="shared" si="7"/>
        <v>#VALUE!</v>
      </c>
      <c r="F39" s="6">
        <f t="shared" si="8"/>
        <v>1</v>
      </c>
      <c r="G39" s="157" t="e">
        <f t="shared" si="9"/>
        <v>#VALUE!</v>
      </c>
      <c r="H39" s="326" t="str">
        <f t="shared" si="0"/>
        <v/>
      </c>
      <c r="I39" s="34" t="str">
        <f t="shared" si="10"/>
        <v/>
      </c>
      <c r="J39" s="165">
        <f t="shared" si="11"/>
        <v>0</v>
      </c>
      <c r="K39" s="165">
        <f t="shared" si="12"/>
        <v>0</v>
      </c>
      <c r="L39" s="166" t="str">
        <f t="shared" si="13"/>
        <v/>
      </c>
      <c r="M39" s="167" t="str">
        <f t="shared" si="14"/>
        <v/>
      </c>
      <c r="N39" s="166" t="e">
        <f t="shared" si="1"/>
        <v>#VALUE!</v>
      </c>
      <c r="O39" s="168">
        <f t="shared" si="15"/>
        <v>0</v>
      </c>
      <c r="P39" s="168">
        <f t="shared" si="16"/>
        <v>0</v>
      </c>
      <c r="Q39" s="168">
        <f t="shared" si="17"/>
        <v>0</v>
      </c>
      <c r="R39" s="168">
        <f t="shared" si="18"/>
        <v>0</v>
      </c>
      <c r="S39" s="168">
        <f t="shared" si="19"/>
        <v>0</v>
      </c>
      <c r="T39" s="168">
        <f t="shared" si="20"/>
        <v>0</v>
      </c>
      <c r="U39" s="168">
        <f t="shared" si="21"/>
        <v>0</v>
      </c>
      <c r="V39" s="168">
        <f t="shared" si="22"/>
        <v>0</v>
      </c>
      <c r="W39" s="168">
        <f t="shared" si="23"/>
        <v>0</v>
      </c>
      <c r="X39" s="168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  <c r="AY39" s="49"/>
      <c r="AZ39" s="49"/>
      <c r="BA39" s="49"/>
      <c r="BB39" s="49"/>
      <c r="BC39" s="49"/>
      <c r="BD39" s="49"/>
    </row>
    <row r="40" spans="1:56" ht="25" customHeight="1" x14ac:dyDescent="0.6">
      <c r="A40" s="8">
        <v>25</v>
      </c>
      <c r="B40" s="162" t="str">
        <f>NAMENBLAD!B32</f>
        <v>leerling 25</v>
      </c>
      <c r="C40" s="104">
        <f>'25'!$H$21</f>
        <v>0</v>
      </c>
      <c r="D40" s="106">
        <f>'25'!$P$21</f>
        <v>0</v>
      </c>
      <c r="E40" s="29" t="e">
        <f t="shared" si="7"/>
        <v>#VALUE!</v>
      </c>
      <c r="F40" s="6">
        <f t="shared" si="8"/>
        <v>1</v>
      </c>
      <c r="G40" s="157" t="e">
        <f t="shared" si="9"/>
        <v>#VALUE!</v>
      </c>
      <c r="H40" s="326" t="str">
        <f t="shared" si="0"/>
        <v/>
      </c>
      <c r="I40" s="34" t="str">
        <f t="shared" si="10"/>
        <v/>
      </c>
      <c r="J40" s="165">
        <f t="shared" si="11"/>
        <v>0</v>
      </c>
      <c r="K40" s="165">
        <f t="shared" si="12"/>
        <v>0</v>
      </c>
      <c r="L40" s="166" t="str">
        <f t="shared" si="13"/>
        <v/>
      </c>
      <c r="M40" s="167" t="str">
        <f t="shared" si="14"/>
        <v/>
      </c>
      <c r="N40" s="166" t="e">
        <f t="shared" si="1"/>
        <v>#VALUE!</v>
      </c>
      <c r="O40" s="168">
        <f t="shared" si="15"/>
        <v>0</v>
      </c>
      <c r="P40" s="168">
        <f t="shared" si="16"/>
        <v>0</v>
      </c>
      <c r="Q40" s="168">
        <f t="shared" si="17"/>
        <v>0</v>
      </c>
      <c r="R40" s="168">
        <f t="shared" si="18"/>
        <v>0</v>
      </c>
      <c r="S40" s="168">
        <f t="shared" si="19"/>
        <v>0</v>
      </c>
      <c r="T40" s="168">
        <f t="shared" si="20"/>
        <v>0</v>
      </c>
      <c r="U40" s="168">
        <f t="shared" si="21"/>
        <v>0</v>
      </c>
      <c r="V40" s="168">
        <f t="shared" si="22"/>
        <v>0</v>
      </c>
      <c r="W40" s="168">
        <f t="shared" si="23"/>
        <v>0</v>
      </c>
      <c r="X40" s="168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  <c r="AY40" s="49"/>
      <c r="AZ40" s="49"/>
      <c r="BA40" s="49"/>
      <c r="BB40" s="49"/>
      <c r="BC40" s="49"/>
      <c r="BD40" s="49"/>
    </row>
    <row r="41" spans="1:56" ht="25" customHeight="1" x14ac:dyDescent="0.6">
      <c r="A41" s="8">
        <v>26</v>
      </c>
      <c r="B41" s="162" t="str">
        <f>NAMENBLAD!B33</f>
        <v>leerling 26</v>
      </c>
      <c r="C41" s="104">
        <f>'26'!$H$21</f>
        <v>0</v>
      </c>
      <c r="D41" s="106">
        <f>'26'!$P$21</f>
        <v>0</v>
      </c>
      <c r="E41" s="29" t="e">
        <f t="shared" si="7"/>
        <v>#VALUE!</v>
      </c>
      <c r="F41" s="6">
        <f t="shared" si="8"/>
        <v>1</v>
      </c>
      <c r="G41" s="157" t="e">
        <f t="shared" si="9"/>
        <v>#VALUE!</v>
      </c>
      <c r="H41" s="326" t="str">
        <f t="shared" si="0"/>
        <v/>
      </c>
      <c r="I41" s="34" t="str">
        <f t="shared" si="10"/>
        <v/>
      </c>
      <c r="J41" s="165">
        <f t="shared" si="11"/>
        <v>0</v>
      </c>
      <c r="K41" s="165">
        <f t="shared" si="12"/>
        <v>0</v>
      </c>
      <c r="L41" s="166" t="str">
        <f t="shared" si="13"/>
        <v/>
      </c>
      <c r="M41" s="167" t="str">
        <f t="shared" si="14"/>
        <v/>
      </c>
      <c r="N41" s="166" t="e">
        <f t="shared" si="1"/>
        <v>#VALUE!</v>
      </c>
      <c r="O41" s="168">
        <f t="shared" si="15"/>
        <v>0</v>
      </c>
      <c r="P41" s="168">
        <f t="shared" si="16"/>
        <v>0</v>
      </c>
      <c r="Q41" s="168">
        <f t="shared" si="17"/>
        <v>0</v>
      </c>
      <c r="R41" s="168">
        <f t="shared" si="18"/>
        <v>0</v>
      </c>
      <c r="S41" s="168">
        <f t="shared" si="19"/>
        <v>0</v>
      </c>
      <c r="T41" s="168">
        <f t="shared" si="20"/>
        <v>0</v>
      </c>
      <c r="U41" s="168">
        <f t="shared" si="21"/>
        <v>0</v>
      </c>
      <c r="V41" s="168">
        <f t="shared" si="22"/>
        <v>0</v>
      </c>
      <c r="W41" s="168">
        <f t="shared" si="23"/>
        <v>0</v>
      </c>
      <c r="X41" s="168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  <c r="AY41" s="49"/>
      <c r="AZ41" s="49"/>
      <c r="BA41" s="49"/>
      <c r="BB41" s="49"/>
      <c r="BC41" s="49"/>
      <c r="BD41" s="49"/>
    </row>
    <row r="42" spans="1:56" ht="25" customHeight="1" x14ac:dyDescent="0.6">
      <c r="A42" s="8">
        <v>27</v>
      </c>
      <c r="B42" s="162" t="str">
        <f>NAMENBLAD!B34</f>
        <v>leerling 27</v>
      </c>
      <c r="C42" s="104">
        <f>'27'!$H$21</f>
        <v>0</v>
      </c>
      <c r="D42" s="106">
        <f>'27'!$P$21</f>
        <v>0</v>
      </c>
      <c r="E42" s="29" t="e">
        <f t="shared" si="7"/>
        <v>#VALUE!</v>
      </c>
      <c r="F42" s="6">
        <f t="shared" si="8"/>
        <v>1</v>
      </c>
      <c r="G42" s="157" t="e">
        <f t="shared" si="9"/>
        <v>#VALUE!</v>
      </c>
      <c r="H42" s="326" t="str">
        <f t="shared" si="0"/>
        <v/>
      </c>
      <c r="I42" s="34" t="str">
        <f t="shared" si="10"/>
        <v/>
      </c>
      <c r="J42" s="165">
        <f t="shared" si="11"/>
        <v>0</v>
      </c>
      <c r="K42" s="165">
        <f t="shared" si="12"/>
        <v>0</v>
      </c>
      <c r="L42" s="166" t="str">
        <f t="shared" si="13"/>
        <v/>
      </c>
      <c r="M42" s="167" t="str">
        <f t="shared" si="14"/>
        <v/>
      </c>
      <c r="N42" s="166" t="e">
        <f t="shared" si="1"/>
        <v>#VALUE!</v>
      </c>
      <c r="O42" s="168">
        <f t="shared" si="15"/>
        <v>0</v>
      </c>
      <c r="P42" s="168">
        <f t="shared" si="16"/>
        <v>0</v>
      </c>
      <c r="Q42" s="168">
        <f t="shared" si="17"/>
        <v>0</v>
      </c>
      <c r="R42" s="168">
        <f t="shared" si="18"/>
        <v>0</v>
      </c>
      <c r="S42" s="168">
        <f t="shared" si="19"/>
        <v>0</v>
      </c>
      <c r="T42" s="168">
        <f t="shared" si="20"/>
        <v>0</v>
      </c>
      <c r="U42" s="168">
        <f t="shared" si="21"/>
        <v>0</v>
      </c>
      <c r="V42" s="168">
        <f t="shared" si="22"/>
        <v>0</v>
      </c>
      <c r="W42" s="168">
        <f t="shared" si="23"/>
        <v>0</v>
      </c>
      <c r="X42" s="168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  <c r="AY42" s="49"/>
      <c r="AZ42" s="49"/>
      <c r="BA42" s="49"/>
      <c r="BB42" s="49"/>
      <c r="BC42" s="49"/>
      <c r="BD42" s="49"/>
    </row>
    <row r="43" spans="1:56" ht="25" customHeight="1" x14ac:dyDescent="0.6">
      <c r="A43" s="8">
        <v>28</v>
      </c>
      <c r="B43" s="162" t="str">
        <f>NAMENBLAD!B35</f>
        <v>leerling 28</v>
      </c>
      <c r="C43" s="104">
        <f>'28'!$H$21</f>
        <v>0</v>
      </c>
      <c r="D43" s="106">
        <f>'28'!$P$21</f>
        <v>0</v>
      </c>
      <c r="E43" s="29" t="e">
        <f t="shared" si="7"/>
        <v>#VALUE!</v>
      </c>
      <c r="F43" s="6">
        <f t="shared" si="8"/>
        <v>1</v>
      </c>
      <c r="G43" s="157" t="e">
        <f t="shared" si="9"/>
        <v>#VALUE!</v>
      </c>
      <c r="H43" s="326" t="str">
        <f t="shared" si="0"/>
        <v/>
      </c>
      <c r="I43" s="34" t="str">
        <f t="shared" si="10"/>
        <v/>
      </c>
      <c r="J43" s="165">
        <f t="shared" si="11"/>
        <v>0</v>
      </c>
      <c r="K43" s="165">
        <f t="shared" si="12"/>
        <v>0</v>
      </c>
      <c r="L43" s="166" t="str">
        <f t="shared" si="13"/>
        <v/>
      </c>
      <c r="M43" s="167" t="str">
        <f t="shared" si="14"/>
        <v/>
      </c>
      <c r="N43" s="166" t="e">
        <f t="shared" si="1"/>
        <v>#VALUE!</v>
      </c>
      <c r="O43" s="168">
        <f t="shared" si="15"/>
        <v>0</v>
      </c>
      <c r="P43" s="168">
        <f t="shared" si="16"/>
        <v>0</v>
      </c>
      <c r="Q43" s="168">
        <f t="shared" si="17"/>
        <v>0</v>
      </c>
      <c r="R43" s="168">
        <f t="shared" si="18"/>
        <v>0</v>
      </c>
      <c r="S43" s="168">
        <f t="shared" si="19"/>
        <v>0</v>
      </c>
      <c r="T43" s="168">
        <f t="shared" si="20"/>
        <v>0</v>
      </c>
      <c r="U43" s="168">
        <f t="shared" si="21"/>
        <v>0</v>
      </c>
      <c r="V43" s="168">
        <f t="shared" si="22"/>
        <v>0</v>
      </c>
      <c r="W43" s="168">
        <f t="shared" si="23"/>
        <v>0</v>
      </c>
      <c r="X43" s="168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  <c r="AY43" s="49"/>
      <c r="AZ43" s="49"/>
      <c r="BA43" s="49"/>
      <c r="BB43" s="49"/>
      <c r="BC43" s="49"/>
      <c r="BD43" s="49"/>
    </row>
    <row r="44" spans="1:56" ht="25" customHeight="1" x14ac:dyDescent="0.6">
      <c r="A44" s="8">
        <v>29</v>
      </c>
      <c r="B44" s="162">
        <f>NAMENBLAD!B36</f>
        <v>0</v>
      </c>
      <c r="C44" s="104">
        <f>'29'!$H$21</f>
        <v>0</v>
      </c>
      <c r="D44" s="106">
        <f>'29'!$P$21</f>
        <v>0</v>
      </c>
      <c r="E44" s="29" t="e">
        <f t="shared" si="7"/>
        <v>#VALUE!</v>
      </c>
      <c r="F44" s="6">
        <f t="shared" si="8"/>
        <v>1</v>
      </c>
      <c r="G44" s="157" t="e">
        <f t="shared" si="9"/>
        <v>#VALUE!</v>
      </c>
      <c r="H44" s="326" t="str">
        <f t="shared" si="0"/>
        <v/>
      </c>
      <c r="I44" s="34" t="str">
        <f t="shared" si="10"/>
        <v/>
      </c>
      <c r="J44" s="165">
        <f t="shared" si="11"/>
        <v>0</v>
      </c>
      <c r="K44" s="165">
        <f t="shared" si="12"/>
        <v>0</v>
      </c>
      <c r="L44" s="166" t="str">
        <f t="shared" si="13"/>
        <v/>
      </c>
      <c r="M44" s="167" t="str">
        <f t="shared" si="14"/>
        <v/>
      </c>
      <c r="N44" s="166" t="e">
        <f t="shared" si="1"/>
        <v>#VALUE!</v>
      </c>
      <c r="O44" s="168">
        <f t="shared" si="15"/>
        <v>0</v>
      </c>
      <c r="P44" s="168">
        <f t="shared" si="16"/>
        <v>0</v>
      </c>
      <c r="Q44" s="168">
        <f t="shared" si="17"/>
        <v>0</v>
      </c>
      <c r="R44" s="168">
        <f t="shared" si="18"/>
        <v>0</v>
      </c>
      <c r="S44" s="168">
        <f t="shared" si="19"/>
        <v>0</v>
      </c>
      <c r="T44" s="168">
        <f t="shared" si="20"/>
        <v>0</v>
      </c>
      <c r="U44" s="168">
        <f t="shared" si="21"/>
        <v>0</v>
      </c>
      <c r="V44" s="168">
        <f t="shared" si="22"/>
        <v>0</v>
      </c>
      <c r="W44" s="168">
        <f t="shared" si="23"/>
        <v>0</v>
      </c>
      <c r="X44" s="168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  <c r="AY44" s="49"/>
      <c r="AZ44" s="49"/>
      <c r="BA44" s="49"/>
      <c r="BB44" s="49"/>
      <c r="BC44" s="49"/>
      <c r="BD44" s="49"/>
    </row>
    <row r="45" spans="1:56" ht="25" customHeight="1" x14ac:dyDescent="0.6">
      <c r="A45" s="8">
        <v>30</v>
      </c>
      <c r="B45" s="162">
        <f>NAMENBLAD!B37</f>
        <v>0</v>
      </c>
      <c r="C45" s="104">
        <f>'30'!$H$21</f>
        <v>0</v>
      </c>
      <c r="D45" s="106">
        <f>'30'!$P$21</f>
        <v>0</v>
      </c>
      <c r="E45" s="29" t="e">
        <f t="shared" si="7"/>
        <v>#VALUE!</v>
      </c>
      <c r="F45" s="6">
        <f t="shared" si="8"/>
        <v>1</v>
      </c>
      <c r="G45" s="157" t="e">
        <f t="shared" si="9"/>
        <v>#VALUE!</v>
      </c>
      <c r="H45" s="326" t="str">
        <f t="shared" si="0"/>
        <v/>
      </c>
      <c r="I45" s="34" t="str">
        <f t="shared" si="10"/>
        <v/>
      </c>
      <c r="J45" s="165">
        <f t="shared" si="11"/>
        <v>0</v>
      </c>
      <c r="K45" s="165">
        <f t="shared" si="12"/>
        <v>0</v>
      </c>
      <c r="L45" s="166" t="str">
        <f t="shared" si="13"/>
        <v/>
      </c>
      <c r="M45" s="167" t="str">
        <f t="shared" si="14"/>
        <v/>
      </c>
      <c r="N45" s="166" t="e">
        <f t="shared" si="1"/>
        <v>#VALUE!</v>
      </c>
      <c r="O45" s="168">
        <f t="shared" si="15"/>
        <v>0</v>
      </c>
      <c r="P45" s="168">
        <f t="shared" si="16"/>
        <v>0</v>
      </c>
      <c r="Q45" s="168">
        <f t="shared" si="17"/>
        <v>0</v>
      </c>
      <c r="R45" s="168">
        <f t="shared" si="18"/>
        <v>0</v>
      </c>
      <c r="S45" s="168">
        <f t="shared" si="19"/>
        <v>0</v>
      </c>
      <c r="T45" s="168">
        <f t="shared" si="20"/>
        <v>0</v>
      </c>
      <c r="U45" s="168">
        <f t="shared" si="21"/>
        <v>0</v>
      </c>
      <c r="V45" s="168">
        <f t="shared" si="22"/>
        <v>0</v>
      </c>
      <c r="W45" s="168">
        <f t="shared" si="23"/>
        <v>0</v>
      </c>
      <c r="X45" s="168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  <c r="AY45" s="49"/>
      <c r="AZ45" s="49"/>
      <c r="BA45" s="49"/>
      <c r="BB45" s="49"/>
      <c r="BC45" s="49"/>
      <c r="BD45" s="49"/>
    </row>
    <row r="46" spans="1:56" ht="25" customHeight="1" x14ac:dyDescent="0.6">
      <c r="A46" s="8">
        <v>31</v>
      </c>
      <c r="B46" s="162">
        <f>NAMENBLAD!B38</f>
        <v>0</v>
      </c>
      <c r="C46" s="104">
        <f>'31'!$H$21</f>
        <v>0</v>
      </c>
      <c r="D46" s="106">
        <f>'31'!$P$21</f>
        <v>0</v>
      </c>
      <c r="E46" s="29" t="e">
        <f t="shared" si="7"/>
        <v>#VALUE!</v>
      </c>
      <c r="F46" s="6">
        <f t="shared" si="8"/>
        <v>1</v>
      </c>
      <c r="G46" s="157" t="e">
        <f t="shared" si="9"/>
        <v>#VALUE!</v>
      </c>
      <c r="H46" s="326" t="str">
        <f t="shared" si="0"/>
        <v/>
      </c>
      <c r="I46" s="34" t="str">
        <f t="shared" si="10"/>
        <v/>
      </c>
      <c r="J46" s="165">
        <f t="shared" si="11"/>
        <v>0</v>
      </c>
      <c r="K46" s="165">
        <f t="shared" si="12"/>
        <v>0</v>
      </c>
      <c r="L46" s="166" t="str">
        <f t="shared" si="13"/>
        <v/>
      </c>
      <c r="M46" s="167" t="str">
        <f t="shared" si="14"/>
        <v/>
      </c>
      <c r="N46" s="166" t="e">
        <f t="shared" si="1"/>
        <v>#VALUE!</v>
      </c>
      <c r="O46" s="168">
        <f t="shared" si="15"/>
        <v>0</v>
      </c>
      <c r="P46" s="168">
        <f t="shared" si="16"/>
        <v>0</v>
      </c>
      <c r="Q46" s="168">
        <f t="shared" si="17"/>
        <v>0</v>
      </c>
      <c r="R46" s="168">
        <f t="shared" si="18"/>
        <v>0</v>
      </c>
      <c r="S46" s="168">
        <f t="shared" si="19"/>
        <v>0</v>
      </c>
      <c r="T46" s="168">
        <f t="shared" si="20"/>
        <v>0</v>
      </c>
      <c r="U46" s="168">
        <f t="shared" si="21"/>
        <v>0</v>
      </c>
      <c r="V46" s="168">
        <f t="shared" si="22"/>
        <v>0</v>
      </c>
      <c r="W46" s="168">
        <f t="shared" si="23"/>
        <v>0</v>
      </c>
      <c r="X46" s="168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  <c r="AY46" s="49"/>
      <c r="AZ46" s="49"/>
      <c r="BA46" s="49"/>
      <c r="BB46" s="49"/>
      <c r="BC46" s="49"/>
      <c r="BD46" s="49"/>
    </row>
    <row r="47" spans="1:56" ht="25" customHeight="1" x14ac:dyDescent="0.6">
      <c r="A47" s="8">
        <v>32</v>
      </c>
      <c r="B47" s="162">
        <f>NAMENBLAD!B39</f>
        <v>0</v>
      </c>
      <c r="C47" s="104">
        <f>'32'!$H$21</f>
        <v>0</v>
      </c>
      <c r="D47" s="106">
        <f>'32'!$P$21</f>
        <v>0</v>
      </c>
      <c r="E47" s="29" t="e">
        <f t="shared" si="7"/>
        <v>#VALUE!</v>
      </c>
      <c r="F47" s="6">
        <f t="shared" si="8"/>
        <v>1</v>
      </c>
      <c r="G47" s="157" t="e">
        <f t="shared" si="9"/>
        <v>#VALUE!</v>
      </c>
      <c r="H47" s="326" t="str">
        <f t="shared" si="0"/>
        <v/>
      </c>
      <c r="I47" s="34" t="str">
        <f t="shared" si="10"/>
        <v/>
      </c>
      <c r="J47" s="165">
        <f t="shared" si="11"/>
        <v>0</v>
      </c>
      <c r="K47" s="165">
        <f t="shared" si="12"/>
        <v>0</v>
      </c>
      <c r="L47" s="166" t="str">
        <f t="shared" si="13"/>
        <v/>
      </c>
      <c r="M47" s="167" t="str">
        <f t="shared" si="14"/>
        <v/>
      </c>
      <c r="N47" s="166" t="e">
        <f t="shared" si="1"/>
        <v>#VALUE!</v>
      </c>
      <c r="O47" s="168">
        <f t="shared" si="15"/>
        <v>0</v>
      </c>
      <c r="P47" s="168">
        <f t="shared" si="16"/>
        <v>0</v>
      </c>
      <c r="Q47" s="168">
        <f t="shared" si="17"/>
        <v>0</v>
      </c>
      <c r="R47" s="168">
        <f t="shared" si="18"/>
        <v>0</v>
      </c>
      <c r="S47" s="168">
        <f t="shared" si="19"/>
        <v>0</v>
      </c>
      <c r="T47" s="168">
        <f t="shared" si="20"/>
        <v>0</v>
      </c>
      <c r="U47" s="168">
        <f t="shared" si="21"/>
        <v>0</v>
      </c>
      <c r="V47" s="168">
        <f t="shared" si="22"/>
        <v>0</v>
      </c>
      <c r="W47" s="168">
        <f t="shared" si="23"/>
        <v>0</v>
      </c>
      <c r="X47" s="168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  <c r="AY47" s="49"/>
      <c r="AZ47" s="49"/>
      <c r="BA47" s="49"/>
      <c r="BB47" s="49"/>
      <c r="BC47" s="49"/>
      <c r="BD47" s="49"/>
    </row>
    <row r="48" spans="1:56" ht="25" customHeight="1" x14ac:dyDescent="0.6">
      <c r="A48" s="8">
        <v>33</v>
      </c>
      <c r="B48" s="162">
        <f>NAMENBLAD!B40</f>
        <v>0</v>
      </c>
      <c r="C48" s="104">
        <f>'33'!$H$21</f>
        <v>0</v>
      </c>
      <c r="D48" s="106">
        <f>'33'!$P$21</f>
        <v>0</v>
      </c>
      <c r="E48" s="29" t="e">
        <f t="shared" si="7"/>
        <v>#VALUE!</v>
      </c>
      <c r="F48" s="6">
        <f t="shared" si="8"/>
        <v>1</v>
      </c>
      <c r="G48" s="157" t="e">
        <f t="shared" si="9"/>
        <v>#VALUE!</v>
      </c>
      <c r="H48" s="326" t="str">
        <f t="shared" si="0"/>
        <v/>
      </c>
      <c r="I48" s="34" t="str">
        <f t="shared" si="10"/>
        <v/>
      </c>
      <c r="J48" s="165">
        <f t="shared" si="11"/>
        <v>0</v>
      </c>
      <c r="K48" s="165">
        <f t="shared" si="12"/>
        <v>0</v>
      </c>
      <c r="L48" s="166" t="str">
        <f t="shared" si="13"/>
        <v/>
      </c>
      <c r="M48" s="167" t="str">
        <f t="shared" si="14"/>
        <v/>
      </c>
      <c r="N48" s="166" t="e">
        <f t="shared" si="1"/>
        <v>#VALUE!</v>
      </c>
      <c r="O48" s="168">
        <f t="shared" si="15"/>
        <v>0</v>
      </c>
      <c r="P48" s="168">
        <f t="shared" si="16"/>
        <v>0</v>
      </c>
      <c r="Q48" s="168">
        <f t="shared" si="17"/>
        <v>0</v>
      </c>
      <c r="R48" s="168">
        <f t="shared" si="18"/>
        <v>0</v>
      </c>
      <c r="S48" s="168">
        <f t="shared" si="19"/>
        <v>0</v>
      </c>
      <c r="T48" s="168">
        <f t="shared" si="20"/>
        <v>0</v>
      </c>
      <c r="U48" s="168">
        <f t="shared" si="21"/>
        <v>0</v>
      </c>
      <c r="V48" s="168">
        <f t="shared" si="22"/>
        <v>0</v>
      </c>
      <c r="W48" s="168">
        <f t="shared" si="23"/>
        <v>0</v>
      </c>
      <c r="X48" s="168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  <c r="AY48" s="49"/>
      <c r="AZ48" s="49"/>
      <c r="BA48" s="49"/>
      <c r="BB48" s="49"/>
      <c r="BC48" s="49"/>
      <c r="BD48" s="49"/>
    </row>
    <row r="49" spans="1:56" ht="25" customHeight="1" x14ac:dyDescent="0.6">
      <c r="A49" s="8">
        <v>34</v>
      </c>
      <c r="B49" s="162">
        <f>NAMENBLAD!B41</f>
        <v>0</v>
      </c>
      <c r="C49" s="104">
        <f>'34'!$H$21</f>
        <v>0</v>
      </c>
      <c r="D49" s="106">
        <f>'34'!$P$21</f>
        <v>0</v>
      </c>
      <c r="E49" s="29" t="e">
        <f t="shared" si="7"/>
        <v>#VALUE!</v>
      </c>
      <c r="F49" s="6">
        <f t="shared" si="8"/>
        <v>1</v>
      </c>
      <c r="G49" s="157" t="e">
        <f t="shared" si="9"/>
        <v>#VALUE!</v>
      </c>
      <c r="H49" s="326" t="str">
        <f t="shared" si="0"/>
        <v/>
      </c>
      <c r="I49" s="34" t="str">
        <f t="shared" si="10"/>
        <v/>
      </c>
      <c r="J49" s="165">
        <f t="shared" si="11"/>
        <v>0</v>
      </c>
      <c r="K49" s="165">
        <f t="shared" si="12"/>
        <v>0</v>
      </c>
      <c r="L49" s="166" t="str">
        <f t="shared" si="13"/>
        <v/>
      </c>
      <c r="M49" s="167" t="str">
        <f t="shared" si="14"/>
        <v/>
      </c>
      <c r="N49" s="166" t="e">
        <f t="shared" si="1"/>
        <v>#VALUE!</v>
      </c>
      <c r="O49" s="168">
        <f t="shared" si="15"/>
        <v>0</v>
      </c>
      <c r="P49" s="168">
        <f t="shared" si="16"/>
        <v>0</v>
      </c>
      <c r="Q49" s="168">
        <f t="shared" si="17"/>
        <v>0</v>
      </c>
      <c r="R49" s="168">
        <f t="shared" si="18"/>
        <v>0</v>
      </c>
      <c r="S49" s="168">
        <f t="shared" si="19"/>
        <v>0</v>
      </c>
      <c r="T49" s="168">
        <f t="shared" si="20"/>
        <v>0</v>
      </c>
      <c r="U49" s="168">
        <f t="shared" si="21"/>
        <v>0</v>
      </c>
      <c r="V49" s="168">
        <f t="shared" si="22"/>
        <v>0</v>
      </c>
      <c r="W49" s="168">
        <f t="shared" si="23"/>
        <v>0</v>
      </c>
      <c r="X49" s="168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  <c r="AY49" s="49"/>
      <c r="AZ49" s="49"/>
      <c r="BA49" s="49"/>
      <c r="BB49" s="49"/>
      <c r="BC49" s="49"/>
      <c r="BD49" s="49"/>
    </row>
    <row r="50" spans="1:56" ht="25" customHeight="1" thickBot="1" x14ac:dyDescent="0.65">
      <c r="A50" s="8">
        <v>35</v>
      </c>
      <c r="B50" s="169">
        <f>NAMENBLAD!B42</f>
        <v>0</v>
      </c>
      <c r="C50" s="107">
        <f>'35'!$H$21</f>
        <v>0</v>
      </c>
      <c r="D50" s="108">
        <f>'35'!$P$21</f>
        <v>0</v>
      </c>
      <c r="E50" s="58" t="e">
        <f t="shared" si="7"/>
        <v>#VALUE!</v>
      </c>
      <c r="F50" s="7">
        <f t="shared" si="8"/>
        <v>1</v>
      </c>
      <c r="G50" s="160" t="e">
        <f t="shared" si="9"/>
        <v>#VALUE!</v>
      </c>
      <c r="H50" s="327" t="str">
        <f t="shared" si="0"/>
        <v/>
      </c>
      <c r="I50" s="35" t="str">
        <f t="shared" si="10"/>
        <v/>
      </c>
      <c r="J50" s="170">
        <f t="shared" si="11"/>
        <v>0</v>
      </c>
      <c r="K50" s="170">
        <f t="shared" si="12"/>
        <v>0</v>
      </c>
      <c r="L50" s="171" t="str">
        <f t="shared" si="13"/>
        <v/>
      </c>
      <c r="M50" s="172" t="str">
        <f t="shared" si="14"/>
        <v/>
      </c>
      <c r="N50" s="166" t="e">
        <f>M50+K50</f>
        <v>#VALUE!</v>
      </c>
      <c r="O50" s="168">
        <f t="shared" si="15"/>
        <v>0</v>
      </c>
      <c r="P50" s="168">
        <f t="shared" si="16"/>
        <v>0</v>
      </c>
      <c r="Q50" s="168">
        <f t="shared" si="17"/>
        <v>0</v>
      </c>
      <c r="R50" s="168">
        <f t="shared" si="18"/>
        <v>0</v>
      </c>
      <c r="S50" s="168">
        <f t="shared" si="19"/>
        <v>0</v>
      </c>
      <c r="T50" s="168">
        <f t="shared" si="20"/>
        <v>0</v>
      </c>
      <c r="U50" s="168">
        <f t="shared" si="21"/>
        <v>0</v>
      </c>
      <c r="V50" s="168">
        <f t="shared" si="22"/>
        <v>0</v>
      </c>
      <c r="W50" s="168">
        <f t="shared" si="23"/>
        <v>0</v>
      </c>
      <c r="X50" s="168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  <c r="AY50" s="49"/>
      <c r="AZ50" s="49"/>
      <c r="BA50" s="49"/>
      <c r="BB50" s="49"/>
      <c r="BC50" s="49"/>
      <c r="BD50" s="49"/>
    </row>
    <row r="51" spans="1:56" ht="15" customHeight="1" x14ac:dyDescent="0.45">
      <c r="G51" s="37" t="s">
        <v>63</v>
      </c>
      <c r="H51" s="57"/>
      <c r="I51" s="38">
        <f>COUNTIF($I$16:$I$50,1)</f>
        <v>0</v>
      </c>
      <c r="J51" s="39" t="e">
        <f>I51/$I$55</f>
        <v>#DIV/0!</v>
      </c>
      <c r="K51" s="40">
        <v>0</v>
      </c>
      <c r="L51" s="38">
        <f>COUNTIF($M$16:$M$50,0)</f>
        <v>0</v>
      </c>
      <c r="M51" s="173"/>
      <c r="N51" s="174"/>
      <c r="O51" s="51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0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0</v>
      </c>
      <c r="AK51" s="47">
        <f t="shared" si="30"/>
        <v>0</v>
      </c>
      <c r="AL51" s="47">
        <f t="shared" si="30"/>
        <v>0</v>
      </c>
      <c r="AM51" s="47">
        <f t="shared" si="30"/>
        <v>0</v>
      </c>
      <c r="AN51" s="47">
        <f t="shared" si="30"/>
        <v>0</v>
      </c>
      <c r="AO51" s="47">
        <f t="shared" si="30"/>
        <v>0</v>
      </c>
      <c r="AP51" s="47">
        <f t="shared" si="30"/>
        <v>0</v>
      </c>
      <c r="AQ51" s="47">
        <f t="shared" si="30"/>
        <v>0</v>
      </c>
      <c r="AR51" s="47">
        <f t="shared" si="30"/>
        <v>0</v>
      </c>
      <c r="AS51" s="47">
        <f t="shared" si="30"/>
        <v>0</v>
      </c>
      <c r="AT51" s="47">
        <f t="shared" si="30"/>
        <v>0</v>
      </c>
      <c r="AU51" s="47">
        <f t="shared" si="30"/>
        <v>0</v>
      </c>
      <c r="AV51" s="47">
        <f t="shared" si="30"/>
        <v>0</v>
      </c>
      <c r="AW51" s="47">
        <f t="shared" si="30"/>
        <v>0</v>
      </c>
      <c r="AX51" s="47"/>
      <c r="AY51" s="49"/>
      <c r="AZ51" s="49"/>
      <c r="BA51" s="49"/>
      <c r="BB51" s="49"/>
      <c r="BC51" s="49"/>
      <c r="BD51" s="49"/>
    </row>
    <row r="52" spans="1:56" ht="18.5" x14ac:dyDescent="0.45">
      <c r="G52" s="37" t="s">
        <v>63</v>
      </c>
      <c r="H52" s="179"/>
      <c r="I52" s="38">
        <f>COUNTIF($I$16:$I$50,2)</f>
        <v>0</v>
      </c>
      <c r="J52" s="39" t="e">
        <f>I52/$I$55</f>
        <v>#DIV/0!</v>
      </c>
      <c r="K52" s="40">
        <v>10</v>
      </c>
      <c r="L52" s="38">
        <f>COUNTIF($M$16:$M$50,10)</f>
        <v>0</v>
      </c>
      <c r="M52" s="173"/>
      <c r="N52" s="173"/>
      <c r="O52" s="154"/>
      <c r="P52" s="89"/>
      <c r="Q52" s="89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</row>
    <row r="53" spans="1:56" ht="18.5" x14ac:dyDescent="0.45">
      <c r="G53" s="37" t="s">
        <v>17</v>
      </c>
      <c r="H53" s="179"/>
      <c r="I53" s="38">
        <f>SUM(I51:I52)</f>
        <v>0</v>
      </c>
      <c r="J53" s="39" t="e">
        <f>I53/$I$55</f>
        <v>#DIV/0!</v>
      </c>
      <c r="K53" s="40">
        <v>8</v>
      </c>
      <c r="L53" s="38">
        <f>COUNTIF($M$16:$M$50,8)</f>
        <v>0</v>
      </c>
      <c r="M53" s="173"/>
      <c r="N53" s="173"/>
      <c r="O53" s="154"/>
      <c r="P53" s="89"/>
      <c r="Q53" s="89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</row>
    <row r="54" spans="1:56" ht="18.5" x14ac:dyDescent="0.45">
      <c r="G54" s="37" t="s">
        <v>18</v>
      </c>
      <c r="H54" s="179"/>
      <c r="I54" s="38">
        <f>I55-I53</f>
        <v>0</v>
      </c>
      <c r="J54" s="39" t="e">
        <f>I54/I55</f>
        <v>#DIV/0!</v>
      </c>
      <c r="K54" s="56">
        <v>17</v>
      </c>
      <c r="L54" s="38">
        <f>COUNTIF($M$16:$M$50,17)</f>
        <v>0</v>
      </c>
      <c r="M54" s="50"/>
      <c r="N54" s="173"/>
      <c r="O54" s="50"/>
      <c r="P54" s="89"/>
      <c r="Q54" s="89"/>
      <c r="R54" s="50"/>
      <c r="S54" s="50"/>
      <c r="T54" s="50"/>
      <c r="U54" s="50"/>
      <c r="V54" s="50"/>
      <c r="W54" s="50"/>
      <c r="X54" s="50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</row>
    <row r="55" spans="1:56" ht="18.5" x14ac:dyDescent="0.45">
      <c r="G55" s="37" t="s">
        <v>10</v>
      </c>
      <c r="H55" s="179"/>
      <c r="I55" s="38">
        <f>COUNTIF(I16:I50,"&gt;0")</f>
        <v>0</v>
      </c>
      <c r="J55" s="39" t="e">
        <f>J53+J54</f>
        <v>#DIV/0!</v>
      </c>
      <c r="K55" s="41" t="s">
        <v>17</v>
      </c>
      <c r="L55" s="42">
        <f>L57-L56</f>
        <v>0</v>
      </c>
      <c r="M55" s="173" t="e">
        <f>L55/L57</f>
        <v>#DIV/0!</v>
      </c>
      <c r="N55" s="173"/>
      <c r="O55" s="50"/>
      <c r="P55" s="89"/>
      <c r="Q55" s="89"/>
      <c r="R55" s="50"/>
      <c r="S55" s="50"/>
      <c r="T55" s="50"/>
      <c r="U55" s="50"/>
      <c r="V55" s="50"/>
      <c r="W55" s="50"/>
      <c r="X55" s="50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</row>
    <row r="56" spans="1:56" ht="18.5" x14ac:dyDescent="0.45">
      <c r="G56" s="43"/>
      <c r="H56" s="180"/>
      <c r="I56" s="38" t="s">
        <v>19</v>
      </c>
      <c r="J56" s="63">
        <f>NAMENBLAD!$F$14</f>
        <v>0.8</v>
      </c>
      <c r="K56" s="41" t="s">
        <v>18</v>
      </c>
      <c r="L56" s="38">
        <f>SUM(L51:L54)</f>
        <v>0</v>
      </c>
      <c r="M56" s="173" t="e">
        <f>L56/L57</f>
        <v>#DIV/0!</v>
      </c>
      <c r="N56" s="45"/>
      <c r="O56" s="50"/>
      <c r="P56" s="89"/>
      <c r="Q56" s="89"/>
      <c r="R56" s="50"/>
      <c r="S56" s="50"/>
      <c r="T56" s="50"/>
      <c r="U56" s="50"/>
      <c r="V56" s="50"/>
      <c r="W56" s="50"/>
      <c r="X56" s="50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</row>
    <row r="57" spans="1:56" ht="18.5" x14ac:dyDescent="0.45">
      <c r="G57" s="37"/>
      <c r="H57" s="179"/>
      <c r="I57" s="47"/>
      <c r="J57" s="39" t="e">
        <f>J55-J56</f>
        <v>#DIV/0!</v>
      </c>
      <c r="K57" s="44" t="s">
        <v>10</v>
      </c>
      <c r="L57" s="38">
        <f>$I$55</f>
        <v>0</v>
      </c>
      <c r="M57" s="45" t="e">
        <f>SUM(M55:M55)</f>
        <v>#DIV/0!</v>
      </c>
      <c r="N57" s="41"/>
      <c r="O57" s="50"/>
      <c r="P57" s="89"/>
      <c r="Q57" s="89"/>
      <c r="R57" s="50"/>
      <c r="S57" s="50"/>
      <c r="T57" s="50"/>
      <c r="U57" s="50"/>
      <c r="V57" s="50"/>
      <c r="W57" s="50"/>
      <c r="X57" s="50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</row>
    <row r="58" spans="1:56" ht="18.5" x14ac:dyDescent="0.45">
      <c r="G58" s="46" t="s">
        <v>64</v>
      </c>
      <c r="H58" s="121"/>
      <c r="I58" s="38">
        <f>COUNTIF(C16:C50,5)</f>
        <v>0</v>
      </c>
      <c r="J58" s="99" t="e">
        <f>I58/I55</f>
        <v>#DIV/0!</v>
      </c>
      <c r="K58" s="100"/>
      <c r="L58" s="100"/>
      <c r="M58" s="100"/>
      <c r="N58" s="100"/>
      <c r="O58" s="50"/>
      <c r="P58" s="89"/>
      <c r="Q58" s="89"/>
    </row>
    <row r="59" spans="1:56" ht="18.5" x14ac:dyDescent="0.45">
      <c r="G59" s="46" t="s">
        <v>65</v>
      </c>
      <c r="H59" s="121"/>
      <c r="I59" s="38">
        <f>COUNTIF(O16:O50,1)</f>
        <v>0</v>
      </c>
      <c r="J59" s="99" t="e">
        <f>I59/I55</f>
        <v>#DIV/0!</v>
      </c>
      <c r="K59" s="100"/>
      <c r="L59" s="100"/>
      <c r="M59" s="100"/>
      <c r="N59" s="100"/>
      <c r="O59" s="50"/>
      <c r="P59" s="89"/>
      <c r="Q59" s="89"/>
    </row>
    <row r="60" spans="1:56" ht="18.5" x14ac:dyDescent="0.45">
      <c r="G60" s="46"/>
      <c r="H60" s="121"/>
      <c r="I60" s="101"/>
      <c r="J60" s="101"/>
      <c r="K60" s="100"/>
      <c r="L60" s="100"/>
      <c r="M60" s="100"/>
      <c r="N60" s="100"/>
      <c r="O60" s="50"/>
      <c r="P60" s="89"/>
      <c r="Q60" s="89"/>
    </row>
    <row r="61" spans="1:56" ht="18.5" x14ac:dyDescent="0.45">
      <c r="G61" s="97"/>
      <c r="H61" s="121"/>
      <c r="I61" s="101"/>
      <c r="J61" s="101"/>
      <c r="K61" s="100"/>
      <c r="L61" s="100"/>
      <c r="M61" s="100"/>
      <c r="N61" s="100"/>
      <c r="O61" s="50"/>
      <c r="P61" s="89"/>
      <c r="Q61" s="89"/>
    </row>
    <row r="62" spans="1:56" ht="18.5" x14ac:dyDescent="0.45">
      <c r="G62" s="97"/>
      <c r="H62" s="121"/>
      <c r="I62" s="101"/>
      <c r="J62" s="101"/>
      <c r="K62" s="100"/>
      <c r="L62" s="100"/>
      <c r="M62" s="100"/>
      <c r="N62" s="100"/>
      <c r="O62" s="50"/>
      <c r="P62" s="89"/>
      <c r="Q62" s="89"/>
    </row>
    <row r="63" spans="1:56" ht="18.5" x14ac:dyDescent="0.45">
      <c r="G63" s="97"/>
      <c r="H63" s="121"/>
      <c r="I63" s="101"/>
      <c r="J63" s="101"/>
      <c r="K63" s="100"/>
      <c r="L63" s="100"/>
      <c r="M63" s="100"/>
      <c r="N63" s="100"/>
      <c r="O63" s="50"/>
      <c r="P63" s="89"/>
      <c r="Q63" s="89"/>
    </row>
    <row r="64" spans="1:56" ht="18.5" x14ac:dyDescent="0.45">
      <c r="G64" s="97"/>
      <c r="H64" s="121"/>
      <c r="I64" s="123"/>
      <c r="J64" s="123"/>
      <c r="K64" s="122"/>
      <c r="L64" s="122"/>
      <c r="M64" s="122"/>
      <c r="N64" s="122"/>
      <c r="O64" s="89"/>
      <c r="P64" s="89"/>
      <c r="Q64" s="89"/>
    </row>
    <row r="65" spans="7:15" ht="18.5" x14ac:dyDescent="0.45">
      <c r="G65" s="97"/>
      <c r="H65" s="97"/>
      <c r="I65" s="53"/>
      <c r="J65" s="53"/>
      <c r="K65" s="54"/>
      <c r="L65" s="54"/>
      <c r="M65" s="54"/>
      <c r="N65" s="54"/>
      <c r="O65" s="52"/>
    </row>
    <row r="66" spans="7:15" x14ac:dyDescent="0.35">
      <c r="G66" s="98"/>
      <c r="H66" s="98"/>
      <c r="I66" s="55"/>
      <c r="J66" s="55"/>
      <c r="K66" s="52"/>
      <c r="L66" s="52"/>
      <c r="M66" s="52"/>
      <c r="N66" s="52"/>
      <c r="O66" s="52"/>
    </row>
    <row r="67" spans="7:15" x14ac:dyDescent="0.35">
      <c r="G67" s="98"/>
      <c r="H67" s="98"/>
      <c r="I67" s="55"/>
      <c r="J67" s="55"/>
      <c r="K67" s="52"/>
      <c r="L67" s="52"/>
      <c r="M67" s="52"/>
      <c r="N67" s="52"/>
      <c r="O67" s="52"/>
    </row>
    <row r="68" spans="7:15" x14ac:dyDescent="0.35">
      <c r="G68" s="98"/>
      <c r="H68" s="98"/>
      <c r="I68" s="55"/>
      <c r="J68" s="55"/>
      <c r="K68" s="52"/>
      <c r="L68" s="52"/>
      <c r="M68" s="52"/>
      <c r="N68" s="52"/>
      <c r="O68" s="52"/>
    </row>
    <row r="69" spans="7:15" x14ac:dyDescent="0.35">
      <c r="G69" s="98"/>
      <c r="H69" s="98"/>
      <c r="I69" s="55"/>
      <c r="J69" s="55"/>
      <c r="K69" s="52"/>
      <c r="L69" s="52"/>
      <c r="M69" s="52"/>
      <c r="N69" s="52"/>
      <c r="O69" s="52"/>
    </row>
    <row r="70" spans="7:15" x14ac:dyDescent="0.35">
      <c r="G70" s="98"/>
      <c r="H70" s="98"/>
      <c r="I70" s="55"/>
      <c r="J70" s="55"/>
      <c r="K70" s="52"/>
      <c r="L70" s="52"/>
      <c r="M70" s="52"/>
      <c r="N70" s="52"/>
      <c r="O70" s="52"/>
    </row>
    <row r="71" spans="7:15" x14ac:dyDescent="0.35">
      <c r="I71" s="55"/>
      <c r="J71" s="55"/>
      <c r="K71" s="52"/>
      <c r="L71" s="52"/>
      <c r="M71" s="52"/>
      <c r="N71" s="52"/>
      <c r="O71" s="52"/>
    </row>
    <row r="72" spans="7:15" x14ac:dyDescent="0.35">
      <c r="I72" s="55"/>
      <c r="J72" s="55"/>
      <c r="K72" s="52"/>
      <c r="L72" s="52"/>
      <c r="M72" s="52"/>
      <c r="N72" s="52"/>
      <c r="O72" s="52"/>
    </row>
    <row r="73" spans="7:15" x14ac:dyDescent="0.35">
      <c r="I73" s="55"/>
      <c r="J73" s="55"/>
      <c r="K73" s="52"/>
      <c r="L73" s="52"/>
      <c r="M73" s="52"/>
      <c r="N73" s="52"/>
      <c r="O73" s="52"/>
    </row>
    <row r="74" spans="7:15" x14ac:dyDescent="0.35">
      <c r="I74" s="55"/>
      <c r="J74" s="55"/>
      <c r="K74" s="52"/>
      <c r="L74" s="52"/>
      <c r="M74" s="52"/>
      <c r="N74" s="52"/>
      <c r="O74" s="52"/>
    </row>
    <row r="75" spans="7:15" x14ac:dyDescent="0.35">
      <c r="I75" s="55"/>
      <c r="J75" s="55"/>
      <c r="K75" s="52"/>
      <c r="L75" s="52"/>
      <c r="M75" s="52"/>
      <c r="N75" s="52"/>
      <c r="O75" s="52"/>
    </row>
    <row r="76" spans="7:15" x14ac:dyDescent="0.35">
      <c r="I76" s="55"/>
      <c r="J76" s="55"/>
      <c r="K76" s="52"/>
      <c r="L76" s="52"/>
      <c r="M76" s="52"/>
      <c r="N76" s="52"/>
      <c r="O76" s="52"/>
    </row>
    <row r="77" spans="7:15" x14ac:dyDescent="0.35">
      <c r="I77" s="55"/>
      <c r="J77" s="55"/>
      <c r="K77" s="52"/>
      <c r="L77" s="52"/>
      <c r="M77" s="52"/>
      <c r="N77" s="52"/>
      <c r="O77" s="52"/>
    </row>
    <row r="78" spans="7:15" x14ac:dyDescent="0.35">
      <c r="I78" s="55"/>
      <c r="J78" s="55"/>
      <c r="K78" s="52"/>
      <c r="L78" s="52"/>
      <c r="M78" s="52"/>
      <c r="N78" s="52"/>
      <c r="O78" s="52"/>
    </row>
    <row r="79" spans="7:15" x14ac:dyDescent="0.35">
      <c r="I79" s="55"/>
      <c r="J79" s="55"/>
      <c r="K79" s="52"/>
      <c r="L79" s="52"/>
      <c r="M79" s="52"/>
      <c r="N79" s="52"/>
      <c r="O79" s="52"/>
    </row>
    <row r="80" spans="7:15" x14ac:dyDescent="0.35">
      <c r="I80" s="55"/>
      <c r="J80" s="55"/>
      <c r="K80" s="52"/>
      <c r="L80" s="52"/>
      <c r="M80" s="52"/>
      <c r="N80" s="52"/>
      <c r="O80" s="52"/>
    </row>
    <row r="81" spans="9:15" x14ac:dyDescent="0.35">
      <c r="I81" s="55"/>
      <c r="J81" s="55"/>
      <c r="K81" s="52"/>
      <c r="L81" s="52"/>
      <c r="M81" s="52"/>
      <c r="N81" s="52"/>
      <c r="O81" s="52"/>
    </row>
    <row r="82" spans="9:15" x14ac:dyDescent="0.35">
      <c r="I82" s="55"/>
      <c r="J82" s="55"/>
      <c r="K82" s="52"/>
      <c r="L82" s="52"/>
      <c r="M82" s="52"/>
      <c r="N82" s="52"/>
      <c r="O82" s="52"/>
    </row>
    <row r="83" spans="9:15" x14ac:dyDescent="0.35">
      <c r="I83" s="55"/>
      <c r="J83" s="55"/>
      <c r="K83" s="52"/>
      <c r="L83" s="52"/>
      <c r="M83" s="52"/>
      <c r="N83" s="52"/>
      <c r="O83" s="52"/>
    </row>
  </sheetData>
  <sheetProtection algorithmName="SHA-512" hashValue="QQVdqIWNCydm1eZzv+Ax9q3hqE75GcQ5EO6VKQhJ3Rr3Nv8DhvvOwRivzrnX0uujYc3/bJC0j/Jb4V2r26b1RA==" saltValue="ZodcNZhi5CHEdOiJ8rqZ5w==" spinCount="100000" sheet="1" objects="1" scenarios="1"/>
  <mergeCells count="14">
    <mergeCell ref="G2:M2"/>
    <mergeCell ref="B2:D2"/>
    <mergeCell ref="N8:O8"/>
    <mergeCell ref="N4:O4"/>
    <mergeCell ref="N5:O5"/>
    <mergeCell ref="N6:O6"/>
    <mergeCell ref="N7:O7"/>
    <mergeCell ref="H14:H15"/>
    <mergeCell ref="I14:M15"/>
    <mergeCell ref="B14:B15"/>
    <mergeCell ref="C14:C15"/>
    <mergeCell ref="D14:D15"/>
    <mergeCell ref="E14:E15"/>
    <mergeCell ref="G14:G15"/>
  </mergeCells>
  <conditionalFormatting sqref="E16:E50">
    <cfRule type="expression" dxfId="97" priority="143">
      <formula>$C16=0</formula>
    </cfRule>
  </conditionalFormatting>
  <conditionalFormatting sqref="F16:F50">
    <cfRule type="cellIs" dxfId="96" priority="150" operator="equal">
      <formula>"-"</formula>
    </cfRule>
    <cfRule type="cellIs" dxfId="95" priority="151" operator="equal">
      <formula>"+"</formula>
    </cfRule>
  </conditionalFormatting>
  <conditionalFormatting sqref="F16:F50">
    <cfRule type="cellIs" dxfId="94" priority="147" operator="equal">
      <formula>"--"</formula>
    </cfRule>
    <cfRule type="cellIs" dxfId="93" priority="148" operator="equal">
      <formula>"++"</formula>
    </cfRule>
    <cfRule type="cellIs" dxfId="92" priority="149" operator="equal">
      <formula>"+/-"</formula>
    </cfRule>
  </conditionalFormatting>
  <conditionalFormatting sqref="B16:B50">
    <cfRule type="cellIs" dxfId="91" priority="146" operator="greaterThan">
      <formula>0</formula>
    </cfRule>
  </conditionalFormatting>
  <conditionalFormatting sqref="H51">
    <cfRule type="cellIs" dxfId="90" priority="141" operator="equal">
      <formula>"*"</formula>
    </cfRule>
    <cfRule type="cellIs" dxfId="89" priority="142" operator="equal">
      <formula>"!"</formula>
    </cfRule>
  </conditionalFormatting>
  <conditionalFormatting sqref="E16:E50">
    <cfRule type="expression" dxfId="88" priority="139">
      <formula>$M16=10</formula>
    </cfRule>
    <cfRule type="expression" dxfId="87" priority="140">
      <formula>$M16=0</formula>
    </cfRule>
  </conditionalFormatting>
  <conditionalFormatting sqref="C16:D50">
    <cfRule type="expression" dxfId="86" priority="118">
      <formula>$C16=0</formula>
    </cfRule>
    <cfRule type="cellIs" dxfId="85" priority="119" operator="equal">
      <formula>""</formula>
    </cfRule>
  </conditionalFormatting>
  <conditionalFormatting sqref="H9:L9 G4:I8 C4:D8">
    <cfRule type="cellIs" dxfId="84" priority="117" operator="equal">
      <formula>0</formula>
    </cfRule>
  </conditionalFormatting>
  <conditionalFormatting sqref="D4 H4">
    <cfRule type="cellIs" dxfId="83" priority="116" operator="equal">
      <formula>0</formula>
    </cfRule>
  </conditionalFormatting>
  <conditionalFormatting sqref="D5 H5">
    <cfRule type="cellIs" dxfId="82" priority="115" operator="equal">
      <formula>0</formula>
    </cfRule>
  </conditionalFormatting>
  <conditionalFormatting sqref="D6 H6">
    <cfRule type="cellIs" dxfId="81" priority="114" operator="equal">
      <formula>0</formula>
    </cfRule>
  </conditionalFormatting>
  <conditionalFormatting sqref="G4">
    <cfRule type="cellIs" dxfId="80" priority="113" operator="equal">
      <formula>0</formula>
    </cfRule>
  </conditionalFormatting>
  <conditionalFormatting sqref="G5">
    <cfRule type="cellIs" dxfId="79" priority="112" operator="equal">
      <formula>0</formula>
    </cfRule>
  </conditionalFormatting>
  <conditionalFormatting sqref="G6">
    <cfRule type="cellIs" dxfId="78" priority="111" operator="equal">
      <formula>0</formula>
    </cfRule>
  </conditionalFormatting>
  <conditionalFormatting sqref="G16:G50">
    <cfRule type="expression" dxfId="75" priority="3">
      <formula>$M16=12</formula>
    </cfRule>
    <cfRule type="expression" dxfId="74" priority="4">
      <formula>$M16=2</formula>
    </cfRule>
    <cfRule type="expression" dxfId="73" priority="5">
      <formula>$M16=1</formula>
    </cfRule>
    <cfRule type="expression" dxfId="72" priority="6">
      <formula>$N16=16</formula>
    </cfRule>
    <cfRule type="expression" dxfId="71" priority="7">
      <formula>$M16=9</formula>
    </cfRule>
    <cfRule type="expression" dxfId="70" priority="8">
      <formula>$M16=13</formula>
    </cfRule>
    <cfRule type="expression" dxfId="69" priority="9">
      <formula>$M16=20</formula>
    </cfRule>
    <cfRule type="expression" dxfId="68" priority="10">
      <formula>$M16=15</formula>
    </cfRule>
    <cfRule type="expression" dxfId="67" priority="11">
      <formula>$M16=17</formula>
    </cfRule>
    <cfRule type="expression" dxfId="66" priority="12">
      <formula>$M16=8</formula>
    </cfRule>
    <cfRule type="expression" dxfId="65" priority="13">
      <formula>$M16=10</formula>
    </cfRule>
    <cfRule type="expression" dxfId="64" priority="14">
      <formula>$M16=0</formula>
    </cfRule>
    <cfRule type="expression" dxfId="63" priority="15">
      <formula>$M16=16</formula>
    </cfRule>
    <cfRule type="expression" dxfId="62" priority="16">
      <formula>$M16=5</formula>
    </cfRule>
    <cfRule type="expression" dxfId="61" priority="17">
      <formula>$M16=6</formula>
    </cfRule>
    <cfRule type="expression" dxfId="60" priority="18">
      <formula>$M16=11</formula>
    </cfRule>
    <cfRule type="expression" dxfId="59" priority="19">
      <formula>$C16=0</formula>
    </cfRule>
  </conditionalFormatting>
  <conditionalFormatting sqref="H16:H50">
    <cfRule type="cellIs" dxfId="8" priority="1" operator="equal">
      <formula>"x"</formula>
    </cfRule>
    <cfRule type="cellIs" dxfId="7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9" orientation="portrait" horizontalDpi="4294967293" r:id="rId1"/>
  <headerFooter>
    <oddHeader>&amp;C&amp;"-,Vet"&amp;48&amp;K00B0F0LijV-meter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5E96B"/>
    <pageSetUpPr fitToPage="1"/>
  </sheetPr>
  <dimension ref="A1:AX65"/>
  <sheetViews>
    <sheetView showGridLines="0" showRowColHeaders="0" zoomScale="90" zoomScaleNormal="90" zoomScaleSheetLayoutView="85" workbookViewId="0">
      <selection activeCell="D56" sqref="D56"/>
    </sheetView>
  </sheetViews>
  <sheetFormatPr defaultColWidth="9.1796875" defaultRowHeight="14.5" x14ac:dyDescent="0.35"/>
  <cols>
    <col min="1" max="1" width="5.54296875" style="91" bestFit="1" customWidth="1"/>
    <col min="2" max="2" width="59.7265625" style="91" customWidth="1"/>
    <col min="3" max="4" width="10.7265625" style="91" customWidth="1"/>
    <col min="5" max="5" width="10.7265625" style="102" hidden="1" customWidth="1"/>
    <col min="6" max="6" width="15.453125" style="102" hidden="1" customWidth="1"/>
    <col min="7" max="8" width="10.7265625" style="102" customWidth="1"/>
    <col min="9" max="10" width="10.7265625" style="90" customWidth="1"/>
    <col min="11" max="12" width="10.7265625" style="89" customWidth="1"/>
    <col min="13" max="13" width="10.26953125" style="89" customWidth="1"/>
    <col min="14" max="14" width="10.7265625" style="89" customWidth="1"/>
    <col min="15" max="15" width="4.81640625" style="89" customWidth="1"/>
    <col min="16" max="24" width="5.7265625" style="89" customWidth="1"/>
    <col min="25" max="34" width="5.7265625" style="90" customWidth="1"/>
    <col min="35" max="56" width="5.7265625" style="91" customWidth="1"/>
    <col min="57" max="16384" width="9.1796875" style="91"/>
  </cols>
  <sheetData>
    <row r="1" spans="1:50" ht="15" thickBot="1" x14ac:dyDescent="0.4"/>
    <row r="2" spans="1:50" ht="56.25" customHeight="1" thickBot="1" x14ac:dyDescent="0.4">
      <c r="B2" s="230" t="s">
        <v>2</v>
      </c>
      <c r="C2" s="231"/>
      <c r="D2" s="232"/>
      <c r="E2" s="129"/>
      <c r="F2" s="129"/>
      <c r="G2" s="227" t="str">
        <f>NAMENBLAD!$D$15</f>
        <v>rekenen</v>
      </c>
      <c r="H2" s="228"/>
      <c r="I2" s="228"/>
      <c r="J2" s="228"/>
      <c r="K2" s="228"/>
      <c r="L2" s="228"/>
      <c r="M2" s="229"/>
      <c r="N2" s="175"/>
      <c r="O2" s="117"/>
    </row>
    <row r="3" spans="1:50" ht="60" customHeight="1" x14ac:dyDescent="0.35">
      <c r="C3" s="126"/>
      <c r="D3" s="130"/>
      <c r="E3" s="126"/>
      <c r="F3" s="126"/>
      <c r="G3" s="130"/>
      <c r="H3" s="131"/>
      <c r="I3" s="131"/>
      <c r="J3" s="91"/>
      <c r="K3" s="91"/>
      <c r="L3" s="91"/>
    </row>
    <row r="4" spans="1:50" ht="60" customHeight="1" x14ac:dyDescent="0.35">
      <c r="C4" s="76">
        <f>AC51</f>
        <v>0</v>
      </c>
      <c r="D4" s="77">
        <f>AH51</f>
        <v>0</v>
      </c>
      <c r="E4" s="126"/>
      <c r="F4" s="126"/>
      <c r="G4" s="78">
        <f>AM51</f>
        <v>0</v>
      </c>
      <c r="H4" s="77">
        <f>AR51</f>
        <v>0</v>
      </c>
      <c r="I4" s="76">
        <f>AW51</f>
        <v>0</v>
      </c>
      <c r="J4" s="124"/>
      <c r="K4" s="125"/>
      <c r="L4" s="125"/>
      <c r="M4" s="75"/>
      <c r="N4" s="251"/>
      <c r="O4" s="251"/>
      <c r="P4" s="32"/>
    </row>
    <row r="5" spans="1:50" ht="60" customHeight="1" x14ac:dyDescent="0.35">
      <c r="C5" s="79">
        <f>AB51</f>
        <v>0</v>
      </c>
      <c r="D5" s="80">
        <f>AG51</f>
        <v>0</v>
      </c>
      <c r="E5" s="126"/>
      <c r="F5" s="126"/>
      <c r="G5" s="81">
        <f>AL51</f>
        <v>0</v>
      </c>
      <c r="H5" s="80">
        <f>AQ51</f>
        <v>0</v>
      </c>
      <c r="I5" s="79">
        <f>AV51</f>
        <v>0</v>
      </c>
      <c r="J5" s="124"/>
      <c r="K5" s="125"/>
      <c r="L5" s="125"/>
      <c r="M5" s="75"/>
      <c r="N5" s="251"/>
      <c r="O5" s="251"/>
      <c r="P5" s="33"/>
    </row>
    <row r="6" spans="1:50" ht="60" customHeight="1" x14ac:dyDescent="0.35">
      <c r="C6" s="79">
        <f>AA51</f>
        <v>0</v>
      </c>
      <c r="D6" s="82">
        <f>AF51</f>
        <v>0</v>
      </c>
      <c r="E6" s="126"/>
      <c r="F6" s="126"/>
      <c r="G6" s="83">
        <f>AK51</f>
        <v>0</v>
      </c>
      <c r="H6" s="82">
        <f>AP51</f>
        <v>0</v>
      </c>
      <c r="I6" s="79">
        <f>AU51</f>
        <v>0</v>
      </c>
      <c r="J6" s="124"/>
      <c r="K6" s="125"/>
      <c r="L6" s="125"/>
      <c r="M6" s="88"/>
      <c r="N6" s="252"/>
      <c r="O6" s="252"/>
      <c r="P6" s="33"/>
    </row>
    <row r="7" spans="1:50" ht="60" customHeight="1" x14ac:dyDescent="0.35">
      <c r="C7" s="79">
        <f>Z51</f>
        <v>0</v>
      </c>
      <c r="D7" s="79">
        <f>AE51</f>
        <v>0</v>
      </c>
      <c r="E7" s="126"/>
      <c r="F7" s="126"/>
      <c r="G7" s="79">
        <f>AJ51</f>
        <v>0</v>
      </c>
      <c r="H7" s="79">
        <f>AO51</f>
        <v>0</v>
      </c>
      <c r="I7" s="79">
        <f>AT51</f>
        <v>0</v>
      </c>
      <c r="J7" s="124"/>
      <c r="K7" s="125"/>
      <c r="L7" s="125"/>
      <c r="M7" s="75"/>
      <c r="N7" s="251"/>
      <c r="O7" s="251"/>
      <c r="P7" s="33"/>
    </row>
    <row r="8" spans="1:50" ht="60" customHeight="1" x14ac:dyDescent="0.35">
      <c r="C8" s="76">
        <f>Y51</f>
        <v>0</v>
      </c>
      <c r="D8" s="79">
        <f>AD51</f>
        <v>0</v>
      </c>
      <c r="E8" s="126"/>
      <c r="F8" s="126"/>
      <c r="G8" s="76">
        <f>AI51</f>
        <v>0</v>
      </c>
      <c r="H8" s="79">
        <f>AN51</f>
        <v>0</v>
      </c>
      <c r="I8" s="76">
        <f>AS51</f>
        <v>0</v>
      </c>
      <c r="J8" s="124"/>
      <c r="K8" s="125"/>
      <c r="L8" s="125"/>
      <c r="M8" s="75"/>
      <c r="N8" s="251"/>
      <c r="O8" s="251"/>
      <c r="P8" s="32"/>
    </row>
    <row r="9" spans="1:50" ht="50.25" customHeight="1" x14ac:dyDescent="0.35">
      <c r="H9" s="74"/>
      <c r="I9" s="73"/>
      <c r="J9" s="85"/>
      <c r="K9" s="87"/>
      <c r="L9" s="85"/>
      <c r="M9" s="75"/>
      <c r="N9" s="128"/>
      <c r="O9" s="128"/>
      <c r="P9" s="32"/>
    </row>
    <row r="10" spans="1:50" ht="36" customHeight="1" x14ac:dyDescent="0.35">
      <c r="H10" s="109"/>
      <c r="I10" s="109"/>
      <c r="J10" s="109"/>
      <c r="K10" s="109"/>
      <c r="L10" s="109"/>
    </row>
    <row r="11" spans="1:50" ht="36" customHeight="1" x14ac:dyDescent="0.35">
      <c r="H11" s="109"/>
      <c r="I11" s="109"/>
      <c r="J11" s="109"/>
      <c r="K11" s="109"/>
      <c r="L11" s="109"/>
    </row>
    <row r="12" spans="1:50" ht="30.75" customHeight="1" x14ac:dyDescent="0.35">
      <c r="M12" s="59"/>
    </row>
    <row r="13" spans="1:50" ht="15" thickBot="1" x14ac:dyDescent="0.4">
      <c r="I13" s="118"/>
      <c r="J13" s="118"/>
    </row>
    <row r="14" spans="1:50" ht="111.75" customHeight="1" thickBot="1" x14ac:dyDescent="0.4">
      <c r="B14" s="233" t="s">
        <v>0</v>
      </c>
      <c r="C14" s="235" t="s">
        <v>3</v>
      </c>
      <c r="D14" s="237" t="s">
        <v>4</v>
      </c>
      <c r="E14" s="239" t="s">
        <v>1</v>
      </c>
      <c r="F14" s="119"/>
      <c r="G14" s="241" t="s">
        <v>50</v>
      </c>
      <c r="H14" s="243" t="s">
        <v>24</v>
      </c>
      <c r="I14" s="245"/>
      <c r="J14" s="246"/>
      <c r="K14" s="246"/>
      <c r="L14" s="246"/>
      <c r="M14" s="247"/>
      <c r="N14" s="70"/>
      <c r="O14" s="71"/>
      <c r="P14" s="72"/>
      <c r="Q14" s="72"/>
      <c r="R14" s="72"/>
      <c r="S14" s="47"/>
      <c r="T14" s="50"/>
      <c r="U14" s="50"/>
      <c r="V14" s="50"/>
      <c r="W14" s="50"/>
      <c r="X14" s="50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ht="23.25" customHeight="1" thickBot="1" x14ac:dyDescent="0.4">
      <c r="B15" s="234"/>
      <c r="C15" s="260"/>
      <c r="D15" s="261"/>
      <c r="E15" s="262"/>
      <c r="F15" s="120"/>
      <c r="G15" s="263"/>
      <c r="H15" s="259"/>
      <c r="I15" s="248"/>
      <c r="J15" s="249"/>
      <c r="K15" s="249"/>
      <c r="L15" s="249"/>
      <c r="M15" s="250"/>
      <c r="N15" s="70"/>
      <c r="O15" s="36">
        <v>1</v>
      </c>
      <c r="P15" s="47">
        <v>2</v>
      </c>
      <c r="Q15" s="47">
        <v>3</v>
      </c>
      <c r="R15" s="47">
        <v>4</v>
      </c>
      <c r="S15" s="47">
        <v>5</v>
      </c>
      <c r="T15" s="48">
        <v>1</v>
      </c>
      <c r="U15" s="48">
        <v>2</v>
      </c>
      <c r="V15" s="48">
        <v>3</v>
      </c>
      <c r="W15" s="48">
        <v>4</v>
      </c>
      <c r="X15" s="48">
        <v>5</v>
      </c>
      <c r="Y15" s="48">
        <v>1.1000000000000001</v>
      </c>
      <c r="Z15" s="48">
        <v>1.2</v>
      </c>
      <c r="AA15" s="48">
        <v>1.3</v>
      </c>
      <c r="AB15" s="48">
        <v>1.4</v>
      </c>
      <c r="AC15" s="48">
        <v>1.5</v>
      </c>
      <c r="AD15" s="48">
        <v>2.1</v>
      </c>
      <c r="AE15" s="48">
        <v>2.2000000000000002</v>
      </c>
      <c r="AF15" s="48">
        <v>2.2999999999999998</v>
      </c>
      <c r="AG15" s="48">
        <v>2.4</v>
      </c>
      <c r="AH15" s="48">
        <v>2.5</v>
      </c>
      <c r="AI15" s="48">
        <v>3.1</v>
      </c>
      <c r="AJ15" s="48">
        <v>3.2</v>
      </c>
      <c r="AK15" s="48">
        <v>3.2</v>
      </c>
      <c r="AL15" s="48">
        <v>3.4</v>
      </c>
      <c r="AM15" s="48">
        <v>3.5</v>
      </c>
      <c r="AN15" s="48">
        <v>4.0999999999999996</v>
      </c>
      <c r="AO15" s="48">
        <v>4.2</v>
      </c>
      <c r="AP15" s="48">
        <v>4.3</v>
      </c>
      <c r="AQ15" s="48">
        <v>4.4000000000000004</v>
      </c>
      <c r="AR15" s="47" t="s">
        <v>49</v>
      </c>
      <c r="AS15" s="47">
        <v>5.0999999999999996</v>
      </c>
      <c r="AT15" s="47">
        <v>5.2</v>
      </c>
      <c r="AU15" s="47">
        <v>5.3</v>
      </c>
      <c r="AV15" s="47">
        <v>5.4</v>
      </c>
      <c r="AW15" s="47">
        <v>5.5</v>
      </c>
      <c r="AX15" s="49"/>
    </row>
    <row r="16" spans="1:50" ht="25" customHeight="1" x14ac:dyDescent="0.6">
      <c r="A16" s="8">
        <v>1</v>
      </c>
      <c r="B16" s="176" t="str">
        <f>NAMENBLAD!B8</f>
        <v>kees</v>
      </c>
      <c r="C16" s="104">
        <f>'1'!$H$23</f>
        <v>0</v>
      </c>
      <c r="D16" s="105">
        <f>'1'!$P$23</f>
        <v>0</v>
      </c>
      <c r="E16" s="29" t="e">
        <f>IF(G16="","",IF(G16="afhaken","--",IF(G16="vervelen","-",IF(G16="twijfelen","+/-",IF(G16="doorzetten","+",IF(G16="flierefluiten","++"))))))</f>
        <v>#VALUE!</v>
      </c>
      <c r="F16" s="30">
        <f>IF(C16="","",IF(D16=3,3,IF(C16*D16&gt;=15,5,IF(C16+D16&lt;=4,1,IF(C16&gt;D16,2,IF(C16&lt;D16,4,IF(C16*D16&lt;=6,2,IF(C16*D16&lt;9,4,IF(C16+D16&gt;7,4,IF(C16*D16&gt;7,5))))))))))</f>
        <v>1</v>
      </c>
      <c r="G16" s="159" t="e">
        <f>IF(C16="","",IF(D16="","",IF(M16=12,"flierefluiten",IF(N16=16,"afhaken",IF(M16=9,"motivatie",IF(M16=13,"motivatie",IF(M16=20,"motivatie",IF(M16=15,"vervelen",IF(M16=2,"makkie",IF(M16=0,"betrokken",IF(M16=8,"betrokken",IF(M16=10,"betrokken",IF(M16=17,"betrokken",IF(M16=16,"tegenzin",IF(M16=11,"vervelen",IF(M16=5,"afhaken",IF(M16=6,"doorzetten",IF(M16=1,"moeilijk",IF(M16&lt;21,"")))))))))))))))))))</f>
        <v>#VALUE!</v>
      </c>
      <c r="H16" s="325" t="str">
        <f t="shared" ref="H16:H50" si="0">IF(M16=5,"!",IF(M16=6,"!",IF(M16=11,"!!!",IF(M16=12,"!",IF(M16=16,"!!",IF(M16&gt;=0,""))))))</f>
        <v/>
      </c>
      <c r="I16" s="34" t="str">
        <f>IF(C16=0,"",IF(C16&gt;0,F16))</f>
        <v/>
      </c>
      <c r="J16" s="165">
        <f>IF(C16=5,2,IF(C16=1,1,IF(C16=3,8,IF(C16&gt;=0,0))))</f>
        <v>0</v>
      </c>
      <c r="K16" s="165">
        <f>IF(D16=5,4,IF(D16=1,3,IF(D16=2,7,IF(D16&gt;=0,0))))</f>
        <v>0</v>
      </c>
      <c r="L16" s="166" t="str">
        <f>IF(K16=0,"",IF(C16=1,1,IF(J16&gt;K16,5,IF(J16&lt;K16,6,IF(J16=K16,7)))))</f>
        <v/>
      </c>
      <c r="M16" s="167" t="str">
        <f>IF(I16="","",IF(120&gt;0,SUM(J16:L16)))</f>
        <v/>
      </c>
      <c r="N16" s="166" t="e">
        <f t="shared" ref="N16:N49" si="1">M16+K16</f>
        <v>#VALUE!</v>
      </c>
      <c r="O16" s="168">
        <f>COUNTIF($C16,1)</f>
        <v>0</v>
      </c>
      <c r="P16" s="168">
        <f>COUNTIF($C16,2)</f>
        <v>0</v>
      </c>
      <c r="Q16" s="168">
        <f>COUNTIF($C16,3)</f>
        <v>0</v>
      </c>
      <c r="R16" s="168">
        <f>COUNTIF($C16,4)</f>
        <v>0</v>
      </c>
      <c r="S16" s="168">
        <f>COUNTIF($C16,5)</f>
        <v>0</v>
      </c>
      <c r="T16" s="168">
        <f>COUNTIF($D16,1)</f>
        <v>0</v>
      </c>
      <c r="U16" s="168">
        <f>COUNTIF($D16,2)</f>
        <v>0</v>
      </c>
      <c r="V16" s="168">
        <f>COUNTIF($D16,3)</f>
        <v>0</v>
      </c>
      <c r="W16" s="168">
        <f>COUNTIF($D16,4)</f>
        <v>0</v>
      </c>
      <c r="X16" s="168">
        <f>COUNTIF($D16,5)</f>
        <v>0</v>
      </c>
      <c r="Y16" s="47" t="str">
        <f>IF($O16+T16=2,1,IF($O16+T16=1,"",IF($O16+T16=0,"")))</f>
        <v/>
      </c>
      <c r="Z16" s="47" t="str">
        <f t="shared" ref="Z16:AC31" si="2">IF($O16+U16=2,1,IF($O16+U16=1,"",IF($O16+U16=0,"")))</f>
        <v/>
      </c>
      <c r="AA16" s="47" t="str">
        <f t="shared" si="2"/>
        <v/>
      </c>
      <c r="AB16" s="47" t="str">
        <f t="shared" si="2"/>
        <v/>
      </c>
      <c r="AC16" s="47" t="str">
        <f t="shared" si="2"/>
        <v/>
      </c>
      <c r="AD16" s="47" t="str">
        <f>IF($P16+T16=2,1,IF($P16+T16=1,"",IF($P16+T16=0,"")))</f>
        <v/>
      </c>
      <c r="AE16" s="47" t="str">
        <f t="shared" ref="AE16:AH31" si="3">IF($P16+U16=2,1,IF($P16+U16=1,"",IF($P16+U16=0,"")))</f>
        <v/>
      </c>
      <c r="AF16" s="47" t="str">
        <f t="shared" si="3"/>
        <v/>
      </c>
      <c r="AG16" s="47" t="str">
        <f t="shared" si="3"/>
        <v/>
      </c>
      <c r="AH16" s="47" t="str">
        <f t="shared" si="3"/>
        <v/>
      </c>
      <c r="AI16" s="47" t="str">
        <f>IF($Q16+T16=2,1,IF($Q16+T16=1,"",IF($Q16+T16=0,"")))</f>
        <v/>
      </c>
      <c r="AJ16" s="47" t="str">
        <f t="shared" ref="AJ16:AM31" si="4">IF($Q16+U16=2,1,IF($Q16+U16=1,"",IF($Q16+U16=0,"")))</f>
        <v/>
      </c>
      <c r="AK16" s="47" t="str">
        <f t="shared" si="4"/>
        <v/>
      </c>
      <c r="AL16" s="47" t="str">
        <f t="shared" si="4"/>
        <v/>
      </c>
      <c r="AM16" s="47" t="str">
        <f t="shared" si="4"/>
        <v/>
      </c>
      <c r="AN16" s="47" t="str">
        <f>IF($R16+T16=2,1,IF($R16+T16=1,"",IF($R16+T16=0,"")))</f>
        <v/>
      </c>
      <c r="AO16" s="47" t="str">
        <f t="shared" ref="AO16:AR31" si="5">IF($R16+U16=2,1,IF($R16+U16=1,"",IF($R16+U16=0,"")))</f>
        <v/>
      </c>
      <c r="AP16" s="47" t="str">
        <f t="shared" si="5"/>
        <v/>
      </c>
      <c r="AQ16" s="47" t="str">
        <f t="shared" si="5"/>
        <v/>
      </c>
      <c r="AR16" s="47" t="str">
        <f t="shared" si="5"/>
        <v/>
      </c>
      <c r="AS16" s="47" t="str">
        <f>IF($S16+T16=2,1,IF($S16+T16=1,"",IF($S16+T16=0,"")))</f>
        <v/>
      </c>
      <c r="AT16" s="47" t="str">
        <f t="shared" ref="AT16:AW31" si="6">IF($S16+U16=2,1,IF($S16+U16=1,"",IF($S16+U16=0,"")))</f>
        <v/>
      </c>
      <c r="AU16" s="47" t="str">
        <f t="shared" si="6"/>
        <v/>
      </c>
      <c r="AV16" s="47" t="str">
        <f t="shared" si="6"/>
        <v/>
      </c>
      <c r="AW16" s="47" t="str">
        <f t="shared" si="6"/>
        <v/>
      </c>
      <c r="AX16" s="49"/>
    </row>
    <row r="17" spans="1:50" ht="25" customHeight="1" x14ac:dyDescent="0.6">
      <c r="A17" s="8">
        <v>2</v>
      </c>
      <c r="B17" s="176" t="str">
        <f>NAMENBLAD!B9</f>
        <v>leerling 2</v>
      </c>
      <c r="C17" s="104">
        <f>'2'!$H$23</f>
        <v>0</v>
      </c>
      <c r="D17" s="105">
        <f>'2'!$P$23</f>
        <v>0</v>
      </c>
      <c r="E17" s="29" t="e">
        <f t="shared" ref="E17:E50" si="7">IF(G17="","",IF(G17="afhaken","--",IF(G17="vervelen","-",IF(G17="twijfelen","+/-",IF(G17="doorzetten","+",IF(G17="flierefluiten","++"))))))</f>
        <v>#VALUE!</v>
      </c>
      <c r="F17" s="6">
        <f t="shared" ref="F17:F50" si="8">IF(C17="","",IF(D17=3,3,IF(C17*D17&gt;=15,5,IF(C17+D17&lt;=4,1,IF(C17&gt;D17,2,IF(C17&lt;D17,4,IF(C17*D17&lt;=6,2,IF(C17*D17&lt;9,4,IF(C17+D17&gt;7,4,IF(C17*D17&gt;7,5))))))))))</f>
        <v>1</v>
      </c>
      <c r="G17" s="157" t="e">
        <f t="shared" ref="G17:G50" si="9">IF(C17="","",IF(D17="","",IF(M17=12,"flierefluiten",IF(N17=16,"afhaken",IF(M17=9,"motivatie",IF(M17=13,"motivatie",IF(M17=20,"motivatie",IF(M17=15,"vervelen",IF(M17=2,"makkie",IF(M17=0,"betrokken",IF(M17=8,"betrokken",IF(M17=10,"betrokken",IF(M17=17,"betrokken",IF(M17=16,"tegenzin",IF(M17=11,"vervelen",IF(M17=5,"afhaken",IF(M17=6,"doorzetten",IF(M17=1,"moeilijk",IF(M17&lt;21,"")))))))))))))))))))</f>
        <v>#VALUE!</v>
      </c>
      <c r="H17" s="326" t="str">
        <f t="shared" si="0"/>
        <v/>
      </c>
      <c r="I17" s="34" t="str">
        <f t="shared" ref="I17:I50" si="10">IF(C17=0,"",IF(C17&gt;0,F17))</f>
        <v/>
      </c>
      <c r="J17" s="165">
        <f t="shared" ref="J17:J50" si="11">IF(C17=5,2,IF(C17=1,1,IF(C17=3,8,IF(C17&gt;=0,0))))</f>
        <v>0</v>
      </c>
      <c r="K17" s="165">
        <f t="shared" ref="K17:K50" si="12">IF(D17=5,4,IF(D17=1,3,IF(D17=2,7,IF(D17&gt;=0,0))))</f>
        <v>0</v>
      </c>
      <c r="L17" s="166" t="str">
        <f t="shared" ref="L17:L50" si="13">IF(K17=0,"",IF(C17=1,1,IF(J17&gt;K17,5,IF(J17&lt;K17,6,IF(J17=K17,7)))))</f>
        <v/>
      </c>
      <c r="M17" s="167" t="str">
        <f t="shared" ref="M17:M50" si="14">IF(I17="","",IF(120&gt;0,SUM(J17:L17)))</f>
        <v/>
      </c>
      <c r="N17" s="166" t="e">
        <f t="shared" si="1"/>
        <v>#VALUE!</v>
      </c>
      <c r="O17" s="168">
        <f t="shared" ref="O17:O50" si="15">COUNTIF($C17,1)</f>
        <v>0</v>
      </c>
      <c r="P17" s="168">
        <f t="shared" ref="P17:P50" si="16">COUNTIF($C17,2)</f>
        <v>0</v>
      </c>
      <c r="Q17" s="168">
        <f t="shared" ref="Q17:Q50" si="17">COUNTIF($C17,3)</f>
        <v>0</v>
      </c>
      <c r="R17" s="168">
        <f t="shared" ref="R17:R50" si="18">COUNTIF($C17,4)</f>
        <v>0</v>
      </c>
      <c r="S17" s="168">
        <f t="shared" ref="S17:S50" si="19">COUNTIF($C17,5)</f>
        <v>0</v>
      </c>
      <c r="T17" s="168">
        <f t="shared" ref="T17:T50" si="20">COUNTIF($D17,1)</f>
        <v>0</v>
      </c>
      <c r="U17" s="168">
        <f t="shared" ref="U17:U50" si="21">COUNTIF($D17,2)</f>
        <v>0</v>
      </c>
      <c r="V17" s="168">
        <f t="shared" ref="V17:V50" si="22">COUNTIF($D17,3)</f>
        <v>0</v>
      </c>
      <c r="W17" s="168">
        <f t="shared" ref="W17:W50" si="23">COUNTIF($D17,4)</f>
        <v>0</v>
      </c>
      <c r="X17" s="168">
        <f t="shared" ref="X17:X50" si="24">COUNTIF($D17,5)</f>
        <v>0</v>
      </c>
      <c r="Y17" s="47" t="str">
        <f t="shared" ref="Y17:AC50" si="25">IF($O17+T17=2,1,IF($O17+T17=1,"",IF($O17+T17=0,"")))</f>
        <v/>
      </c>
      <c r="Z17" s="47" t="str">
        <f t="shared" si="2"/>
        <v/>
      </c>
      <c r="AA17" s="47" t="str">
        <f t="shared" si="2"/>
        <v/>
      </c>
      <c r="AB17" s="47" t="str">
        <f t="shared" si="2"/>
        <v/>
      </c>
      <c r="AC17" s="47" t="str">
        <f t="shared" si="2"/>
        <v/>
      </c>
      <c r="AD17" s="47" t="str">
        <f t="shared" ref="AD17:AH50" si="26">IF($P17+T17=2,1,IF($P17+T17=1,"",IF($P17+T17=0,"")))</f>
        <v/>
      </c>
      <c r="AE17" s="47" t="str">
        <f t="shared" si="3"/>
        <v/>
      </c>
      <c r="AF17" s="47" t="str">
        <f t="shared" si="3"/>
        <v/>
      </c>
      <c r="AG17" s="47" t="str">
        <f t="shared" si="3"/>
        <v/>
      </c>
      <c r="AH17" s="47" t="str">
        <f t="shared" si="3"/>
        <v/>
      </c>
      <c r="AI17" s="47" t="str">
        <f t="shared" ref="AI17:AM50" si="27">IF($Q17+T17=2,1,IF($Q17+T17=1,"",IF($Q17+T17=0,"")))</f>
        <v/>
      </c>
      <c r="AJ17" s="47" t="str">
        <f t="shared" si="4"/>
        <v/>
      </c>
      <c r="AK17" s="47" t="str">
        <f t="shared" si="4"/>
        <v/>
      </c>
      <c r="AL17" s="47" t="str">
        <f t="shared" si="4"/>
        <v/>
      </c>
      <c r="AM17" s="47" t="str">
        <f t="shared" si="4"/>
        <v/>
      </c>
      <c r="AN17" s="47" t="str">
        <f t="shared" ref="AN17:AR50" si="28">IF($R17+T17=2,1,IF($R17+T17=1,"",IF($R17+T17=0,"")))</f>
        <v/>
      </c>
      <c r="AO17" s="47" t="str">
        <f t="shared" si="5"/>
        <v/>
      </c>
      <c r="AP17" s="47" t="str">
        <f t="shared" si="5"/>
        <v/>
      </c>
      <c r="AQ17" s="47" t="str">
        <f t="shared" si="5"/>
        <v/>
      </c>
      <c r="AR17" s="47" t="str">
        <f t="shared" si="5"/>
        <v/>
      </c>
      <c r="AS17" s="47" t="str">
        <f t="shared" ref="AS17:AW50" si="29">IF($S17+T17=2,1,IF($S17+T17=1,"",IF($S17+T17=0,"")))</f>
        <v/>
      </c>
      <c r="AT17" s="47" t="str">
        <f t="shared" si="6"/>
        <v/>
      </c>
      <c r="AU17" s="47" t="str">
        <f t="shared" si="6"/>
        <v/>
      </c>
      <c r="AV17" s="47" t="str">
        <f t="shared" si="6"/>
        <v/>
      </c>
      <c r="AW17" s="47" t="str">
        <f t="shared" si="6"/>
        <v/>
      </c>
      <c r="AX17" s="49"/>
    </row>
    <row r="18" spans="1:50" ht="25" customHeight="1" x14ac:dyDescent="0.6">
      <c r="A18" s="8">
        <v>3</v>
      </c>
      <c r="B18" s="176" t="str">
        <f>NAMENBLAD!B10</f>
        <v>leerling 3</v>
      </c>
      <c r="C18" s="104">
        <f>'3'!$H$23</f>
        <v>0</v>
      </c>
      <c r="D18" s="106">
        <f>'3'!$P$23</f>
        <v>0</v>
      </c>
      <c r="E18" s="29" t="e">
        <f t="shared" si="7"/>
        <v>#VALUE!</v>
      </c>
      <c r="F18" s="6">
        <f t="shared" si="8"/>
        <v>1</v>
      </c>
      <c r="G18" s="157" t="e">
        <f t="shared" si="9"/>
        <v>#VALUE!</v>
      </c>
      <c r="H18" s="326" t="str">
        <f t="shared" si="0"/>
        <v/>
      </c>
      <c r="I18" s="34" t="str">
        <f t="shared" si="10"/>
        <v/>
      </c>
      <c r="J18" s="165">
        <f t="shared" si="11"/>
        <v>0</v>
      </c>
      <c r="K18" s="165">
        <f t="shared" si="12"/>
        <v>0</v>
      </c>
      <c r="L18" s="166" t="str">
        <f t="shared" si="13"/>
        <v/>
      </c>
      <c r="M18" s="167" t="str">
        <f t="shared" si="14"/>
        <v/>
      </c>
      <c r="N18" s="166" t="e">
        <f t="shared" si="1"/>
        <v>#VALUE!</v>
      </c>
      <c r="O18" s="168">
        <f t="shared" si="15"/>
        <v>0</v>
      </c>
      <c r="P18" s="168">
        <f t="shared" si="16"/>
        <v>0</v>
      </c>
      <c r="Q18" s="168">
        <f t="shared" si="17"/>
        <v>0</v>
      </c>
      <c r="R18" s="168">
        <f t="shared" si="18"/>
        <v>0</v>
      </c>
      <c r="S18" s="168">
        <f t="shared" si="19"/>
        <v>0</v>
      </c>
      <c r="T18" s="168">
        <f t="shared" si="20"/>
        <v>0</v>
      </c>
      <c r="U18" s="168">
        <f t="shared" si="21"/>
        <v>0</v>
      </c>
      <c r="V18" s="168">
        <f t="shared" si="22"/>
        <v>0</v>
      </c>
      <c r="W18" s="168">
        <f t="shared" si="23"/>
        <v>0</v>
      </c>
      <c r="X18" s="168">
        <f t="shared" si="24"/>
        <v>0</v>
      </c>
      <c r="Y18" s="47" t="str">
        <f t="shared" si="25"/>
        <v/>
      </c>
      <c r="Z18" s="47" t="str">
        <f t="shared" si="2"/>
        <v/>
      </c>
      <c r="AA18" s="47" t="str">
        <f t="shared" si="2"/>
        <v/>
      </c>
      <c r="AB18" s="47" t="str">
        <f t="shared" si="2"/>
        <v/>
      </c>
      <c r="AC18" s="47" t="str">
        <f t="shared" si="2"/>
        <v/>
      </c>
      <c r="AD18" s="47" t="str">
        <f t="shared" si="26"/>
        <v/>
      </c>
      <c r="AE18" s="47" t="str">
        <f t="shared" si="3"/>
        <v/>
      </c>
      <c r="AF18" s="47" t="str">
        <f t="shared" si="3"/>
        <v/>
      </c>
      <c r="AG18" s="47" t="str">
        <f t="shared" si="3"/>
        <v/>
      </c>
      <c r="AH18" s="47" t="str">
        <f t="shared" si="3"/>
        <v/>
      </c>
      <c r="AI18" s="47" t="str">
        <f t="shared" si="27"/>
        <v/>
      </c>
      <c r="AJ18" s="47" t="str">
        <f t="shared" si="4"/>
        <v/>
      </c>
      <c r="AK18" s="47" t="str">
        <f t="shared" si="4"/>
        <v/>
      </c>
      <c r="AL18" s="47" t="str">
        <f t="shared" si="4"/>
        <v/>
      </c>
      <c r="AM18" s="47" t="str">
        <f t="shared" si="4"/>
        <v/>
      </c>
      <c r="AN18" s="47" t="str">
        <f t="shared" si="28"/>
        <v/>
      </c>
      <c r="AO18" s="47" t="str">
        <f t="shared" si="5"/>
        <v/>
      </c>
      <c r="AP18" s="47" t="str">
        <f t="shared" si="5"/>
        <v/>
      </c>
      <c r="AQ18" s="47" t="str">
        <f t="shared" si="5"/>
        <v/>
      </c>
      <c r="AR18" s="47" t="str">
        <f t="shared" si="5"/>
        <v/>
      </c>
      <c r="AS18" s="47" t="str">
        <f t="shared" si="29"/>
        <v/>
      </c>
      <c r="AT18" s="47" t="str">
        <f t="shared" si="6"/>
        <v/>
      </c>
      <c r="AU18" s="47" t="str">
        <f t="shared" si="6"/>
        <v/>
      </c>
      <c r="AV18" s="47" t="str">
        <f t="shared" si="6"/>
        <v/>
      </c>
      <c r="AW18" s="47" t="str">
        <f t="shared" si="6"/>
        <v/>
      </c>
      <c r="AX18" s="49"/>
    </row>
    <row r="19" spans="1:50" ht="25" customHeight="1" x14ac:dyDescent="0.6">
      <c r="A19" s="8">
        <v>4</v>
      </c>
      <c r="B19" s="176" t="str">
        <f>NAMENBLAD!B11</f>
        <v>leerling 4</v>
      </c>
      <c r="C19" s="104">
        <f>'4'!$H$23</f>
        <v>0</v>
      </c>
      <c r="D19" s="106">
        <f>'4'!$P$23</f>
        <v>0</v>
      </c>
      <c r="E19" s="29" t="e">
        <f t="shared" si="7"/>
        <v>#VALUE!</v>
      </c>
      <c r="F19" s="6">
        <f t="shared" si="8"/>
        <v>1</v>
      </c>
      <c r="G19" s="157" t="e">
        <f t="shared" si="9"/>
        <v>#VALUE!</v>
      </c>
      <c r="H19" s="326" t="str">
        <f t="shared" si="0"/>
        <v/>
      </c>
      <c r="I19" s="34" t="str">
        <f t="shared" si="10"/>
        <v/>
      </c>
      <c r="J19" s="165">
        <f t="shared" si="11"/>
        <v>0</v>
      </c>
      <c r="K19" s="165">
        <f t="shared" si="12"/>
        <v>0</v>
      </c>
      <c r="L19" s="166" t="str">
        <f t="shared" si="13"/>
        <v/>
      </c>
      <c r="M19" s="167" t="str">
        <f t="shared" si="14"/>
        <v/>
      </c>
      <c r="N19" s="166" t="e">
        <f t="shared" si="1"/>
        <v>#VALUE!</v>
      </c>
      <c r="O19" s="168">
        <f t="shared" si="15"/>
        <v>0</v>
      </c>
      <c r="P19" s="168">
        <f t="shared" si="16"/>
        <v>0</v>
      </c>
      <c r="Q19" s="168">
        <f t="shared" si="17"/>
        <v>0</v>
      </c>
      <c r="R19" s="168">
        <f t="shared" si="18"/>
        <v>0</v>
      </c>
      <c r="S19" s="168">
        <f t="shared" si="19"/>
        <v>0</v>
      </c>
      <c r="T19" s="168">
        <f t="shared" si="20"/>
        <v>0</v>
      </c>
      <c r="U19" s="168">
        <f t="shared" si="21"/>
        <v>0</v>
      </c>
      <c r="V19" s="168">
        <f t="shared" si="22"/>
        <v>0</v>
      </c>
      <c r="W19" s="168">
        <f t="shared" si="23"/>
        <v>0</v>
      </c>
      <c r="X19" s="168">
        <f t="shared" si="24"/>
        <v>0</v>
      </c>
      <c r="Y19" s="47" t="str">
        <f t="shared" si="25"/>
        <v/>
      </c>
      <c r="Z19" s="47" t="str">
        <f t="shared" si="2"/>
        <v/>
      </c>
      <c r="AA19" s="47" t="str">
        <f t="shared" si="2"/>
        <v/>
      </c>
      <c r="AB19" s="47" t="str">
        <f t="shared" si="2"/>
        <v/>
      </c>
      <c r="AC19" s="47" t="str">
        <f t="shared" si="2"/>
        <v/>
      </c>
      <c r="AD19" s="47" t="str">
        <f t="shared" si="26"/>
        <v/>
      </c>
      <c r="AE19" s="47" t="str">
        <f t="shared" si="3"/>
        <v/>
      </c>
      <c r="AF19" s="47" t="str">
        <f t="shared" si="3"/>
        <v/>
      </c>
      <c r="AG19" s="47" t="str">
        <f t="shared" si="3"/>
        <v/>
      </c>
      <c r="AH19" s="47" t="str">
        <f t="shared" si="3"/>
        <v/>
      </c>
      <c r="AI19" s="47" t="str">
        <f t="shared" si="27"/>
        <v/>
      </c>
      <c r="AJ19" s="47" t="str">
        <f t="shared" si="4"/>
        <v/>
      </c>
      <c r="AK19" s="47" t="str">
        <f t="shared" si="4"/>
        <v/>
      </c>
      <c r="AL19" s="47" t="str">
        <f t="shared" si="4"/>
        <v/>
      </c>
      <c r="AM19" s="47" t="str">
        <f t="shared" si="4"/>
        <v/>
      </c>
      <c r="AN19" s="47" t="str">
        <f t="shared" si="28"/>
        <v/>
      </c>
      <c r="AO19" s="47" t="str">
        <f t="shared" si="5"/>
        <v/>
      </c>
      <c r="AP19" s="47" t="str">
        <f t="shared" si="5"/>
        <v/>
      </c>
      <c r="AQ19" s="47" t="str">
        <f t="shared" si="5"/>
        <v/>
      </c>
      <c r="AR19" s="47" t="str">
        <f t="shared" si="5"/>
        <v/>
      </c>
      <c r="AS19" s="47" t="str">
        <f t="shared" si="29"/>
        <v/>
      </c>
      <c r="AT19" s="47" t="str">
        <f t="shared" si="6"/>
        <v/>
      </c>
      <c r="AU19" s="47" t="str">
        <f t="shared" si="6"/>
        <v/>
      </c>
      <c r="AV19" s="47" t="str">
        <f t="shared" si="6"/>
        <v/>
      </c>
      <c r="AW19" s="47" t="str">
        <f t="shared" si="6"/>
        <v/>
      </c>
      <c r="AX19" s="49"/>
    </row>
    <row r="20" spans="1:50" ht="25" customHeight="1" x14ac:dyDescent="0.6">
      <c r="A20" s="8">
        <v>5</v>
      </c>
      <c r="B20" s="176" t="str">
        <f>NAMENBLAD!B12</f>
        <v>leerling 5</v>
      </c>
      <c r="C20" s="104">
        <f>'5'!$H$23</f>
        <v>0</v>
      </c>
      <c r="D20" s="106">
        <f>'5'!$P$23</f>
        <v>0</v>
      </c>
      <c r="E20" s="29" t="e">
        <f t="shared" si="7"/>
        <v>#VALUE!</v>
      </c>
      <c r="F20" s="6">
        <f t="shared" si="8"/>
        <v>1</v>
      </c>
      <c r="G20" s="157" t="e">
        <f t="shared" si="9"/>
        <v>#VALUE!</v>
      </c>
      <c r="H20" s="326" t="str">
        <f t="shared" si="0"/>
        <v/>
      </c>
      <c r="I20" s="34" t="str">
        <f t="shared" si="10"/>
        <v/>
      </c>
      <c r="J20" s="165">
        <f t="shared" si="11"/>
        <v>0</v>
      </c>
      <c r="K20" s="165">
        <f t="shared" si="12"/>
        <v>0</v>
      </c>
      <c r="L20" s="166" t="str">
        <f t="shared" si="13"/>
        <v/>
      </c>
      <c r="M20" s="167" t="str">
        <f t="shared" si="14"/>
        <v/>
      </c>
      <c r="N20" s="166" t="e">
        <f t="shared" si="1"/>
        <v>#VALUE!</v>
      </c>
      <c r="O20" s="168">
        <f t="shared" si="15"/>
        <v>0</v>
      </c>
      <c r="P20" s="168">
        <f t="shared" si="16"/>
        <v>0</v>
      </c>
      <c r="Q20" s="168">
        <f t="shared" si="17"/>
        <v>0</v>
      </c>
      <c r="R20" s="168">
        <f t="shared" si="18"/>
        <v>0</v>
      </c>
      <c r="S20" s="168">
        <f t="shared" si="19"/>
        <v>0</v>
      </c>
      <c r="T20" s="168">
        <f t="shared" si="20"/>
        <v>0</v>
      </c>
      <c r="U20" s="168">
        <f t="shared" si="21"/>
        <v>0</v>
      </c>
      <c r="V20" s="168">
        <f t="shared" si="22"/>
        <v>0</v>
      </c>
      <c r="W20" s="168">
        <f t="shared" si="23"/>
        <v>0</v>
      </c>
      <c r="X20" s="168">
        <f t="shared" si="24"/>
        <v>0</v>
      </c>
      <c r="Y20" s="47" t="str">
        <f t="shared" si="25"/>
        <v/>
      </c>
      <c r="Z20" s="47" t="str">
        <f t="shared" si="2"/>
        <v/>
      </c>
      <c r="AA20" s="47" t="str">
        <f t="shared" si="2"/>
        <v/>
      </c>
      <c r="AB20" s="47" t="str">
        <f t="shared" si="2"/>
        <v/>
      </c>
      <c r="AC20" s="47" t="str">
        <f t="shared" si="2"/>
        <v/>
      </c>
      <c r="AD20" s="47" t="str">
        <f t="shared" si="26"/>
        <v/>
      </c>
      <c r="AE20" s="47" t="str">
        <f t="shared" si="3"/>
        <v/>
      </c>
      <c r="AF20" s="47" t="str">
        <f t="shared" si="3"/>
        <v/>
      </c>
      <c r="AG20" s="47" t="str">
        <f t="shared" si="3"/>
        <v/>
      </c>
      <c r="AH20" s="47" t="str">
        <f t="shared" si="3"/>
        <v/>
      </c>
      <c r="AI20" s="47" t="str">
        <f t="shared" si="27"/>
        <v/>
      </c>
      <c r="AJ20" s="47" t="str">
        <f t="shared" si="4"/>
        <v/>
      </c>
      <c r="AK20" s="47" t="str">
        <f t="shared" si="4"/>
        <v/>
      </c>
      <c r="AL20" s="47" t="str">
        <f t="shared" si="4"/>
        <v/>
      </c>
      <c r="AM20" s="47" t="str">
        <f t="shared" si="4"/>
        <v/>
      </c>
      <c r="AN20" s="47" t="str">
        <f t="shared" si="28"/>
        <v/>
      </c>
      <c r="AO20" s="47" t="str">
        <f t="shared" si="5"/>
        <v/>
      </c>
      <c r="AP20" s="47" t="str">
        <f t="shared" si="5"/>
        <v/>
      </c>
      <c r="AQ20" s="47" t="str">
        <f t="shared" si="5"/>
        <v/>
      </c>
      <c r="AR20" s="47" t="str">
        <f t="shared" si="5"/>
        <v/>
      </c>
      <c r="AS20" s="47" t="str">
        <f t="shared" si="29"/>
        <v/>
      </c>
      <c r="AT20" s="47" t="str">
        <f t="shared" si="6"/>
        <v/>
      </c>
      <c r="AU20" s="47" t="str">
        <f t="shared" si="6"/>
        <v/>
      </c>
      <c r="AV20" s="47" t="str">
        <f t="shared" si="6"/>
        <v/>
      </c>
      <c r="AW20" s="47" t="str">
        <f t="shared" si="6"/>
        <v/>
      </c>
      <c r="AX20" s="49"/>
    </row>
    <row r="21" spans="1:50" ht="25" customHeight="1" x14ac:dyDescent="0.6">
      <c r="A21" s="8">
        <v>6</v>
      </c>
      <c r="B21" s="176" t="str">
        <f>NAMENBLAD!B13</f>
        <v>leerling 6</v>
      </c>
      <c r="C21" s="104">
        <f>'6'!$H$23</f>
        <v>0</v>
      </c>
      <c r="D21" s="106">
        <f>'6'!$P$23</f>
        <v>0</v>
      </c>
      <c r="E21" s="29" t="e">
        <f t="shared" si="7"/>
        <v>#VALUE!</v>
      </c>
      <c r="F21" s="6">
        <f t="shared" si="8"/>
        <v>1</v>
      </c>
      <c r="G21" s="157" t="e">
        <f t="shared" si="9"/>
        <v>#VALUE!</v>
      </c>
      <c r="H21" s="326" t="str">
        <f t="shared" si="0"/>
        <v/>
      </c>
      <c r="I21" s="34" t="str">
        <f t="shared" si="10"/>
        <v/>
      </c>
      <c r="J21" s="165">
        <f t="shared" si="11"/>
        <v>0</v>
      </c>
      <c r="K21" s="165">
        <f t="shared" si="12"/>
        <v>0</v>
      </c>
      <c r="L21" s="166" t="str">
        <f t="shared" si="13"/>
        <v/>
      </c>
      <c r="M21" s="167" t="str">
        <f t="shared" si="14"/>
        <v/>
      </c>
      <c r="N21" s="166" t="e">
        <f t="shared" si="1"/>
        <v>#VALUE!</v>
      </c>
      <c r="O21" s="168">
        <f t="shared" si="15"/>
        <v>0</v>
      </c>
      <c r="P21" s="168">
        <f t="shared" si="16"/>
        <v>0</v>
      </c>
      <c r="Q21" s="168">
        <f t="shared" si="17"/>
        <v>0</v>
      </c>
      <c r="R21" s="168">
        <f t="shared" si="18"/>
        <v>0</v>
      </c>
      <c r="S21" s="168">
        <f t="shared" si="19"/>
        <v>0</v>
      </c>
      <c r="T21" s="168">
        <f t="shared" si="20"/>
        <v>0</v>
      </c>
      <c r="U21" s="168">
        <f t="shared" si="21"/>
        <v>0</v>
      </c>
      <c r="V21" s="168">
        <f t="shared" si="22"/>
        <v>0</v>
      </c>
      <c r="W21" s="168">
        <f t="shared" si="23"/>
        <v>0</v>
      </c>
      <c r="X21" s="168">
        <f t="shared" si="24"/>
        <v>0</v>
      </c>
      <c r="Y21" s="47" t="str">
        <f t="shared" si="25"/>
        <v/>
      </c>
      <c r="Z21" s="47" t="str">
        <f t="shared" si="2"/>
        <v/>
      </c>
      <c r="AA21" s="47" t="str">
        <f t="shared" si="2"/>
        <v/>
      </c>
      <c r="AB21" s="47" t="str">
        <f t="shared" si="2"/>
        <v/>
      </c>
      <c r="AC21" s="47" t="str">
        <f t="shared" si="2"/>
        <v/>
      </c>
      <c r="AD21" s="47" t="str">
        <f t="shared" si="26"/>
        <v/>
      </c>
      <c r="AE21" s="47" t="str">
        <f t="shared" si="3"/>
        <v/>
      </c>
      <c r="AF21" s="47" t="str">
        <f t="shared" si="3"/>
        <v/>
      </c>
      <c r="AG21" s="47" t="str">
        <f t="shared" si="3"/>
        <v/>
      </c>
      <c r="AH21" s="47" t="str">
        <f t="shared" si="3"/>
        <v/>
      </c>
      <c r="AI21" s="47" t="str">
        <f t="shared" si="27"/>
        <v/>
      </c>
      <c r="AJ21" s="47" t="str">
        <f t="shared" si="4"/>
        <v/>
      </c>
      <c r="AK21" s="47" t="str">
        <f t="shared" si="4"/>
        <v/>
      </c>
      <c r="AL21" s="47" t="str">
        <f t="shared" si="4"/>
        <v/>
      </c>
      <c r="AM21" s="47" t="str">
        <f t="shared" si="4"/>
        <v/>
      </c>
      <c r="AN21" s="47" t="str">
        <f t="shared" si="28"/>
        <v/>
      </c>
      <c r="AO21" s="47" t="str">
        <f t="shared" si="5"/>
        <v/>
      </c>
      <c r="AP21" s="47" t="str">
        <f t="shared" si="5"/>
        <v/>
      </c>
      <c r="AQ21" s="47" t="str">
        <f t="shared" si="5"/>
        <v/>
      </c>
      <c r="AR21" s="47" t="str">
        <f t="shared" si="5"/>
        <v/>
      </c>
      <c r="AS21" s="47" t="str">
        <f t="shared" si="29"/>
        <v/>
      </c>
      <c r="AT21" s="47" t="str">
        <f t="shared" si="6"/>
        <v/>
      </c>
      <c r="AU21" s="47" t="str">
        <f t="shared" si="6"/>
        <v/>
      </c>
      <c r="AV21" s="47" t="str">
        <f t="shared" si="6"/>
        <v/>
      </c>
      <c r="AW21" s="47" t="str">
        <f t="shared" si="6"/>
        <v/>
      </c>
      <c r="AX21" s="49"/>
    </row>
    <row r="22" spans="1:50" ht="25" customHeight="1" x14ac:dyDescent="0.6">
      <c r="A22" s="8">
        <v>7</v>
      </c>
      <c r="B22" s="176" t="str">
        <f>NAMENBLAD!B14</f>
        <v>leerling 7</v>
      </c>
      <c r="C22" s="104">
        <f>'7'!$H$23</f>
        <v>0</v>
      </c>
      <c r="D22" s="106">
        <f>'7'!$P$23</f>
        <v>0</v>
      </c>
      <c r="E22" s="29" t="e">
        <f t="shared" si="7"/>
        <v>#VALUE!</v>
      </c>
      <c r="F22" s="6">
        <f t="shared" si="8"/>
        <v>1</v>
      </c>
      <c r="G22" s="157" t="e">
        <f t="shared" si="9"/>
        <v>#VALUE!</v>
      </c>
      <c r="H22" s="326" t="str">
        <f t="shared" si="0"/>
        <v/>
      </c>
      <c r="I22" s="34" t="str">
        <f t="shared" si="10"/>
        <v/>
      </c>
      <c r="J22" s="165">
        <f t="shared" si="11"/>
        <v>0</v>
      </c>
      <c r="K22" s="165">
        <f t="shared" si="12"/>
        <v>0</v>
      </c>
      <c r="L22" s="166" t="str">
        <f t="shared" si="13"/>
        <v/>
      </c>
      <c r="M22" s="167" t="str">
        <f t="shared" si="14"/>
        <v/>
      </c>
      <c r="N22" s="166" t="e">
        <f t="shared" si="1"/>
        <v>#VALUE!</v>
      </c>
      <c r="O22" s="168">
        <f t="shared" si="15"/>
        <v>0</v>
      </c>
      <c r="P22" s="168">
        <f t="shared" si="16"/>
        <v>0</v>
      </c>
      <c r="Q22" s="168">
        <f t="shared" si="17"/>
        <v>0</v>
      </c>
      <c r="R22" s="168">
        <f t="shared" si="18"/>
        <v>0</v>
      </c>
      <c r="S22" s="168">
        <f t="shared" si="19"/>
        <v>0</v>
      </c>
      <c r="T22" s="168">
        <f t="shared" si="20"/>
        <v>0</v>
      </c>
      <c r="U22" s="168">
        <f t="shared" si="21"/>
        <v>0</v>
      </c>
      <c r="V22" s="168">
        <f t="shared" si="22"/>
        <v>0</v>
      </c>
      <c r="W22" s="168">
        <f t="shared" si="23"/>
        <v>0</v>
      </c>
      <c r="X22" s="168">
        <f t="shared" si="24"/>
        <v>0</v>
      </c>
      <c r="Y22" s="47" t="str">
        <f t="shared" si="25"/>
        <v/>
      </c>
      <c r="Z22" s="47" t="str">
        <f t="shared" si="2"/>
        <v/>
      </c>
      <c r="AA22" s="47" t="str">
        <f t="shared" si="2"/>
        <v/>
      </c>
      <c r="AB22" s="47" t="str">
        <f t="shared" si="2"/>
        <v/>
      </c>
      <c r="AC22" s="47" t="str">
        <f t="shared" si="2"/>
        <v/>
      </c>
      <c r="AD22" s="47" t="str">
        <f t="shared" si="26"/>
        <v/>
      </c>
      <c r="AE22" s="47" t="str">
        <f t="shared" si="3"/>
        <v/>
      </c>
      <c r="AF22" s="47" t="str">
        <f t="shared" si="3"/>
        <v/>
      </c>
      <c r="AG22" s="47" t="str">
        <f t="shared" si="3"/>
        <v/>
      </c>
      <c r="AH22" s="47" t="str">
        <f t="shared" si="3"/>
        <v/>
      </c>
      <c r="AI22" s="47" t="str">
        <f t="shared" si="27"/>
        <v/>
      </c>
      <c r="AJ22" s="47" t="str">
        <f t="shared" si="4"/>
        <v/>
      </c>
      <c r="AK22" s="47" t="str">
        <f t="shared" si="4"/>
        <v/>
      </c>
      <c r="AL22" s="47" t="str">
        <f t="shared" si="4"/>
        <v/>
      </c>
      <c r="AM22" s="47" t="str">
        <f t="shared" si="4"/>
        <v/>
      </c>
      <c r="AN22" s="47" t="str">
        <f t="shared" si="28"/>
        <v/>
      </c>
      <c r="AO22" s="47" t="str">
        <f t="shared" si="5"/>
        <v/>
      </c>
      <c r="AP22" s="47" t="str">
        <f t="shared" si="5"/>
        <v/>
      </c>
      <c r="AQ22" s="47" t="str">
        <f t="shared" si="5"/>
        <v/>
      </c>
      <c r="AR22" s="47" t="str">
        <f t="shared" si="5"/>
        <v/>
      </c>
      <c r="AS22" s="47" t="str">
        <f t="shared" si="29"/>
        <v/>
      </c>
      <c r="AT22" s="47" t="str">
        <f t="shared" si="6"/>
        <v/>
      </c>
      <c r="AU22" s="47" t="str">
        <f t="shared" si="6"/>
        <v/>
      </c>
      <c r="AV22" s="47" t="str">
        <f t="shared" si="6"/>
        <v/>
      </c>
      <c r="AW22" s="47" t="str">
        <f t="shared" si="6"/>
        <v/>
      </c>
      <c r="AX22" s="49"/>
    </row>
    <row r="23" spans="1:50" ht="25" customHeight="1" x14ac:dyDescent="0.6">
      <c r="A23" s="8">
        <v>8</v>
      </c>
      <c r="B23" s="176" t="str">
        <f>NAMENBLAD!B15</f>
        <v>leerling 8</v>
      </c>
      <c r="C23" s="104">
        <f>'8'!$H$23</f>
        <v>0</v>
      </c>
      <c r="D23" s="106">
        <f>'8'!$P$23</f>
        <v>0</v>
      </c>
      <c r="E23" s="29" t="e">
        <f t="shared" si="7"/>
        <v>#VALUE!</v>
      </c>
      <c r="F23" s="6">
        <f t="shared" si="8"/>
        <v>1</v>
      </c>
      <c r="G23" s="157" t="e">
        <f t="shared" si="9"/>
        <v>#VALUE!</v>
      </c>
      <c r="H23" s="326" t="str">
        <f t="shared" si="0"/>
        <v/>
      </c>
      <c r="I23" s="34" t="str">
        <f t="shared" si="10"/>
        <v/>
      </c>
      <c r="J23" s="165">
        <f t="shared" si="11"/>
        <v>0</v>
      </c>
      <c r="K23" s="165">
        <f t="shared" si="12"/>
        <v>0</v>
      </c>
      <c r="L23" s="166" t="str">
        <f t="shared" si="13"/>
        <v/>
      </c>
      <c r="M23" s="167" t="str">
        <f t="shared" si="14"/>
        <v/>
      </c>
      <c r="N23" s="166" t="e">
        <f t="shared" si="1"/>
        <v>#VALUE!</v>
      </c>
      <c r="O23" s="168">
        <f t="shared" si="15"/>
        <v>0</v>
      </c>
      <c r="P23" s="168">
        <f t="shared" si="16"/>
        <v>0</v>
      </c>
      <c r="Q23" s="168">
        <f t="shared" si="17"/>
        <v>0</v>
      </c>
      <c r="R23" s="168">
        <f t="shared" si="18"/>
        <v>0</v>
      </c>
      <c r="S23" s="168">
        <f t="shared" si="19"/>
        <v>0</v>
      </c>
      <c r="T23" s="168">
        <f t="shared" si="20"/>
        <v>0</v>
      </c>
      <c r="U23" s="168">
        <f t="shared" si="21"/>
        <v>0</v>
      </c>
      <c r="V23" s="168">
        <f t="shared" si="22"/>
        <v>0</v>
      </c>
      <c r="W23" s="168">
        <f t="shared" si="23"/>
        <v>0</v>
      </c>
      <c r="X23" s="168">
        <f t="shared" si="24"/>
        <v>0</v>
      </c>
      <c r="Y23" s="47" t="str">
        <f t="shared" si="25"/>
        <v/>
      </c>
      <c r="Z23" s="47" t="str">
        <f t="shared" si="2"/>
        <v/>
      </c>
      <c r="AA23" s="47" t="str">
        <f t="shared" si="2"/>
        <v/>
      </c>
      <c r="AB23" s="47" t="str">
        <f t="shared" si="2"/>
        <v/>
      </c>
      <c r="AC23" s="47" t="str">
        <f t="shared" si="2"/>
        <v/>
      </c>
      <c r="AD23" s="47" t="str">
        <f t="shared" si="26"/>
        <v/>
      </c>
      <c r="AE23" s="47" t="str">
        <f t="shared" si="3"/>
        <v/>
      </c>
      <c r="AF23" s="47" t="str">
        <f t="shared" si="3"/>
        <v/>
      </c>
      <c r="AG23" s="47" t="str">
        <f t="shared" si="3"/>
        <v/>
      </c>
      <c r="AH23" s="47" t="str">
        <f t="shared" si="3"/>
        <v/>
      </c>
      <c r="AI23" s="47" t="str">
        <f t="shared" si="27"/>
        <v/>
      </c>
      <c r="AJ23" s="47" t="str">
        <f t="shared" si="4"/>
        <v/>
      </c>
      <c r="AK23" s="47" t="str">
        <f t="shared" si="4"/>
        <v/>
      </c>
      <c r="AL23" s="47" t="str">
        <f t="shared" si="4"/>
        <v/>
      </c>
      <c r="AM23" s="47" t="str">
        <f t="shared" si="4"/>
        <v/>
      </c>
      <c r="AN23" s="47" t="str">
        <f t="shared" si="28"/>
        <v/>
      </c>
      <c r="AO23" s="47" t="str">
        <f t="shared" si="5"/>
        <v/>
      </c>
      <c r="AP23" s="47" t="str">
        <f t="shared" si="5"/>
        <v/>
      </c>
      <c r="AQ23" s="47" t="str">
        <f t="shared" si="5"/>
        <v/>
      </c>
      <c r="AR23" s="47" t="str">
        <f t="shared" si="5"/>
        <v/>
      </c>
      <c r="AS23" s="47" t="str">
        <f t="shared" si="29"/>
        <v/>
      </c>
      <c r="AT23" s="47" t="str">
        <f t="shared" si="6"/>
        <v/>
      </c>
      <c r="AU23" s="47" t="str">
        <f t="shared" si="6"/>
        <v/>
      </c>
      <c r="AV23" s="47" t="str">
        <f t="shared" si="6"/>
        <v/>
      </c>
      <c r="AW23" s="47" t="str">
        <f t="shared" si="6"/>
        <v/>
      </c>
      <c r="AX23" s="49"/>
    </row>
    <row r="24" spans="1:50" ht="25" customHeight="1" x14ac:dyDescent="0.6">
      <c r="A24" s="8">
        <v>9</v>
      </c>
      <c r="B24" s="176" t="str">
        <f>NAMENBLAD!B16</f>
        <v>leerling 9</v>
      </c>
      <c r="C24" s="104">
        <f>'9'!$H$23</f>
        <v>0</v>
      </c>
      <c r="D24" s="106">
        <f>'9'!$P$23</f>
        <v>0</v>
      </c>
      <c r="E24" s="29" t="e">
        <f t="shared" si="7"/>
        <v>#VALUE!</v>
      </c>
      <c r="F24" s="6">
        <f t="shared" si="8"/>
        <v>1</v>
      </c>
      <c r="G24" s="157" t="e">
        <f t="shared" si="9"/>
        <v>#VALUE!</v>
      </c>
      <c r="H24" s="326" t="str">
        <f t="shared" si="0"/>
        <v/>
      </c>
      <c r="I24" s="34" t="str">
        <f t="shared" si="10"/>
        <v/>
      </c>
      <c r="J24" s="165">
        <f t="shared" si="11"/>
        <v>0</v>
      </c>
      <c r="K24" s="165">
        <f t="shared" si="12"/>
        <v>0</v>
      </c>
      <c r="L24" s="166" t="str">
        <f t="shared" si="13"/>
        <v/>
      </c>
      <c r="M24" s="167" t="str">
        <f t="shared" si="14"/>
        <v/>
      </c>
      <c r="N24" s="166" t="e">
        <f t="shared" si="1"/>
        <v>#VALUE!</v>
      </c>
      <c r="O24" s="168">
        <f t="shared" si="15"/>
        <v>0</v>
      </c>
      <c r="P24" s="168">
        <f t="shared" si="16"/>
        <v>0</v>
      </c>
      <c r="Q24" s="168">
        <f t="shared" si="17"/>
        <v>0</v>
      </c>
      <c r="R24" s="168">
        <f t="shared" si="18"/>
        <v>0</v>
      </c>
      <c r="S24" s="168">
        <f t="shared" si="19"/>
        <v>0</v>
      </c>
      <c r="T24" s="168">
        <f t="shared" si="20"/>
        <v>0</v>
      </c>
      <c r="U24" s="168">
        <f t="shared" si="21"/>
        <v>0</v>
      </c>
      <c r="V24" s="168">
        <f t="shared" si="22"/>
        <v>0</v>
      </c>
      <c r="W24" s="168">
        <f t="shared" si="23"/>
        <v>0</v>
      </c>
      <c r="X24" s="168">
        <f t="shared" si="24"/>
        <v>0</v>
      </c>
      <c r="Y24" s="47" t="str">
        <f t="shared" si="25"/>
        <v/>
      </c>
      <c r="Z24" s="47" t="str">
        <f t="shared" si="2"/>
        <v/>
      </c>
      <c r="AA24" s="47" t="str">
        <f t="shared" si="2"/>
        <v/>
      </c>
      <c r="AB24" s="47" t="str">
        <f t="shared" si="2"/>
        <v/>
      </c>
      <c r="AC24" s="47" t="str">
        <f t="shared" si="2"/>
        <v/>
      </c>
      <c r="AD24" s="47" t="str">
        <f t="shared" si="26"/>
        <v/>
      </c>
      <c r="AE24" s="47" t="str">
        <f t="shared" si="3"/>
        <v/>
      </c>
      <c r="AF24" s="47" t="str">
        <f t="shared" si="3"/>
        <v/>
      </c>
      <c r="AG24" s="47" t="str">
        <f t="shared" si="3"/>
        <v/>
      </c>
      <c r="AH24" s="47" t="str">
        <f t="shared" si="3"/>
        <v/>
      </c>
      <c r="AI24" s="47" t="str">
        <f t="shared" si="27"/>
        <v/>
      </c>
      <c r="AJ24" s="47" t="str">
        <f t="shared" si="4"/>
        <v/>
      </c>
      <c r="AK24" s="47" t="str">
        <f t="shared" si="4"/>
        <v/>
      </c>
      <c r="AL24" s="47" t="str">
        <f t="shared" si="4"/>
        <v/>
      </c>
      <c r="AM24" s="47" t="str">
        <f t="shared" si="4"/>
        <v/>
      </c>
      <c r="AN24" s="47" t="str">
        <f t="shared" si="28"/>
        <v/>
      </c>
      <c r="AO24" s="47" t="str">
        <f t="shared" si="5"/>
        <v/>
      </c>
      <c r="AP24" s="47" t="str">
        <f t="shared" si="5"/>
        <v/>
      </c>
      <c r="AQ24" s="47" t="str">
        <f t="shared" si="5"/>
        <v/>
      </c>
      <c r="AR24" s="47" t="str">
        <f t="shared" si="5"/>
        <v/>
      </c>
      <c r="AS24" s="47" t="str">
        <f t="shared" si="29"/>
        <v/>
      </c>
      <c r="AT24" s="47" t="str">
        <f t="shared" si="6"/>
        <v/>
      </c>
      <c r="AU24" s="47" t="str">
        <f t="shared" si="6"/>
        <v/>
      </c>
      <c r="AV24" s="47" t="str">
        <f t="shared" si="6"/>
        <v/>
      </c>
      <c r="AW24" s="47" t="str">
        <f t="shared" si="6"/>
        <v/>
      </c>
      <c r="AX24" s="49"/>
    </row>
    <row r="25" spans="1:50" ht="25" customHeight="1" x14ac:dyDescent="0.6">
      <c r="A25" s="8">
        <v>10</v>
      </c>
      <c r="B25" s="176" t="str">
        <f>NAMENBLAD!B17</f>
        <v>leerling 10</v>
      </c>
      <c r="C25" s="104">
        <f>'10'!$H$23</f>
        <v>0</v>
      </c>
      <c r="D25" s="106">
        <f>'10'!$P$23</f>
        <v>0</v>
      </c>
      <c r="E25" s="29" t="e">
        <f t="shared" si="7"/>
        <v>#VALUE!</v>
      </c>
      <c r="F25" s="6">
        <f t="shared" si="8"/>
        <v>1</v>
      </c>
      <c r="G25" s="157" t="e">
        <f t="shared" si="9"/>
        <v>#VALUE!</v>
      </c>
      <c r="H25" s="326" t="str">
        <f t="shared" si="0"/>
        <v/>
      </c>
      <c r="I25" s="34" t="str">
        <f t="shared" si="10"/>
        <v/>
      </c>
      <c r="J25" s="165">
        <f t="shared" si="11"/>
        <v>0</v>
      </c>
      <c r="K25" s="165">
        <f t="shared" si="12"/>
        <v>0</v>
      </c>
      <c r="L25" s="166" t="str">
        <f t="shared" si="13"/>
        <v/>
      </c>
      <c r="M25" s="167" t="str">
        <f t="shared" si="14"/>
        <v/>
      </c>
      <c r="N25" s="166" t="e">
        <f t="shared" si="1"/>
        <v>#VALUE!</v>
      </c>
      <c r="O25" s="168">
        <f t="shared" si="15"/>
        <v>0</v>
      </c>
      <c r="P25" s="168">
        <f t="shared" si="16"/>
        <v>0</v>
      </c>
      <c r="Q25" s="168">
        <f t="shared" si="17"/>
        <v>0</v>
      </c>
      <c r="R25" s="168">
        <f t="shared" si="18"/>
        <v>0</v>
      </c>
      <c r="S25" s="168">
        <f t="shared" si="19"/>
        <v>0</v>
      </c>
      <c r="T25" s="168">
        <f t="shared" si="20"/>
        <v>0</v>
      </c>
      <c r="U25" s="168">
        <f t="shared" si="21"/>
        <v>0</v>
      </c>
      <c r="V25" s="168">
        <f t="shared" si="22"/>
        <v>0</v>
      </c>
      <c r="W25" s="168">
        <f t="shared" si="23"/>
        <v>0</v>
      </c>
      <c r="X25" s="168">
        <f t="shared" si="24"/>
        <v>0</v>
      </c>
      <c r="Y25" s="47" t="str">
        <f t="shared" si="25"/>
        <v/>
      </c>
      <c r="Z25" s="47" t="str">
        <f t="shared" si="2"/>
        <v/>
      </c>
      <c r="AA25" s="47" t="str">
        <f t="shared" si="2"/>
        <v/>
      </c>
      <c r="AB25" s="47" t="str">
        <f t="shared" si="2"/>
        <v/>
      </c>
      <c r="AC25" s="47" t="str">
        <f t="shared" si="2"/>
        <v/>
      </c>
      <c r="AD25" s="47" t="str">
        <f t="shared" si="26"/>
        <v/>
      </c>
      <c r="AE25" s="47" t="str">
        <f t="shared" si="3"/>
        <v/>
      </c>
      <c r="AF25" s="47" t="str">
        <f t="shared" si="3"/>
        <v/>
      </c>
      <c r="AG25" s="47" t="str">
        <f t="shared" si="3"/>
        <v/>
      </c>
      <c r="AH25" s="47" t="str">
        <f t="shared" si="3"/>
        <v/>
      </c>
      <c r="AI25" s="47" t="str">
        <f t="shared" si="27"/>
        <v/>
      </c>
      <c r="AJ25" s="47" t="str">
        <f t="shared" si="4"/>
        <v/>
      </c>
      <c r="AK25" s="47" t="str">
        <f t="shared" si="4"/>
        <v/>
      </c>
      <c r="AL25" s="47" t="str">
        <f t="shared" si="4"/>
        <v/>
      </c>
      <c r="AM25" s="47" t="str">
        <f t="shared" si="4"/>
        <v/>
      </c>
      <c r="AN25" s="47" t="str">
        <f t="shared" si="28"/>
        <v/>
      </c>
      <c r="AO25" s="47" t="str">
        <f t="shared" si="5"/>
        <v/>
      </c>
      <c r="AP25" s="47" t="str">
        <f t="shared" si="5"/>
        <v/>
      </c>
      <c r="AQ25" s="47" t="str">
        <f t="shared" si="5"/>
        <v/>
      </c>
      <c r="AR25" s="47" t="str">
        <f t="shared" si="5"/>
        <v/>
      </c>
      <c r="AS25" s="47" t="str">
        <f t="shared" si="29"/>
        <v/>
      </c>
      <c r="AT25" s="47" t="str">
        <f t="shared" si="6"/>
        <v/>
      </c>
      <c r="AU25" s="47" t="str">
        <f t="shared" si="6"/>
        <v/>
      </c>
      <c r="AV25" s="47" t="str">
        <f t="shared" si="6"/>
        <v/>
      </c>
      <c r="AW25" s="47" t="str">
        <f t="shared" si="6"/>
        <v/>
      </c>
      <c r="AX25" s="49"/>
    </row>
    <row r="26" spans="1:50" ht="25" customHeight="1" x14ac:dyDescent="0.6">
      <c r="A26" s="8">
        <v>11</v>
      </c>
      <c r="B26" s="176" t="str">
        <f>NAMENBLAD!B18</f>
        <v>leerling 11</v>
      </c>
      <c r="C26" s="104">
        <f>'11'!$H$23</f>
        <v>0</v>
      </c>
      <c r="D26" s="106">
        <f>'11'!$P$23</f>
        <v>0</v>
      </c>
      <c r="E26" s="29" t="e">
        <f t="shared" si="7"/>
        <v>#VALUE!</v>
      </c>
      <c r="F26" s="6">
        <f t="shared" si="8"/>
        <v>1</v>
      </c>
      <c r="G26" s="157" t="e">
        <f t="shared" si="9"/>
        <v>#VALUE!</v>
      </c>
      <c r="H26" s="326" t="str">
        <f t="shared" si="0"/>
        <v/>
      </c>
      <c r="I26" s="34" t="str">
        <f t="shared" si="10"/>
        <v/>
      </c>
      <c r="J26" s="165">
        <f t="shared" si="11"/>
        <v>0</v>
      </c>
      <c r="K26" s="165">
        <f t="shared" si="12"/>
        <v>0</v>
      </c>
      <c r="L26" s="166" t="str">
        <f t="shared" si="13"/>
        <v/>
      </c>
      <c r="M26" s="167" t="str">
        <f t="shared" si="14"/>
        <v/>
      </c>
      <c r="N26" s="166" t="e">
        <f t="shared" si="1"/>
        <v>#VALUE!</v>
      </c>
      <c r="O26" s="168">
        <f t="shared" si="15"/>
        <v>0</v>
      </c>
      <c r="P26" s="168">
        <f t="shared" si="16"/>
        <v>0</v>
      </c>
      <c r="Q26" s="168">
        <f t="shared" si="17"/>
        <v>0</v>
      </c>
      <c r="R26" s="168">
        <f t="shared" si="18"/>
        <v>0</v>
      </c>
      <c r="S26" s="168">
        <f t="shared" si="19"/>
        <v>0</v>
      </c>
      <c r="T26" s="168">
        <f t="shared" si="20"/>
        <v>0</v>
      </c>
      <c r="U26" s="168">
        <f t="shared" si="21"/>
        <v>0</v>
      </c>
      <c r="V26" s="168">
        <f t="shared" si="22"/>
        <v>0</v>
      </c>
      <c r="W26" s="168">
        <f t="shared" si="23"/>
        <v>0</v>
      </c>
      <c r="X26" s="168">
        <f t="shared" si="24"/>
        <v>0</v>
      </c>
      <c r="Y26" s="47" t="str">
        <f t="shared" si="25"/>
        <v/>
      </c>
      <c r="Z26" s="47" t="str">
        <f t="shared" si="2"/>
        <v/>
      </c>
      <c r="AA26" s="47" t="str">
        <f t="shared" si="2"/>
        <v/>
      </c>
      <c r="AB26" s="47" t="str">
        <f t="shared" si="2"/>
        <v/>
      </c>
      <c r="AC26" s="47" t="str">
        <f t="shared" si="2"/>
        <v/>
      </c>
      <c r="AD26" s="47" t="str">
        <f t="shared" si="26"/>
        <v/>
      </c>
      <c r="AE26" s="47" t="str">
        <f t="shared" si="3"/>
        <v/>
      </c>
      <c r="AF26" s="47" t="str">
        <f t="shared" si="3"/>
        <v/>
      </c>
      <c r="AG26" s="47" t="str">
        <f t="shared" si="3"/>
        <v/>
      </c>
      <c r="AH26" s="47" t="str">
        <f t="shared" si="3"/>
        <v/>
      </c>
      <c r="AI26" s="47" t="str">
        <f t="shared" si="27"/>
        <v/>
      </c>
      <c r="AJ26" s="47" t="str">
        <f t="shared" si="4"/>
        <v/>
      </c>
      <c r="AK26" s="47" t="str">
        <f t="shared" si="4"/>
        <v/>
      </c>
      <c r="AL26" s="47" t="str">
        <f t="shared" si="4"/>
        <v/>
      </c>
      <c r="AM26" s="47" t="str">
        <f t="shared" si="4"/>
        <v/>
      </c>
      <c r="AN26" s="47" t="str">
        <f t="shared" si="28"/>
        <v/>
      </c>
      <c r="AO26" s="47" t="str">
        <f t="shared" si="5"/>
        <v/>
      </c>
      <c r="AP26" s="47" t="str">
        <f t="shared" si="5"/>
        <v/>
      </c>
      <c r="AQ26" s="47" t="str">
        <f t="shared" si="5"/>
        <v/>
      </c>
      <c r="AR26" s="47" t="str">
        <f t="shared" si="5"/>
        <v/>
      </c>
      <c r="AS26" s="47" t="str">
        <f t="shared" si="29"/>
        <v/>
      </c>
      <c r="AT26" s="47" t="str">
        <f t="shared" si="6"/>
        <v/>
      </c>
      <c r="AU26" s="47" t="str">
        <f t="shared" si="6"/>
        <v/>
      </c>
      <c r="AV26" s="47" t="str">
        <f t="shared" si="6"/>
        <v/>
      </c>
      <c r="AW26" s="47" t="str">
        <f t="shared" si="6"/>
        <v/>
      </c>
      <c r="AX26" s="49"/>
    </row>
    <row r="27" spans="1:50" ht="25" customHeight="1" x14ac:dyDescent="0.6">
      <c r="A27" s="8">
        <v>12</v>
      </c>
      <c r="B27" s="176" t="str">
        <f>NAMENBLAD!B19</f>
        <v>leerling 12</v>
      </c>
      <c r="C27" s="104">
        <f>'12'!$H$23</f>
        <v>0</v>
      </c>
      <c r="D27" s="106">
        <f>'12'!$P$23</f>
        <v>0</v>
      </c>
      <c r="E27" s="29" t="e">
        <f t="shared" si="7"/>
        <v>#VALUE!</v>
      </c>
      <c r="F27" s="6">
        <f t="shared" si="8"/>
        <v>1</v>
      </c>
      <c r="G27" s="157" t="e">
        <f t="shared" si="9"/>
        <v>#VALUE!</v>
      </c>
      <c r="H27" s="326" t="str">
        <f t="shared" si="0"/>
        <v/>
      </c>
      <c r="I27" s="34" t="str">
        <f t="shared" si="10"/>
        <v/>
      </c>
      <c r="J27" s="165">
        <f t="shared" si="11"/>
        <v>0</v>
      </c>
      <c r="K27" s="165">
        <f t="shared" si="12"/>
        <v>0</v>
      </c>
      <c r="L27" s="166" t="str">
        <f t="shared" si="13"/>
        <v/>
      </c>
      <c r="M27" s="167" t="str">
        <f t="shared" si="14"/>
        <v/>
      </c>
      <c r="N27" s="166" t="e">
        <f t="shared" si="1"/>
        <v>#VALUE!</v>
      </c>
      <c r="O27" s="168">
        <f t="shared" si="15"/>
        <v>0</v>
      </c>
      <c r="P27" s="168">
        <f t="shared" si="16"/>
        <v>0</v>
      </c>
      <c r="Q27" s="168">
        <f t="shared" si="17"/>
        <v>0</v>
      </c>
      <c r="R27" s="168">
        <f t="shared" si="18"/>
        <v>0</v>
      </c>
      <c r="S27" s="168">
        <f t="shared" si="19"/>
        <v>0</v>
      </c>
      <c r="T27" s="168">
        <f t="shared" si="20"/>
        <v>0</v>
      </c>
      <c r="U27" s="168">
        <f t="shared" si="21"/>
        <v>0</v>
      </c>
      <c r="V27" s="168">
        <f t="shared" si="22"/>
        <v>0</v>
      </c>
      <c r="W27" s="168">
        <f t="shared" si="23"/>
        <v>0</v>
      </c>
      <c r="X27" s="168">
        <f t="shared" si="24"/>
        <v>0</v>
      </c>
      <c r="Y27" s="47" t="str">
        <f t="shared" si="25"/>
        <v/>
      </c>
      <c r="Z27" s="47" t="str">
        <f t="shared" si="2"/>
        <v/>
      </c>
      <c r="AA27" s="47" t="str">
        <f t="shared" si="2"/>
        <v/>
      </c>
      <c r="AB27" s="47" t="str">
        <f t="shared" si="2"/>
        <v/>
      </c>
      <c r="AC27" s="47" t="str">
        <f t="shared" si="2"/>
        <v/>
      </c>
      <c r="AD27" s="47" t="str">
        <f t="shared" si="26"/>
        <v/>
      </c>
      <c r="AE27" s="47" t="str">
        <f t="shared" si="3"/>
        <v/>
      </c>
      <c r="AF27" s="47" t="str">
        <f t="shared" si="3"/>
        <v/>
      </c>
      <c r="AG27" s="47" t="str">
        <f t="shared" si="3"/>
        <v/>
      </c>
      <c r="AH27" s="47" t="str">
        <f t="shared" si="3"/>
        <v/>
      </c>
      <c r="AI27" s="47" t="str">
        <f t="shared" si="27"/>
        <v/>
      </c>
      <c r="AJ27" s="47" t="str">
        <f t="shared" si="4"/>
        <v/>
      </c>
      <c r="AK27" s="47" t="str">
        <f t="shared" si="4"/>
        <v/>
      </c>
      <c r="AL27" s="47" t="str">
        <f t="shared" si="4"/>
        <v/>
      </c>
      <c r="AM27" s="47" t="str">
        <f t="shared" si="4"/>
        <v/>
      </c>
      <c r="AN27" s="47" t="str">
        <f t="shared" si="28"/>
        <v/>
      </c>
      <c r="AO27" s="47" t="str">
        <f t="shared" si="5"/>
        <v/>
      </c>
      <c r="AP27" s="47" t="str">
        <f t="shared" si="5"/>
        <v/>
      </c>
      <c r="AQ27" s="47" t="str">
        <f t="shared" si="5"/>
        <v/>
      </c>
      <c r="AR27" s="47" t="str">
        <f t="shared" si="5"/>
        <v/>
      </c>
      <c r="AS27" s="47" t="str">
        <f t="shared" si="29"/>
        <v/>
      </c>
      <c r="AT27" s="47" t="str">
        <f t="shared" si="6"/>
        <v/>
      </c>
      <c r="AU27" s="47" t="str">
        <f t="shared" si="6"/>
        <v/>
      </c>
      <c r="AV27" s="47" t="str">
        <f t="shared" si="6"/>
        <v/>
      </c>
      <c r="AW27" s="47" t="str">
        <f t="shared" si="6"/>
        <v/>
      </c>
      <c r="AX27" s="49"/>
    </row>
    <row r="28" spans="1:50" ht="25" customHeight="1" x14ac:dyDescent="0.6">
      <c r="A28" s="8">
        <v>13</v>
      </c>
      <c r="B28" s="176" t="str">
        <f>NAMENBLAD!B20</f>
        <v>leerling 13</v>
      </c>
      <c r="C28" s="104">
        <f>'13'!$H$23</f>
        <v>0</v>
      </c>
      <c r="D28" s="106">
        <f>'13'!$P$23</f>
        <v>0</v>
      </c>
      <c r="E28" s="29" t="e">
        <f t="shared" si="7"/>
        <v>#VALUE!</v>
      </c>
      <c r="F28" s="6">
        <f t="shared" si="8"/>
        <v>1</v>
      </c>
      <c r="G28" s="157" t="e">
        <f t="shared" si="9"/>
        <v>#VALUE!</v>
      </c>
      <c r="H28" s="326" t="str">
        <f t="shared" si="0"/>
        <v/>
      </c>
      <c r="I28" s="34" t="str">
        <f t="shared" si="10"/>
        <v/>
      </c>
      <c r="J28" s="165">
        <f t="shared" si="11"/>
        <v>0</v>
      </c>
      <c r="K28" s="165">
        <f t="shared" si="12"/>
        <v>0</v>
      </c>
      <c r="L28" s="166" t="str">
        <f t="shared" si="13"/>
        <v/>
      </c>
      <c r="M28" s="167" t="str">
        <f t="shared" si="14"/>
        <v/>
      </c>
      <c r="N28" s="166" t="e">
        <f t="shared" si="1"/>
        <v>#VALUE!</v>
      </c>
      <c r="O28" s="168">
        <f t="shared" si="15"/>
        <v>0</v>
      </c>
      <c r="P28" s="168">
        <f t="shared" si="16"/>
        <v>0</v>
      </c>
      <c r="Q28" s="168">
        <f t="shared" si="17"/>
        <v>0</v>
      </c>
      <c r="R28" s="168">
        <f t="shared" si="18"/>
        <v>0</v>
      </c>
      <c r="S28" s="168">
        <f t="shared" si="19"/>
        <v>0</v>
      </c>
      <c r="T28" s="168">
        <f t="shared" si="20"/>
        <v>0</v>
      </c>
      <c r="U28" s="168">
        <f t="shared" si="21"/>
        <v>0</v>
      </c>
      <c r="V28" s="168">
        <f t="shared" si="22"/>
        <v>0</v>
      </c>
      <c r="W28" s="168">
        <f t="shared" si="23"/>
        <v>0</v>
      </c>
      <c r="X28" s="168">
        <f t="shared" si="24"/>
        <v>0</v>
      </c>
      <c r="Y28" s="47" t="str">
        <f t="shared" si="25"/>
        <v/>
      </c>
      <c r="Z28" s="47" t="str">
        <f t="shared" si="2"/>
        <v/>
      </c>
      <c r="AA28" s="47" t="str">
        <f t="shared" si="2"/>
        <v/>
      </c>
      <c r="AB28" s="47" t="str">
        <f t="shared" si="2"/>
        <v/>
      </c>
      <c r="AC28" s="47" t="str">
        <f t="shared" si="2"/>
        <v/>
      </c>
      <c r="AD28" s="47" t="str">
        <f t="shared" si="26"/>
        <v/>
      </c>
      <c r="AE28" s="47" t="str">
        <f t="shared" si="3"/>
        <v/>
      </c>
      <c r="AF28" s="47" t="str">
        <f t="shared" si="3"/>
        <v/>
      </c>
      <c r="AG28" s="47" t="str">
        <f t="shared" si="3"/>
        <v/>
      </c>
      <c r="AH28" s="47" t="str">
        <f t="shared" si="3"/>
        <v/>
      </c>
      <c r="AI28" s="47" t="str">
        <f t="shared" si="27"/>
        <v/>
      </c>
      <c r="AJ28" s="47" t="str">
        <f t="shared" si="4"/>
        <v/>
      </c>
      <c r="AK28" s="47" t="str">
        <f t="shared" si="4"/>
        <v/>
      </c>
      <c r="AL28" s="47" t="str">
        <f t="shared" si="4"/>
        <v/>
      </c>
      <c r="AM28" s="47" t="str">
        <f t="shared" si="4"/>
        <v/>
      </c>
      <c r="AN28" s="47" t="str">
        <f t="shared" si="28"/>
        <v/>
      </c>
      <c r="AO28" s="47" t="str">
        <f t="shared" si="5"/>
        <v/>
      </c>
      <c r="AP28" s="47" t="str">
        <f t="shared" si="5"/>
        <v/>
      </c>
      <c r="AQ28" s="47" t="str">
        <f t="shared" si="5"/>
        <v/>
      </c>
      <c r="AR28" s="47" t="str">
        <f t="shared" si="5"/>
        <v/>
      </c>
      <c r="AS28" s="47" t="str">
        <f t="shared" si="29"/>
        <v/>
      </c>
      <c r="AT28" s="47" t="str">
        <f t="shared" si="6"/>
        <v/>
      </c>
      <c r="AU28" s="47" t="str">
        <f t="shared" si="6"/>
        <v/>
      </c>
      <c r="AV28" s="47" t="str">
        <f t="shared" si="6"/>
        <v/>
      </c>
      <c r="AW28" s="47" t="str">
        <f t="shared" si="6"/>
        <v/>
      </c>
      <c r="AX28" s="49"/>
    </row>
    <row r="29" spans="1:50" ht="25" customHeight="1" x14ac:dyDescent="0.6">
      <c r="A29" s="8">
        <v>14</v>
      </c>
      <c r="B29" s="176" t="str">
        <f>NAMENBLAD!B21</f>
        <v>leerling 14</v>
      </c>
      <c r="C29" s="104">
        <f>'14'!$H$23</f>
        <v>0</v>
      </c>
      <c r="D29" s="106">
        <f>'14'!$P$23</f>
        <v>0</v>
      </c>
      <c r="E29" s="29" t="e">
        <f t="shared" si="7"/>
        <v>#VALUE!</v>
      </c>
      <c r="F29" s="6">
        <f t="shared" si="8"/>
        <v>1</v>
      </c>
      <c r="G29" s="157" t="e">
        <f t="shared" si="9"/>
        <v>#VALUE!</v>
      </c>
      <c r="H29" s="326" t="str">
        <f t="shared" si="0"/>
        <v/>
      </c>
      <c r="I29" s="34" t="str">
        <f t="shared" si="10"/>
        <v/>
      </c>
      <c r="J29" s="165">
        <f t="shared" si="11"/>
        <v>0</v>
      </c>
      <c r="K29" s="165">
        <f t="shared" si="12"/>
        <v>0</v>
      </c>
      <c r="L29" s="166" t="str">
        <f t="shared" si="13"/>
        <v/>
      </c>
      <c r="M29" s="167" t="str">
        <f t="shared" si="14"/>
        <v/>
      </c>
      <c r="N29" s="166" t="e">
        <f t="shared" si="1"/>
        <v>#VALUE!</v>
      </c>
      <c r="O29" s="168">
        <f t="shared" si="15"/>
        <v>0</v>
      </c>
      <c r="P29" s="168">
        <f t="shared" si="16"/>
        <v>0</v>
      </c>
      <c r="Q29" s="168">
        <f t="shared" si="17"/>
        <v>0</v>
      </c>
      <c r="R29" s="168">
        <f t="shared" si="18"/>
        <v>0</v>
      </c>
      <c r="S29" s="168">
        <f t="shared" si="19"/>
        <v>0</v>
      </c>
      <c r="T29" s="168">
        <f t="shared" si="20"/>
        <v>0</v>
      </c>
      <c r="U29" s="168">
        <f t="shared" si="21"/>
        <v>0</v>
      </c>
      <c r="V29" s="168">
        <f t="shared" si="22"/>
        <v>0</v>
      </c>
      <c r="W29" s="168">
        <f t="shared" si="23"/>
        <v>0</v>
      </c>
      <c r="X29" s="168">
        <f t="shared" si="24"/>
        <v>0</v>
      </c>
      <c r="Y29" s="47" t="str">
        <f t="shared" si="25"/>
        <v/>
      </c>
      <c r="Z29" s="47" t="str">
        <f t="shared" si="2"/>
        <v/>
      </c>
      <c r="AA29" s="47" t="str">
        <f t="shared" si="2"/>
        <v/>
      </c>
      <c r="AB29" s="47" t="str">
        <f t="shared" si="2"/>
        <v/>
      </c>
      <c r="AC29" s="47" t="str">
        <f t="shared" si="2"/>
        <v/>
      </c>
      <c r="AD29" s="47" t="str">
        <f t="shared" si="26"/>
        <v/>
      </c>
      <c r="AE29" s="47" t="str">
        <f t="shared" si="3"/>
        <v/>
      </c>
      <c r="AF29" s="47" t="str">
        <f t="shared" si="3"/>
        <v/>
      </c>
      <c r="AG29" s="47" t="str">
        <f t="shared" si="3"/>
        <v/>
      </c>
      <c r="AH29" s="47" t="str">
        <f t="shared" si="3"/>
        <v/>
      </c>
      <c r="AI29" s="47" t="str">
        <f t="shared" si="27"/>
        <v/>
      </c>
      <c r="AJ29" s="47" t="str">
        <f t="shared" si="4"/>
        <v/>
      </c>
      <c r="AK29" s="47" t="str">
        <f t="shared" si="4"/>
        <v/>
      </c>
      <c r="AL29" s="47" t="str">
        <f t="shared" si="4"/>
        <v/>
      </c>
      <c r="AM29" s="47" t="str">
        <f t="shared" si="4"/>
        <v/>
      </c>
      <c r="AN29" s="47" t="str">
        <f t="shared" si="28"/>
        <v/>
      </c>
      <c r="AO29" s="47" t="str">
        <f t="shared" si="5"/>
        <v/>
      </c>
      <c r="AP29" s="47" t="str">
        <f t="shared" si="5"/>
        <v/>
      </c>
      <c r="AQ29" s="47" t="str">
        <f t="shared" si="5"/>
        <v/>
      </c>
      <c r="AR29" s="47" t="str">
        <f t="shared" si="5"/>
        <v/>
      </c>
      <c r="AS29" s="47" t="str">
        <f t="shared" si="29"/>
        <v/>
      </c>
      <c r="AT29" s="47" t="str">
        <f t="shared" si="6"/>
        <v/>
      </c>
      <c r="AU29" s="47" t="str">
        <f t="shared" si="6"/>
        <v/>
      </c>
      <c r="AV29" s="47" t="str">
        <f t="shared" si="6"/>
        <v/>
      </c>
      <c r="AW29" s="47" t="str">
        <f t="shared" si="6"/>
        <v/>
      </c>
      <c r="AX29" s="49"/>
    </row>
    <row r="30" spans="1:50" ht="25" customHeight="1" x14ac:dyDescent="0.6">
      <c r="A30" s="8">
        <v>15</v>
      </c>
      <c r="B30" s="176" t="str">
        <f>NAMENBLAD!B22</f>
        <v>leerling 15</v>
      </c>
      <c r="C30" s="104">
        <f>'15'!$H$23</f>
        <v>0</v>
      </c>
      <c r="D30" s="106">
        <f>'15'!$P$23</f>
        <v>0</v>
      </c>
      <c r="E30" s="29" t="e">
        <f t="shared" si="7"/>
        <v>#VALUE!</v>
      </c>
      <c r="F30" s="6">
        <f t="shared" si="8"/>
        <v>1</v>
      </c>
      <c r="G30" s="157" t="e">
        <f t="shared" si="9"/>
        <v>#VALUE!</v>
      </c>
      <c r="H30" s="326" t="str">
        <f t="shared" si="0"/>
        <v/>
      </c>
      <c r="I30" s="34" t="str">
        <f t="shared" si="10"/>
        <v/>
      </c>
      <c r="J30" s="165">
        <f t="shared" si="11"/>
        <v>0</v>
      </c>
      <c r="K30" s="165">
        <f t="shared" si="12"/>
        <v>0</v>
      </c>
      <c r="L30" s="166" t="str">
        <f t="shared" si="13"/>
        <v/>
      </c>
      <c r="M30" s="167" t="str">
        <f t="shared" si="14"/>
        <v/>
      </c>
      <c r="N30" s="166" t="e">
        <f t="shared" si="1"/>
        <v>#VALUE!</v>
      </c>
      <c r="O30" s="168">
        <f t="shared" si="15"/>
        <v>0</v>
      </c>
      <c r="P30" s="168">
        <f t="shared" si="16"/>
        <v>0</v>
      </c>
      <c r="Q30" s="168">
        <f t="shared" si="17"/>
        <v>0</v>
      </c>
      <c r="R30" s="168">
        <f t="shared" si="18"/>
        <v>0</v>
      </c>
      <c r="S30" s="168">
        <f t="shared" si="19"/>
        <v>0</v>
      </c>
      <c r="T30" s="168">
        <f t="shared" si="20"/>
        <v>0</v>
      </c>
      <c r="U30" s="168">
        <f t="shared" si="21"/>
        <v>0</v>
      </c>
      <c r="V30" s="168">
        <f t="shared" si="22"/>
        <v>0</v>
      </c>
      <c r="W30" s="168">
        <f t="shared" si="23"/>
        <v>0</v>
      </c>
      <c r="X30" s="168">
        <f t="shared" si="24"/>
        <v>0</v>
      </c>
      <c r="Y30" s="47" t="str">
        <f t="shared" si="25"/>
        <v/>
      </c>
      <c r="Z30" s="47" t="str">
        <f t="shared" si="2"/>
        <v/>
      </c>
      <c r="AA30" s="47" t="str">
        <f t="shared" si="2"/>
        <v/>
      </c>
      <c r="AB30" s="47" t="str">
        <f t="shared" si="2"/>
        <v/>
      </c>
      <c r="AC30" s="47" t="str">
        <f t="shared" si="2"/>
        <v/>
      </c>
      <c r="AD30" s="47" t="str">
        <f t="shared" si="26"/>
        <v/>
      </c>
      <c r="AE30" s="47" t="str">
        <f t="shared" si="3"/>
        <v/>
      </c>
      <c r="AF30" s="47" t="str">
        <f t="shared" si="3"/>
        <v/>
      </c>
      <c r="AG30" s="47" t="str">
        <f t="shared" si="3"/>
        <v/>
      </c>
      <c r="AH30" s="47" t="str">
        <f t="shared" si="3"/>
        <v/>
      </c>
      <c r="AI30" s="47" t="str">
        <f t="shared" si="27"/>
        <v/>
      </c>
      <c r="AJ30" s="47" t="str">
        <f t="shared" si="4"/>
        <v/>
      </c>
      <c r="AK30" s="47" t="str">
        <f t="shared" si="4"/>
        <v/>
      </c>
      <c r="AL30" s="47" t="str">
        <f t="shared" si="4"/>
        <v/>
      </c>
      <c r="AM30" s="47" t="str">
        <f t="shared" si="4"/>
        <v/>
      </c>
      <c r="AN30" s="47" t="str">
        <f t="shared" si="28"/>
        <v/>
      </c>
      <c r="AO30" s="47" t="str">
        <f t="shared" si="5"/>
        <v/>
      </c>
      <c r="AP30" s="47" t="str">
        <f t="shared" si="5"/>
        <v/>
      </c>
      <c r="AQ30" s="47" t="str">
        <f t="shared" si="5"/>
        <v/>
      </c>
      <c r="AR30" s="47" t="str">
        <f t="shared" si="5"/>
        <v/>
      </c>
      <c r="AS30" s="47" t="str">
        <f t="shared" si="29"/>
        <v/>
      </c>
      <c r="AT30" s="47" t="str">
        <f t="shared" si="6"/>
        <v/>
      </c>
      <c r="AU30" s="47" t="str">
        <f t="shared" si="6"/>
        <v/>
      </c>
      <c r="AV30" s="47" t="str">
        <f t="shared" si="6"/>
        <v/>
      </c>
      <c r="AW30" s="47" t="str">
        <f t="shared" si="6"/>
        <v/>
      </c>
      <c r="AX30" s="49"/>
    </row>
    <row r="31" spans="1:50" ht="25" customHeight="1" x14ac:dyDescent="0.6">
      <c r="A31" s="8">
        <v>16</v>
      </c>
      <c r="B31" s="176" t="str">
        <f>NAMENBLAD!B23</f>
        <v>leerling 16</v>
      </c>
      <c r="C31" s="104">
        <f>'16'!$H$23</f>
        <v>0</v>
      </c>
      <c r="D31" s="106">
        <f>'16'!$P$23</f>
        <v>0</v>
      </c>
      <c r="E31" s="29" t="e">
        <f t="shared" si="7"/>
        <v>#VALUE!</v>
      </c>
      <c r="F31" s="6">
        <f t="shared" si="8"/>
        <v>1</v>
      </c>
      <c r="G31" s="157" t="e">
        <f t="shared" si="9"/>
        <v>#VALUE!</v>
      </c>
      <c r="H31" s="326" t="str">
        <f t="shared" si="0"/>
        <v/>
      </c>
      <c r="I31" s="34" t="str">
        <f t="shared" si="10"/>
        <v/>
      </c>
      <c r="J31" s="165">
        <f t="shared" si="11"/>
        <v>0</v>
      </c>
      <c r="K31" s="165">
        <f t="shared" si="12"/>
        <v>0</v>
      </c>
      <c r="L31" s="166" t="str">
        <f t="shared" si="13"/>
        <v/>
      </c>
      <c r="M31" s="167" t="str">
        <f t="shared" si="14"/>
        <v/>
      </c>
      <c r="N31" s="166" t="e">
        <f t="shared" si="1"/>
        <v>#VALUE!</v>
      </c>
      <c r="O31" s="168">
        <f t="shared" si="15"/>
        <v>0</v>
      </c>
      <c r="P31" s="168">
        <f t="shared" si="16"/>
        <v>0</v>
      </c>
      <c r="Q31" s="168">
        <f t="shared" si="17"/>
        <v>0</v>
      </c>
      <c r="R31" s="168">
        <f t="shared" si="18"/>
        <v>0</v>
      </c>
      <c r="S31" s="168">
        <f t="shared" si="19"/>
        <v>0</v>
      </c>
      <c r="T31" s="168">
        <f t="shared" si="20"/>
        <v>0</v>
      </c>
      <c r="U31" s="168">
        <f t="shared" si="21"/>
        <v>0</v>
      </c>
      <c r="V31" s="168">
        <f t="shared" si="22"/>
        <v>0</v>
      </c>
      <c r="W31" s="168">
        <f t="shared" si="23"/>
        <v>0</v>
      </c>
      <c r="X31" s="168">
        <f t="shared" si="24"/>
        <v>0</v>
      </c>
      <c r="Y31" s="47" t="str">
        <f t="shared" si="25"/>
        <v/>
      </c>
      <c r="Z31" s="47" t="str">
        <f t="shared" si="2"/>
        <v/>
      </c>
      <c r="AA31" s="47" t="str">
        <f t="shared" si="2"/>
        <v/>
      </c>
      <c r="AB31" s="47" t="str">
        <f t="shared" si="2"/>
        <v/>
      </c>
      <c r="AC31" s="47" t="str">
        <f t="shared" si="2"/>
        <v/>
      </c>
      <c r="AD31" s="47" t="str">
        <f t="shared" si="26"/>
        <v/>
      </c>
      <c r="AE31" s="47" t="str">
        <f t="shared" si="3"/>
        <v/>
      </c>
      <c r="AF31" s="47" t="str">
        <f t="shared" si="3"/>
        <v/>
      </c>
      <c r="AG31" s="47" t="str">
        <f t="shared" si="3"/>
        <v/>
      </c>
      <c r="AH31" s="47" t="str">
        <f t="shared" si="3"/>
        <v/>
      </c>
      <c r="AI31" s="47" t="str">
        <f t="shared" si="27"/>
        <v/>
      </c>
      <c r="AJ31" s="47" t="str">
        <f t="shared" si="4"/>
        <v/>
      </c>
      <c r="AK31" s="47" t="str">
        <f t="shared" si="4"/>
        <v/>
      </c>
      <c r="AL31" s="47" t="str">
        <f t="shared" si="4"/>
        <v/>
      </c>
      <c r="AM31" s="47" t="str">
        <f t="shared" si="4"/>
        <v/>
      </c>
      <c r="AN31" s="47" t="str">
        <f t="shared" si="28"/>
        <v/>
      </c>
      <c r="AO31" s="47" t="str">
        <f t="shared" si="5"/>
        <v/>
      </c>
      <c r="AP31" s="47" t="str">
        <f t="shared" si="5"/>
        <v/>
      </c>
      <c r="AQ31" s="47" t="str">
        <f t="shared" si="5"/>
        <v/>
      </c>
      <c r="AR31" s="47" t="str">
        <f t="shared" si="5"/>
        <v/>
      </c>
      <c r="AS31" s="47" t="str">
        <f t="shared" si="29"/>
        <v/>
      </c>
      <c r="AT31" s="47" t="str">
        <f t="shared" si="6"/>
        <v/>
      </c>
      <c r="AU31" s="47" t="str">
        <f t="shared" si="6"/>
        <v/>
      </c>
      <c r="AV31" s="47" t="str">
        <f t="shared" si="6"/>
        <v/>
      </c>
      <c r="AW31" s="47" t="str">
        <f t="shared" si="6"/>
        <v/>
      </c>
      <c r="AX31" s="49"/>
    </row>
    <row r="32" spans="1:50" ht="25" customHeight="1" x14ac:dyDescent="0.6">
      <c r="A32" s="8">
        <v>17</v>
      </c>
      <c r="B32" s="176" t="str">
        <f>NAMENBLAD!B24</f>
        <v>leerling 17</v>
      </c>
      <c r="C32" s="104">
        <f>'17'!$H$23</f>
        <v>0</v>
      </c>
      <c r="D32" s="106">
        <f>'17'!$P$23</f>
        <v>0</v>
      </c>
      <c r="E32" s="29" t="e">
        <f t="shared" si="7"/>
        <v>#VALUE!</v>
      </c>
      <c r="F32" s="6">
        <f t="shared" si="8"/>
        <v>1</v>
      </c>
      <c r="G32" s="157" t="e">
        <f t="shared" si="9"/>
        <v>#VALUE!</v>
      </c>
      <c r="H32" s="326" t="str">
        <f t="shared" si="0"/>
        <v/>
      </c>
      <c r="I32" s="34" t="str">
        <f t="shared" si="10"/>
        <v/>
      </c>
      <c r="J32" s="165">
        <f t="shared" si="11"/>
        <v>0</v>
      </c>
      <c r="K32" s="165">
        <f t="shared" si="12"/>
        <v>0</v>
      </c>
      <c r="L32" s="166" t="str">
        <f t="shared" si="13"/>
        <v/>
      </c>
      <c r="M32" s="167" t="str">
        <f t="shared" si="14"/>
        <v/>
      </c>
      <c r="N32" s="166" t="e">
        <f t="shared" si="1"/>
        <v>#VALUE!</v>
      </c>
      <c r="O32" s="168">
        <f t="shared" si="15"/>
        <v>0</v>
      </c>
      <c r="P32" s="168">
        <f t="shared" si="16"/>
        <v>0</v>
      </c>
      <c r="Q32" s="168">
        <f t="shared" si="17"/>
        <v>0</v>
      </c>
      <c r="R32" s="168">
        <f t="shared" si="18"/>
        <v>0</v>
      </c>
      <c r="S32" s="168">
        <f t="shared" si="19"/>
        <v>0</v>
      </c>
      <c r="T32" s="168">
        <f t="shared" si="20"/>
        <v>0</v>
      </c>
      <c r="U32" s="168">
        <f t="shared" si="21"/>
        <v>0</v>
      </c>
      <c r="V32" s="168">
        <f t="shared" si="22"/>
        <v>0</v>
      </c>
      <c r="W32" s="168">
        <f t="shared" si="23"/>
        <v>0</v>
      </c>
      <c r="X32" s="168">
        <f t="shared" si="24"/>
        <v>0</v>
      </c>
      <c r="Y32" s="47" t="str">
        <f t="shared" si="25"/>
        <v/>
      </c>
      <c r="Z32" s="47" t="str">
        <f t="shared" si="25"/>
        <v/>
      </c>
      <c r="AA32" s="47" t="str">
        <f t="shared" si="25"/>
        <v/>
      </c>
      <c r="AB32" s="47" t="str">
        <f t="shared" si="25"/>
        <v/>
      </c>
      <c r="AC32" s="47" t="str">
        <f t="shared" si="25"/>
        <v/>
      </c>
      <c r="AD32" s="47" t="str">
        <f t="shared" si="26"/>
        <v/>
      </c>
      <c r="AE32" s="47" t="str">
        <f t="shared" si="26"/>
        <v/>
      </c>
      <c r="AF32" s="47" t="str">
        <f t="shared" si="26"/>
        <v/>
      </c>
      <c r="AG32" s="47" t="str">
        <f t="shared" si="26"/>
        <v/>
      </c>
      <c r="AH32" s="47" t="str">
        <f t="shared" si="26"/>
        <v/>
      </c>
      <c r="AI32" s="47" t="str">
        <f t="shared" si="27"/>
        <v/>
      </c>
      <c r="AJ32" s="47" t="str">
        <f t="shared" si="27"/>
        <v/>
      </c>
      <c r="AK32" s="47" t="str">
        <f t="shared" si="27"/>
        <v/>
      </c>
      <c r="AL32" s="47" t="str">
        <f t="shared" si="27"/>
        <v/>
      </c>
      <c r="AM32" s="47" t="str">
        <f t="shared" si="27"/>
        <v/>
      </c>
      <c r="AN32" s="47" t="str">
        <f t="shared" si="28"/>
        <v/>
      </c>
      <c r="AO32" s="47" t="str">
        <f t="shared" si="28"/>
        <v/>
      </c>
      <c r="AP32" s="47" t="str">
        <f t="shared" si="28"/>
        <v/>
      </c>
      <c r="AQ32" s="47" t="str">
        <f t="shared" si="28"/>
        <v/>
      </c>
      <c r="AR32" s="47" t="str">
        <f t="shared" si="28"/>
        <v/>
      </c>
      <c r="AS32" s="47" t="str">
        <f t="shared" si="29"/>
        <v/>
      </c>
      <c r="AT32" s="47" t="str">
        <f t="shared" si="29"/>
        <v/>
      </c>
      <c r="AU32" s="47" t="str">
        <f t="shared" si="29"/>
        <v/>
      </c>
      <c r="AV32" s="47" t="str">
        <f t="shared" si="29"/>
        <v/>
      </c>
      <c r="AW32" s="47" t="str">
        <f t="shared" si="29"/>
        <v/>
      </c>
      <c r="AX32" s="49"/>
    </row>
    <row r="33" spans="1:50" ht="25" customHeight="1" x14ac:dyDescent="0.6">
      <c r="A33" s="8">
        <v>18</v>
      </c>
      <c r="B33" s="176" t="str">
        <f>NAMENBLAD!B25</f>
        <v>leerling 18</v>
      </c>
      <c r="C33" s="104">
        <f>'18'!$H$23</f>
        <v>0</v>
      </c>
      <c r="D33" s="106">
        <f>'18'!$P$23</f>
        <v>0</v>
      </c>
      <c r="E33" s="29" t="e">
        <f t="shared" si="7"/>
        <v>#VALUE!</v>
      </c>
      <c r="F33" s="6">
        <f t="shared" si="8"/>
        <v>1</v>
      </c>
      <c r="G33" s="157" t="e">
        <f t="shared" si="9"/>
        <v>#VALUE!</v>
      </c>
      <c r="H33" s="326" t="str">
        <f t="shared" si="0"/>
        <v/>
      </c>
      <c r="I33" s="34" t="str">
        <f t="shared" si="10"/>
        <v/>
      </c>
      <c r="J33" s="165">
        <f t="shared" si="11"/>
        <v>0</v>
      </c>
      <c r="K33" s="165">
        <f t="shared" si="12"/>
        <v>0</v>
      </c>
      <c r="L33" s="166" t="str">
        <f t="shared" si="13"/>
        <v/>
      </c>
      <c r="M33" s="167" t="str">
        <f t="shared" si="14"/>
        <v/>
      </c>
      <c r="N33" s="166" t="e">
        <f t="shared" si="1"/>
        <v>#VALUE!</v>
      </c>
      <c r="O33" s="168">
        <f t="shared" si="15"/>
        <v>0</v>
      </c>
      <c r="P33" s="168">
        <f t="shared" si="16"/>
        <v>0</v>
      </c>
      <c r="Q33" s="168">
        <f t="shared" si="17"/>
        <v>0</v>
      </c>
      <c r="R33" s="168">
        <f t="shared" si="18"/>
        <v>0</v>
      </c>
      <c r="S33" s="168">
        <f t="shared" si="19"/>
        <v>0</v>
      </c>
      <c r="T33" s="168">
        <f t="shared" si="20"/>
        <v>0</v>
      </c>
      <c r="U33" s="168">
        <f t="shared" si="21"/>
        <v>0</v>
      </c>
      <c r="V33" s="168">
        <f t="shared" si="22"/>
        <v>0</v>
      </c>
      <c r="W33" s="168">
        <f t="shared" si="23"/>
        <v>0</v>
      </c>
      <c r="X33" s="168">
        <f t="shared" si="24"/>
        <v>0</v>
      </c>
      <c r="Y33" s="47" t="str">
        <f t="shared" si="25"/>
        <v/>
      </c>
      <c r="Z33" s="47" t="str">
        <f t="shared" si="25"/>
        <v/>
      </c>
      <c r="AA33" s="47" t="str">
        <f t="shared" si="25"/>
        <v/>
      </c>
      <c r="AB33" s="47" t="str">
        <f t="shared" si="25"/>
        <v/>
      </c>
      <c r="AC33" s="47" t="str">
        <f t="shared" si="25"/>
        <v/>
      </c>
      <c r="AD33" s="47" t="str">
        <f t="shared" si="26"/>
        <v/>
      </c>
      <c r="AE33" s="47" t="str">
        <f t="shared" si="26"/>
        <v/>
      </c>
      <c r="AF33" s="47" t="str">
        <f t="shared" si="26"/>
        <v/>
      </c>
      <c r="AG33" s="47" t="str">
        <f t="shared" si="26"/>
        <v/>
      </c>
      <c r="AH33" s="47" t="str">
        <f t="shared" si="26"/>
        <v/>
      </c>
      <c r="AI33" s="47" t="str">
        <f t="shared" si="27"/>
        <v/>
      </c>
      <c r="AJ33" s="47" t="str">
        <f t="shared" si="27"/>
        <v/>
      </c>
      <c r="AK33" s="47" t="str">
        <f t="shared" si="27"/>
        <v/>
      </c>
      <c r="AL33" s="47" t="str">
        <f t="shared" si="27"/>
        <v/>
      </c>
      <c r="AM33" s="47" t="str">
        <f t="shared" si="27"/>
        <v/>
      </c>
      <c r="AN33" s="47" t="str">
        <f t="shared" si="28"/>
        <v/>
      </c>
      <c r="AO33" s="47" t="str">
        <f t="shared" si="28"/>
        <v/>
      </c>
      <c r="AP33" s="47" t="str">
        <f t="shared" si="28"/>
        <v/>
      </c>
      <c r="AQ33" s="47" t="str">
        <f t="shared" si="28"/>
        <v/>
      </c>
      <c r="AR33" s="47" t="str">
        <f t="shared" si="28"/>
        <v/>
      </c>
      <c r="AS33" s="47" t="str">
        <f t="shared" si="29"/>
        <v/>
      </c>
      <c r="AT33" s="47" t="str">
        <f t="shared" si="29"/>
        <v/>
      </c>
      <c r="AU33" s="47" t="str">
        <f t="shared" si="29"/>
        <v/>
      </c>
      <c r="AV33" s="47" t="str">
        <f t="shared" si="29"/>
        <v/>
      </c>
      <c r="AW33" s="47" t="str">
        <f t="shared" si="29"/>
        <v/>
      </c>
      <c r="AX33" s="49"/>
    </row>
    <row r="34" spans="1:50" ht="25" customHeight="1" x14ac:dyDescent="0.6">
      <c r="A34" s="8">
        <v>19</v>
      </c>
      <c r="B34" s="176" t="str">
        <f>NAMENBLAD!B26</f>
        <v>leerling 19</v>
      </c>
      <c r="C34" s="104">
        <f>'19'!$H$23</f>
        <v>0</v>
      </c>
      <c r="D34" s="106">
        <f>'19'!$P$23</f>
        <v>0</v>
      </c>
      <c r="E34" s="29" t="e">
        <f t="shared" si="7"/>
        <v>#VALUE!</v>
      </c>
      <c r="F34" s="6">
        <f t="shared" si="8"/>
        <v>1</v>
      </c>
      <c r="G34" s="157" t="e">
        <f t="shared" si="9"/>
        <v>#VALUE!</v>
      </c>
      <c r="H34" s="326" t="str">
        <f t="shared" si="0"/>
        <v/>
      </c>
      <c r="I34" s="34" t="str">
        <f t="shared" si="10"/>
        <v/>
      </c>
      <c r="J34" s="165">
        <f t="shared" si="11"/>
        <v>0</v>
      </c>
      <c r="K34" s="165">
        <f t="shared" si="12"/>
        <v>0</v>
      </c>
      <c r="L34" s="166" t="str">
        <f t="shared" si="13"/>
        <v/>
      </c>
      <c r="M34" s="167" t="str">
        <f t="shared" si="14"/>
        <v/>
      </c>
      <c r="N34" s="166" t="e">
        <f t="shared" si="1"/>
        <v>#VALUE!</v>
      </c>
      <c r="O34" s="168">
        <f t="shared" si="15"/>
        <v>0</v>
      </c>
      <c r="P34" s="168">
        <f t="shared" si="16"/>
        <v>0</v>
      </c>
      <c r="Q34" s="168">
        <f t="shared" si="17"/>
        <v>0</v>
      </c>
      <c r="R34" s="168">
        <f t="shared" si="18"/>
        <v>0</v>
      </c>
      <c r="S34" s="168">
        <f t="shared" si="19"/>
        <v>0</v>
      </c>
      <c r="T34" s="168">
        <f t="shared" si="20"/>
        <v>0</v>
      </c>
      <c r="U34" s="168">
        <f t="shared" si="21"/>
        <v>0</v>
      </c>
      <c r="V34" s="168">
        <f t="shared" si="22"/>
        <v>0</v>
      </c>
      <c r="W34" s="168">
        <f t="shared" si="23"/>
        <v>0</v>
      </c>
      <c r="X34" s="168">
        <f t="shared" si="24"/>
        <v>0</v>
      </c>
      <c r="Y34" s="47" t="str">
        <f t="shared" si="25"/>
        <v/>
      </c>
      <c r="Z34" s="47" t="str">
        <f t="shared" si="25"/>
        <v/>
      </c>
      <c r="AA34" s="47" t="str">
        <f t="shared" si="25"/>
        <v/>
      </c>
      <c r="AB34" s="47" t="str">
        <f t="shared" si="25"/>
        <v/>
      </c>
      <c r="AC34" s="47" t="str">
        <f t="shared" si="25"/>
        <v/>
      </c>
      <c r="AD34" s="47" t="str">
        <f t="shared" si="26"/>
        <v/>
      </c>
      <c r="AE34" s="47" t="str">
        <f t="shared" si="26"/>
        <v/>
      </c>
      <c r="AF34" s="47" t="str">
        <f t="shared" si="26"/>
        <v/>
      </c>
      <c r="AG34" s="47" t="str">
        <f t="shared" si="26"/>
        <v/>
      </c>
      <c r="AH34" s="47" t="str">
        <f t="shared" si="26"/>
        <v/>
      </c>
      <c r="AI34" s="47" t="str">
        <f t="shared" si="27"/>
        <v/>
      </c>
      <c r="AJ34" s="47" t="str">
        <f t="shared" si="27"/>
        <v/>
      </c>
      <c r="AK34" s="47" t="str">
        <f t="shared" si="27"/>
        <v/>
      </c>
      <c r="AL34" s="47" t="str">
        <f t="shared" si="27"/>
        <v/>
      </c>
      <c r="AM34" s="47" t="str">
        <f t="shared" si="27"/>
        <v/>
      </c>
      <c r="AN34" s="47" t="str">
        <f t="shared" si="28"/>
        <v/>
      </c>
      <c r="AO34" s="47" t="str">
        <f t="shared" si="28"/>
        <v/>
      </c>
      <c r="AP34" s="47" t="str">
        <f t="shared" si="28"/>
        <v/>
      </c>
      <c r="AQ34" s="47" t="str">
        <f t="shared" si="28"/>
        <v/>
      </c>
      <c r="AR34" s="47" t="str">
        <f t="shared" si="28"/>
        <v/>
      </c>
      <c r="AS34" s="47" t="str">
        <f t="shared" si="29"/>
        <v/>
      </c>
      <c r="AT34" s="47" t="str">
        <f t="shared" si="29"/>
        <v/>
      </c>
      <c r="AU34" s="47" t="str">
        <f t="shared" si="29"/>
        <v/>
      </c>
      <c r="AV34" s="47" t="str">
        <f t="shared" si="29"/>
        <v/>
      </c>
      <c r="AW34" s="47" t="str">
        <f t="shared" si="29"/>
        <v/>
      </c>
      <c r="AX34" s="49"/>
    </row>
    <row r="35" spans="1:50" ht="25" customHeight="1" x14ac:dyDescent="0.6">
      <c r="A35" s="8">
        <v>20</v>
      </c>
      <c r="B35" s="176" t="str">
        <f>NAMENBLAD!B27</f>
        <v>leerling 20</v>
      </c>
      <c r="C35" s="104">
        <f>'20'!$H$23</f>
        <v>0</v>
      </c>
      <c r="D35" s="106">
        <f>'20'!$P$23</f>
        <v>0</v>
      </c>
      <c r="E35" s="29" t="e">
        <f t="shared" si="7"/>
        <v>#VALUE!</v>
      </c>
      <c r="F35" s="6">
        <f t="shared" si="8"/>
        <v>1</v>
      </c>
      <c r="G35" s="157" t="e">
        <f t="shared" si="9"/>
        <v>#VALUE!</v>
      </c>
      <c r="H35" s="326" t="str">
        <f t="shared" si="0"/>
        <v/>
      </c>
      <c r="I35" s="34" t="str">
        <f t="shared" si="10"/>
        <v/>
      </c>
      <c r="J35" s="165">
        <f t="shared" si="11"/>
        <v>0</v>
      </c>
      <c r="K35" s="165">
        <f t="shared" si="12"/>
        <v>0</v>
      </c>
      <c r="L35" s="166" t="str">
        <f t="shared" si="13"/>
        <v/>
      </c>
      <c r="M35" s="167" t="str">
        <f t="shared" si="14"/>
        <v/>
      </c>
      <c r="N35" s="166" t="e">
        <f t="shared" si="1"/>
        <v>#VALUE!</v>
      </c>
      <c r="O35" s="168">
        <f t="shared" si="15"/>
        <v>0</v>
      </c>
      <c r="P35" s="168">
        <f t="shared" si="16"/>
        <v>0</v>
      </c>
      <c r="Q35" s="168">
        <f t="shared" si="17"/>
        <v>0</v>
      </c>
      <c r="R35" s="168">
        <f t="shared" si="18"/>
        <v>0</v>
      </c>
      <c r="S35" s="168">
        <f t="shared" si="19"/>
        <v>0</v>
      </c>
      <c r="T35" s="168">
        <f t="shared" si="20"/>
        <v>0</v>
      </c>
      <c r="U35" s="168">
        <f t="shared" si="21"/>
        <v>0</v>
      </c>
      <c r="V35" s="168">
        <f t="shared" si="22"/>
        <v>0</v>
      </c>
      <c r="W35" s="168">
        <f t="shared" si="23"/>
        <v>0</v>
      </c>
      <c r="X35" s="168">
        <f t="shared" si="24"/>
        <v>0</v>
      </c>
      <c r="Y35" s="47" t="str">
        <f t="shared" si="25"/>
        <v/>
      </c>
      <c r="Z35" s="47" t="str">
        <f t="shared" si="25"/>
        <v/>
      </c>
      <c r="AA35" s="47" t="str">
        <f t="shared" si="25"/>
        <v/>
      </c>
      <c r="AB35" s="47" t="str">
        <f t="shared" si="25"/>
        <v/>
      </c>
      <c r="AC35" s="47" t="str">
        <f t="shared" si="25"/>
        <v/>
      </c>
      <c r="AD35" s="47" t="str">
        <f t="shared" si="26"/>
        <v/>
      </c>
      <c r="AE35" s="47" t="str">
        <f t="shared" si="26"/>
        <v/>
      </c>
      <c r="AF35" s="47" t="str">
        <f t="shared" si="26"/>
        <v/>
      </c>
      <c r="AG35" s="47" t="str">
        <f t="shared" si="26"/>
        <v/>
      </c>
      <c r="AH35" s="47" t="str">
        <f t="shared" si="26"/>
        <v/>
      </c>
      <c r="AI35" s="47" t="str">
        <f t="shared" si="27"/>
        <v/>
      </c>
      <c r="AJ35" s="47" t="str">
        <f t="shared" si="27"/>
        <v/>
      </c>
      <c r="AK35" s="47" t="str">
        <f t="shared" si="27"/>
        <v/>
      </c>
      <c r="AL35" s="47" t="str">
        <f t="shared" si="27"/>
        <v/>
      </c>
      <c r="AM35" s="47" t="str">
        <f t="shared" si="27"/>
        <v/>
      </c>
      <c r="AN35" s="47" t="str">
        <f t="shared" si="28"/>
        <v/>
      </c>
      <c r="AO35" s="47" t="str">
        <f t="shared" si="28"/>
        <v/>
      </c>
      <c r="AP35" s="47" t="str">
        <f t="shared" si="28"/>
        <v/>
      </c>
      <c r="AQ35" s="47" t="str">
        <f t="shared" si="28"/>
        <v/>
      </c>
      <c r="AR35" s="47" t="str">
        <f t="shared" si="28"/>
        <v/>
      </c>
      <c r="AS35" s="47" t="str">
        <f t="shared" si="29"/>
        <v/>
      </c>
      <c r="AT35" s="47" t="str">
        <f t="shared" si="29"/>
        <v/>
      </c>
      <c r="AU35" s="47" t="str">
        <f t="shared" si="29"/>
        <v/>
      </c>
      <c r="AV35" s="47" t="str">
        <f t="shared" si="29"/>
        <v/>
      </c>
      <c r="AW35" s="47" t="str">
        <f t="shared" si="29"/>
        <v/>
      </c>
      <c r="AX35" s="49"/>
    </row>
    <row r="36" spans="1:50" ht="25" customHeight="1" x14ac:dyDescent="0.6">
      <c r="A36" s="8">
        <v>21</v>
      </c>
      <c r="B36" s="176" t="str">
        <f>NAMENBLAD!B28</f>
        <v>leerling 21</v>
      </c>
      <c r="C36" s="104">
        <f>'21'!$H$23</f>
        <v>0</v>
      </c>
      <c r="D36" s="106">
        <f>'21'!$P$23</f>
        <v>0</v>
      </c>
      <c r="E36" s="29" t="e">
        <f t="shared" si="7"/>
        <v>#VALUE!</v>
      </c>
      <c r="F36" s="6">
        <f t="shared" si="8"/>
        <v>1</v>
      </c>
      <c r="G36" s="157" t="e">
        <f t="shared" si="9"/>
        <v>#VALUE!</v>
      </c>
      <c r="H36" s="326" t="str">
        <f t="shared" si="0"/>
        <v/>
      </c>
      <c r="I36" s="34" t="str">
        <f t="shared" si="10"/>
        <v/>
      </c>
      <c r="J36" s="165">
        <f t="shared" si="11"/>
        <v>0</v>
      </c>
      <c r="K36" s="165">
        <f t="shared" si="12"/>
        <v>0</v>
      </c>
      <c r="L36" s="166" t="str">
        <f t="shared" si="13"/>
        <v/>
      </c>
      <c r="M36" s="167" t="str">
        <f t="shared" si="14"/>
        <v/>
      </c>
      <c r="N36" s="166" t="e">
        <f t="shared" si="1"/>
        <v>#VALUE!</v>
      </c>
      <c r="O36" s="168">
        <f t="shared" si="15"/>
        <v>0</v>
      </c>
      <c r="P36" s="168">
        <f t="shared" si="16"/>
        <v>0</v>
      </c>
      <c r="Q36" s="168">
        <f t="shared" si="17"/>
        <v>0</v>
      </c>
      <c r="R36" s="168">
        <f t="shared" si="18"/>
        <v>0</v>
      </c>
      <c r="S36" s="168">
        <f t="shared" si="19"/>
        <v>0</v>
      </c>
      <c r="T36" s="168">
        <f t="shared" si="20"/>
        <v>0</v>
      </c>
      <c r="U36" s="168">
        <f t="shared" si="21"/>
        <v>0</v>
      </c>
      <c r="V36" s="168">
        <f t="shared" si="22"/>
        <v>0</v>
      </c>
      <c r="W36" s="168">
        <f t="shared" si="23"/>
        <v>0</v>
      </c>
      <c r="X36" s="168">
        <f t="shared" si="24"/>
        <v>0</v>
      </c>
      <c r="Y36" s="47" t="str">
        <f t="shared" si="25"/>
        <v/>
      </c>
      <c r="Z36" s="47" t="str">
        <f t="shared" si="25"/>
        <v/>
      </c>
      <c r="AA36" s="47" t="str">
        <f t="shared" si="25"/>
        <v/>
      </c>
      <c r="AB36" s="47" t="str">
        <f t="shared" si="25"/>
        <v/>
      </c>
      <c r="AC36" s="47" t="str">
        <f t="shared" si="25"/>
        <v/>
      </c>
      <c r="AD36" s="47" t="str">
        <f t="shared" si="26"/>
        <v/>
      </c>
      <c r="AE36" s="47" t="str">
        <f t="shared" si="26"/>
        <v/>
      </c>
      <c r="AF36" s="47" t="str">
        <f t="shared" si="26"/>
        <v/>
      </c>
      <c r="AG36" s="47" t="str">
        <f t="shared" si="26"/>
        <v/>
      </c>
      <c r="AH36" s="47" t="str">
        <f t="shared" si="26"/>
        <v/>
      </c>
      <c r="AI36" s="47" t="str">
        <f t="shared" si="27"/>
        <v/>
      </c>
      <c r="AJ36" s="47" t="str">
        <f t="shared" si="27"/>
        <v/>
      </c>
      <c r="AK36" s="47" t="str">
        <f t="shared" si="27"/>
        <v/>
      </c>
      <c r="AL36" s="47" t="str">
        <f t="shared" si="27"/>
        <v/>
      </c>
      <c r="AM36" s="47" t="str">
        <f t="shared" si="27"/>
        <v/>
      </c>
      <c r="AN36" s="47" t="str">
        <f t="shared" si="28"/>
        <v/>
      </c>
      <c r="AO36" s="47" t="str">
        <f t="shared" si="28"/>
        <v/>
      </c>
      <c r="AP36" s="47" t="str">
        <f t="shared" si="28"/>
        <v/>
      </c>
      <c r="AQ36" s="47" t="str">
        <f t="shared" si="28"/>
        <v/>
      </c>
      <c r="AR36" s="47" t="str">
        <f t="shared" si="28"/>
        <v/>
      </c>
      <c r="AS36" s="47" t="str">
        <f t="shared" si="29"/>
        <v/>
      </c>
      <c r="AT36" s="47" t="str">
        <f t="shared" si="29"/>
        <v/>
      </c>
      <c r="AU36" s="47" t="str">
        <f t="shared" si="29"/>
        <v/>
      </c>
      <c r="AV36" s="47" t="str">
        <f t="shared" si="29"/>
        <v/>
      </c>
      <c r="AW36" s="47" t="str">
        <f t="shared" si="29"/>
        <v/>
      </c>
      <c r="AX36" s="49"/>
    </row>
    <row r="37" spans="1:50" ht="25" customHeight="1" x14ac:dyDescent="0.6">
      <c r="A37" s="8">
        <v>22</v>
      </c>
      <c r="B37" s="176" t="str">
        <f>NAMENBLAD!B29</f>
        <v>leerling 22</v>
      </c>
      <c r="C37" s="104">
        <f>'22'!$H$23</f>
        <v>0</v>
      </c>
      <c r="D37" s="106">
        <f>'22'!$P$23</f>
        <v>0</v>
      </c>
      <c r="E37" s="29" t="e">
        <f t="shared" si="7"/>
        <v>#VALUE!</v>
      </c>
      <c r="F37" s="6">
        <f t="shared" si="8"/>
        <v>1</v>
      </c>
      <c r="G37" s="157" t="e">
        <f t="shared" si="9"/>
        <v>#VALUE!</v>
      </c>
      <c r="H37" s="326" t="str">
        <f t="shared" si="0"/>
        <v/>
      </c>
      <c r="I37" s="34" t="str">
        <f t="shared" si="10"/>
        <v/>
      </c>
      <c r="J37" s="165">
        <f t="shared" si="11"/>
        <v>0</v>
      </c>
      <c r="K37" s="165">
        <f t="shared" si="12"/>
        <v>0</v>
      </c>
      <c r="L37" s="166" t="str">
        <f t="shared" si="13"/>
        <v/>
      </c>
      <c r="M37" s="167" t="str">
        <f t="shared" si="14"/>
        <v/>
      </c>
      <c r="N37" s="166" t="e">
        <f t="shared" si="1"/>
        <v>#VALUE!</v>
      </c>
      <c r="O37" s="168">
        <f t="shared" si="15"/>
        <v>0</v>
      </c>
      <c r="P37" s="168">
        <f t="shared" si="16"/>
        <v>0</v>
      </c>
      <c r="Q37" s="168">
        <f t="shared" si="17"/>
        <v>0</v>
      </c>
      <c r="R37" s="168">
        <f t="shared" si="18"/>
        <v>0</v>
      </c>
      <c r="S37" s="168">
        <f t="shared" si="19"/>
        <v>0</v>
      </c>
      <c r="T37" s="168">
        <f t="shared" si="20"/>
        <v>0</v>
      </c>
      <c r="U37" s="168">
        <f t="shared" si="21"/>
        <v>0</v>
      </c>
      <c r="V37" s="168">
        <f t="shared" si="22"/>
        <v>0</v>
      </c>
      <c r="W37" s="168">
        <f t="shared" si="23"/>
        <v>0</v>
      </c>
      <c r="X37" s="168">
        <f t="shared" si="24"/>
        <v>0</v>
      </c>
      <c r="Y37" s="47" t="str">
        <f t="shared" si="25"/>
        <v/>
      </c>
      <c r="Z37" s="47" t="str">
        <f t="shared" si="25"/>
        <v/>
      </c>
      <c r="AA37" s="47" t="str">
        <f t="shared" si="25"/>
        <v/>
      </c>
      <c r="AB37" s="47" t="str">
        <f t="shared" si="25"/>
        <v/>
      </c>
      <c r="AC37" s="47" t="str">
        <f t="shared" si="25"/>
        <v/>
      </c>
      <c r="AD37" s="47" t="str">
        <f t="shared" si="26"/>
        <v/>
      </c>
      <c r="AE37" s="47" t="str">
        <f t="shared" si="26"/>
        <v/>
      </c>
      <c r="AF37" s="47" t="str">
        <f t="shared" si="26"/>
        <v/>
      </c>
      <c r="AG37" s="47" t="str">
        <f t="shared" si="26"/>
        <v/>
      </c>
      <c r="AH37" s="47" t="str">
        <f t="shared" si="26"/>
        <v/>
      </c>
      <c r="AI37" s="47" t="str">
        <f t="shared" si="27"/>
        <v/>
      </c>
      <c r="AJ37" s="47" t="str">
        <f t="shared" si="27"/>
        <v/>
      </c>
      <c r="AK37" s="47" t="str">
        <f t="shared" si="27"/>
        <v/>
      </c>
      <c r="AL37" s="47" t="str">
        <f t="shared" si="27"/>
        <v/>
      </c>
      <c r="AM37" s="47" t="str">
        <f t="shared" si="27"/>
        <v/>
      </c>
      <c r="AN37" s="47" t="str">
        <f t="shared" si="28"/>
        <v/>
      </c>
      <c r="AO37" s="47" t="str">
        <f t="shared" si="28"/>
        <v/>
      </c>
      <c r="AP37" s="47" t="str">
        <f t="shared" si="28"/>
        <v/>
      </c>
      <c r="AQ37" s="47" t="str">
        <f t="shared" si="28"/>
        <v/>
      </c>
      <c r="AR37" s="47" t="str">
        <f t="shared" si="28"/>
        <v/>
      </c>
      <c r="AS37" s="47" t="str">
        <f t="shared" si="29"/>
        <v/>
      </c>
      <c r="AT37" s="47" t="str">
        <f t="shared" si="29"/>
        <v/>
      </c>
      <c r="AU37" s="47" t="str">
        <f t="shared" si="29"/>
        <v/>
      </c>
      <c r="AV37" s="47" t="str">
        <f t="shared" si="29"/>
        <v/>
      </c>
      <c r="AW37" s="47" t="str">
        <f t="shared" si="29"/>
        <v/>
      </c>
      <c r="AX37" s="49"/>
    </row>
    <row r="38" spans="1:50" ht="25" customHeight="1" x14ac:dyDescent="0.6">
      <c r="A38" s="8">
        <v>23</v>
      </c>
      <c r="B38" s="176" t="str">
        <f>NAMENBLAD!B30</f>
        <v>leerling 23</v>
      </c>
      <c r="C38" s="104">
        <f>'23'!$H$23</f>
        <v>0</v>
      </c>
      <c r="D38" s="106">
        <f>'23'!$P$23</f>
        <v>0</v>
      </c>
      <c r="E38" s="29" t="e">
        <f t="shared" si="7"/>
        <v>#VALUE!</v>
      </c>
      <c r="F38" s="6">
        <f t="shared" si="8"/>
        <v>1</v>
      </c>
      <c r="G38" s="157" t="e">
        <f t="shared" si="9"/>
        <v>#VALUE!</v>
      </c>
      <c r="H38" s="326" t="str">
        <f t="shared" si="0"/>
        <v/>
      </c>
      <c r="I38" s="34" t="str">
        <f t="shared" si="10"/>
        <v/>
      </c>
      <c r="J38" s="165">
        <f t="shared" si="11"/>
        <v>0</v>
      </c>
      <c r="K38" s="165">
        <f t="shared" si="12"/>
        <v>0</v>
      </c>
      <c r="L38" s="166" t="str">
        <f t="shared" si="13"/>
        <v/>
      </c>
      <c r="M38" s="167" t="str">
        <f t="shared" si="14"/>
        <v/>
      </c>
      <c r="N38" s="166" t="e">
        <f t="shared" si="1"/>
        <v>#VALUE!</v>
      </c>
      <c r="O38" s="168">
        <f t="shared" si="15"/>
        <v>0</v>
      </c>
      <c r="P38" s="168">
        <f t="shared" si="16"/>
        <v>0</v>
      </c>
      <c r="Q38" s="168">
        <f t="shared" si="17"/>
        <v>0</v>
      </c>
      <c r="R38" s="168">
        <f t="shared" si="18"/>
        <v>0</v>
      </c>
      <c r="S38" s="168">
        <f t="shared" si="19"/>
        <v>0</v>
      </c>
      <c r="T38" s="168">
        <f t="shared" si="20"/>
        <v>0</v>
      </c>
      <c r="U38" s="168">
        <f t="shared" si="21"/>
        <v>0</v>
      </c>
      <c r="V38" s="168">
        <f t="shared" si="22"/>
        <v>0</v>
      </c>
      <c r="W38" s="168">
        <f t="shared" si="23"/>
        <v>0</v>
      </c>
      <c r="X38" s="168">
        <f t="shared" si="24"/>
        <v>0</v>
      </c>
      <c r="Y38" s="47" t="str">
        <f t="shared" si="25"/>
        <v/>
      </c>
      <c r="Z38" s="47" t="str">
        <f t="shared" si="25"/>
        <v/>
      </c>
      <c r="AA38" s="47" t="str">
        <f t="shared" si="25"/>
        <v/>
      </c>
      <c r="AB38" s="47" t="str">
        <f t="shared" si="25"/>
        <v/>
      </c>
      <c r="AC38" s="47" t="str">
        <f t="shared" si="25"/>
        <v/>
      </c>
      <c r="AD38" s="47" t="str">
        <f t="shared" si="26"/>
        <v/>
      </c>
      <c r="AE38" s="47" t="str">
        <f t="shared" si="26"/>
        <v/>
      </c>
      <c r="AF38" s="47" t="str">
        <f t="shared" si="26"/>
        <v/>
      </c>
      <c r="AG38" s="47" t="str">
        <f t="shared" si="26"/>
        <v/>
      </c>
      <c r="AH38" s="47" t="str">
        <f t="shared" si="26"/>
        <v/>
      </c>
      <c r="AI38" s="47" t="str">
        <f t="shared" si="27"/>
        <v/>
      </c>
      <c r="AJ38" s="47" t="str">
        <f t="shared" si="27"/>
        <v/>
      </c>
      <c r="AK38" s="47" t="str">
        <f t="shared" si="27"/>
        <v/>
      </c>
      <c r="AL38" s="47" t="str">
        <f t="shared" si="27"/>
        <v/>
      </c>
      <c r="AM38" s="47" t="str">
        <f t="shared" si="27"/>
        <v/>
      </c>
      <c r="AN38" s="47" t="str">
        <f t="shared" si="28"/>
        <v/>
      </c>
      <c r="AO38" s="47" t="str">
        <f t="shared" si="28"/>
        <v/>
      </c>
      <c r="AP38" s="47" t="str">
        <f t="shared" si="28"/>
        <v/>
      </c>
      <c r="AQ38" s="47" t="str">
        <f t="shared" si="28"/>
        <v/>
      </c>
      <c r="AR38" s="47" t="str">
        <f t="shared" si="28"/>
        <v/>
      </c>
      <c r="AS38" s="47" t="str">
        <f t="shared" si="29"/>
        <v/>
      </c>
      <c r="AT38" s="47" t="str">
        <f t="shared" si="29"/>
        <v/>
      </c>
      <c r="AU38" s="47" t="str">
        <f t="shared" si="29"/>
        <v/>
      </c>
      <c r="AV38" s="47" t="str">
        <f t="shared" si="29"/>
        <v/>
      </c>
      <c r="AW38" s="47" t="str">
        <f t="shared" si="29"/>
        <v/>
      </c>
      <c r="AX38" s="49"/>
    </row>
    <row r="39" spans="1:50" ht="25" customHeight="1" x14ac:dyDescent="0.6">
      <c r="A39" s="8">
        <v>24</v>
      </c>
      <c r="B39" s="176" t="str">
        <f>NAMENBLAD!B31</f>
        <v>leerling 24</v>
      </c>
      <c r="C39" s="104">
        <f>'24'!$H$23</f>
        <v>0</v>
      </c>
      <c r="D39" s="106">
        <f>'24'!$P$23</f>
        <v>0</v>
      </c>
      <c r="E39" s="29" t="e">
        <f t="shared" si="7"/>
        <v>#VALUE!</v>
      </c>
      <c r="F39" s="6">
        <f t="shared" si="8"/>
        <v>1</v>
      </c>
      <c r="G39" s="157" t="e">
        <f t="shared" si="9"/>
        <v>#VALUE!</v>
      </c>
      <c r="H39" s="326" t="str">
        <f t="shared" si="0"/>
        <v/>
      </c>
      <c r="I39" s="34" t="str">
        <f t="shared" si="10"/>
        <v/>
      </c>
      <c r="J39" s="165">
        <f t="shared" si="11"/>
        <v>0</v>
      </c>
      <c r="K39" s="165">
        <f t="shared" si="12"/>
        <v>0</v>
      </c>
      <c r="L39" s="166" t="str">
        <f t="shared" si="13"/>
        <v/>
      </c>
      <c r="M39" s="167" t="str">
        <f t="shared" si="14"/>
        <v/>
      </c>
      <c r="N39" s="166" t="e">
        <f t="shared" si="1"/>
        <v>#VALUE!</v>
      </c>
      <c r="O39" s="168">
        <f t="shared" si="15"/>
        <v>0</v>
      </c>
      <c r="P39" s="168">
        <f t="shared" si="16"/>
        <v>0</v>
      </c>
      <c r="Q39" s="168">
        <f t="shared" si="17"/>
        <v>0</v>
      </c>
      <c r="R39" s="168">
        <f t="shared" si="18"/>
        <v>0</v>
      </c>
      <c r="S39" s="168">
        <f t="shared" si="19"/>
        <v>0</v>
      </c>
      <c r="T39" s="168">
        <f t="shared" si="20"/>
        <v>0</v>
      </c>
      <c r="U39" s="168">
        <f t="shared" si="21"/>
        <v>0</v>
      </c>
      <c r="V39" s="168">
        <f t="shared" si="22"/>
        <v>0</v>
      </c>
      <c r="W39" s="168">
        <f t="shared" si="23"/>
        <v>0</v>
      </c>
      <c r="X39" s="168">
        <f t="shared" si="24"/>
        <v>0</v>
      </c>
      <c r="Y39" s="47" t="str">
        <f t="shared" si="25"/>
        <v/>
      </c>
      <c r="Z39" s="47" t="str">
        <f t="shared" si="25"/>
        <v/>
      </c>
      <c r="AA39" s="47" t="str">
        <f t="shared" si="25"/>
        <v/>
      </c>
      <c r="AB39" s="47" t="str">
        <f t="shared" si="25"/>
        <v/>
      </c>
      <c r="AC39" s="47" t="str">
        <f t="shared" si="25"/>
        <v/>
      </c>
      <c r="AD39" s="47" t="str">
        <f t="shared" si="26"/>
        <v/>
      </c>
      <c r="AE39" s="47" t="str">
        <f t="shared" si="26"/>
        <v/>
      </c>
      <c r="AF39" s="47" t="str">
        <f t="shared" si="26"/>
        <v/>
      </c>
      <c r="AG39" s="47" t="str">
        <f t="shared" si="26"/>
        <v/>
      </c>
      <c r="AH39" s="47" t="str">
        <f t="shared" si="26"/>
        <v/>
      </c>
      <c r="AI39" s="47" t="str">
        <f t="shared" si="27"/>
        <v/>
      </c>
      <c r="AJ39" s="47" t="str">
        <f t="shared" si="27"/>
        <v/>
      </c>
      <c r="AK39" s="47" t="str">
        <f t="shared" si="27"/>
        <v/>
      </c>
      <c r="AL39" s="47" t="str">
        <f t="shared" si="27"/>
        <v/>
      </c>
      <c r="AM39" s="47" t="str">
        <f t="shared" si="27"/>
        <v/>
      </c>
      <c r="AN39" s="47" t="str">
        <f t="shared" si="28"/>
        <v/>
      </c>
      <c r="AO39" s="47" t="str">
        <f t="shared" si="28"/>
        <v/>
      </c>
      <c r="AP39" s="47" t="str">
        <f t="shared" si="28"/>
        <v/>
      </c>
      <c r="AQ39" s="47" t="str">
        <f t="shared" si="28"/>
        <v/>
      </c>
      <c r="AR39" s="47" t="str">
        <f t="shared" si="28"/>
        <v/>
      </c>
      <c r="AS39" s="47" t="str">
        <f t="shared" si="29"/>
        <v/>
      </c>
      <c r="AT39" s="47" t="str">
        <f t="shared" si="29"/>
        <v/>
      </c>
      <c r="AU39" s="47" t="str">
        <f t="shared" si="29"/>
        <v/>
      </c>
      <c r="AV39" s="47" t="str">
        <f t="shared" si="29"/>
        <v/>
      </c>
      <c r="AW39" s="47" t="str">
        <f t="shared" si="29"/>
        <v/>
      </c>
      <c r="AX39" s="49"/>
    </row>
    <row r="40" spans="1:50" ht="25" customHeight="1" x14ac:dyDescent="0.6">
      <c r="A40" s="8">
        <v>25</v>
      </c>
      <c r="B40" s="176" t="str">
        <f>NAMENBLAD!B32</f>
        <v>leerling 25</v>
      </c>
      <c r="C40" s="104">
        <f>'25'!$H$23</f>
        <v>0</v>
      </c>
      <c r="D40" s="106">
        <f>'25'!$P$23</f>
        <v>0</v>
      </c>
      <c r="E40" s="29" t="e">
        <f t="shared" si="7"/>
        <v>#VALUE!</v>
      </c>
      <c r="F40" s="6">
        <f t="shared" si="8"/>
        <v>1</v>
      </c>
      <c r="G40" s="157" t="e">
        <f t="shared" si="9"/>
        <v>#VALUE!</v>
      </c>
      <c r="H40" s="326" t="str">
        <f t="shared" si="0"/>
        <v/>
      </c>
      <c r="I40" s="34" t="str">
        <f t="shared" si="10"/>
        <v/>
      </c>
      <c r="J40" s="165">
        <f t="shared" si="11"/>
        <v>0</v>
      </c>
      <c r="K40" s="165">
        <f t="shared" si="12"/>
        <v>0</v>
      </c>
      <c r="L40" s="166" t="str">
        <f t="shared" si="13"/>
        <v/>
      </c>
      <c r="M40" s="167" t="str">
        <f t="shared" si="14"/>
        <v/>
      </c>
      <c r="N40" s="166" t="e">
        <f t="shared" si="1"/>
        <v>#VALUE!</v>
      </c>
      <c r="O40" s="168">
        <f t="shared" si="15"/>
        <v>0</v>
      </c>
      <c r="P40" s="168">
        <f t="shared" si="16"/>
        <v>0</v>
      </c>
      <c r="Q40" s="168">
        <f t="shared" si="17"/>
        <v>0</v>
      </c>
      <c r="R40" s="168">
        <f t="shared" si="18"/>
        <v>0</v>
      </c>
      <c r="S40" s="168">
        <f t="shared" si="19"/>
        <v>0</v>
      </c>
      <c r="T40" s="168">
        <f t="shared" si="20"/>
        <v>0</v>
      </c>
      <c r="U40" s="168">
        <f t="shared" si="21"/>
        <v>0</v>
      </c>
      <c r="V40" s="168">
        <f t="shared" si="22"/>
        <v>0</v>
      </c>
      <c r="W40" s="168">
        <f t="shared" si="23"/>
        <v>0</v>
      </c>
      <c r="X40" s="168">
        <f t="shared" si="24"/>
        <v>0</v>
      </c>
      <c r="Y40" s="47" t="str">
        <f t="shared" si="25"/>
        <v/>
      </c>
      <c r="Z40" s="47" t="str">
        <f t="shared" si="25"/>
        <v/>
      </c>
      <c r="AA40" s="47" t="str">
        <f t="shared" si="25"/>
        <v/>
      </c>
      <c r="AB40" s="47" t="str">
        <f t="shared" si="25"/>
        <v/>
      </c>
      <c r="AC40" s="47" t="str">
        <f t="shared" si="25"/>
        <v/>
      </c>
      <c r="AD40" s="47" t="str">
        <f t="shared" si="26"/>
        <v/>
      </c>
      <c r="AE40" s="47" t="str">
        <f t="shared" si="26"/>
        <v/>
      </c>
      <c r="AF40" s="47" t="str">
        <f t="shared" si="26"/>
        <v/>
      </c>
      <c r="AG40" s="47" t="str">
        <f t="shared" si="26"/>
        <v/>
      </c>
      <c r="AH40" s="47" t="str">
        <f t="shared" si="26"/>
        <v/>
      </c>
      <c r="AI40" s="47" t="str">
        <f t="shared" si="27"/>
        <v/>
      </c>
      <c r="AJ40" s="47" t="str">
        <f t="shared" si="27"/>
        <v/>
      </c>
      <c r="AK40" s="47" t="str">
        <f t="shared" si="27"/>
        <v/>
      </c>
      <c r="AL40" s="47" t="str">
        <f t="shared" si="27"/>
        <v/>
      </c>
      <c r="AM40" s="47" t="str">
        <f t="shared" si="27"/>
        <v/>
      </c>
      <c r="AN40" s="47" t="str">
        <f t="shared" si="28"/>
        <v/>
      </c>
      <c r="AO40" s="47" t="str">
        <f t="shared" si="28"/>
        <v/>
      </c>
      <c r="AP40" s="47" t="str">
        <f t="shared" si="28"/>
        <v/>
      </c>
      <c r="AQ40" s="47" t="str">
        <f t="shared" si="28"/>
        <v/>
      </c>
      <c r="AR40" s="47" t="str">
        <f t="shared" si="28"/>
        <v/>
      </c>
      <c r="AS40" s="47" t="str">
        <f t="shared" si="29"/>
        <v/>
      </c>
      <c r="AT40" s="47" t="str">
        <f t="shared" si="29"/>
        <v/>
      </c>
      <c r="AU40" s="47" t="str">
        <f t="shared" si="29"/>
        <v/>
      </c>
      <c r="AV40" s="47" t="str">
        <f t="shared" si="29"/>
        <v/>
      </c>
      <c r="AW40" s="47" t="str">
        <f t="shared" si="29"/>
        <v/>
      </c>
      <c r="AX40" s="49"/>
    </row>
    <row r="41" spans="1:50" ht="25" customHeight="1" x14ac:dyDescent="0.6">
      <c r="A41" s="8">
        <v>26</v>
      </c>
      <c r="B41" s="176" t="str">
        <f>NAMENBLAD!B33</f>
        <v>leerling 26</v>
      </c>
      <c r="C41" s="104">
        <f>'26'!$H$23</f>
        <v>0</v>
      </c>
      <c r="D41" s="106">
        <f>'26'!$P$23</f>
        <v>0</v>
      </c>
      <c r="E41" s="29" t="e">
        <f t="shared" si="7"/>
        <v>#VALUE!</v>
      </c>
      <c r="F41" s="6">
        <f t="shared" si="8"/>
        <v>1</v>
      </c>
      <c r="G41" s="157" t="e">
        <f t="shared" si="9"/>
        <v>#VALUE!</v>
      </c>
      <c r="H41" s="326" t="str">
        <f t="shared" si="0"/>
        <v/>
      </c>
      <c r="I41" s="34" t="str">
        <f t="shared" si="10"/>
        <v/>
      </c>
      <c r="J41" s="165">
        <f t="shared" si="11"/>
        <v>0</v>
      </c>
      <c r="K41" s="165">
        <f t="shared" si="12"/>
        <v>0</v>
      </c>
      <c r="L41" s="166" t="str">
        <f t="shared" si="13"/>
        <v/>
      </c>
      <c r="M41" s="167" t="str">
        <f t="shared" si="14"/>
        <v/>
      </c>
      <c r="N41" s="166" t="e">
        <f t="shared" si="1"/>
        <v>#VALUE!</v>
      </c>
      <c r="O41" s="168">
        <f t="shared" si="15"/>
        <v>0</v>
      </c>
      <c r="P41" s="168">
        <f t="shared" si="16"/>
        <v>0</v>
      </c>
      <c r="Q41" s="168">
        <f t="shared" si="17"/>
        <v>0</v>
      </c>
      <c r="R41" s="168">
        <f t="shared" si="18"/>
        <v>0</v>
      </c>
      <c r="S41" s="168">
        <f t="shared" si="19"/>
        <v>0</v>
      </c>
      <c r="T41" s="168">
        <f t="shared" si="20"/>
        <v>0</v>
      </c>
      <c r="U41" s="168">
        <f t="shared" si="21"/>
        <v>0</v>
      </c>
      <c r="V41" s="168">
        <f t="shared" si="22"/>
        <v>0</v>
      </c>
      <c r="W41" s="168">
        <f t="shared" si="23"/>
        <v>0</v>
      </c>
      <c r="X41" s="168">
        <f t="shared" si="24"/>
        <v>0</v>
      </c>
      <c r="Y41" s="47" t="str">
        <f t="shared" si="25"/>
        <v/>
      </c>
      <c r="Z41" s="47" t="str">
        <f t="shared" si="25"/>
        <v/>
      </c>
      <c r="AA41" s="47" t="str">
        <f t="shared" si="25"/>
        <v/>
      </c>
      <c r="AB41" s="47" t="str">
        <f t="shared" si="25"/>
        <v/>
      </c>
      <c r="AC41" s="47" t="str">
        <f t="shared" si="25"/>
        <v/>
      </c>
      <c r="AD41" s="47" t="str">
        <f t="shared" si="26"/>
        <v/>
      </c>
      <c r="AE41" s="47" t="str">
        <f t="shared" si="26"/>
        <v/>
      </c>
      <c r="AF41" s="47" t="str">
        <f t="shared" si="26"/>
        <v/>
      </c>
      <c r="AG41" s="47" t="str">
        <f t="shared" si="26"/>
        <v/>
      </c>
      <c r="AH41" s="47" t="str">
        <f t="shared" si="26"/>
        <v/>
      </c>
      <c r="AI41" s="47" t="str">
        <f t="shared" si="27"/>
        <v/>
      </c>
      <c r="AJ41" s="47" t="str">
        <f t="shared" si="27"/>
        <v/>
      </c>
      <c r="AK41" s="47" t="str">
        <f t="shared" si="27"/>
        <v/>
      </c>
      <c r="AL41" s="47" t="str">
        <f t="shared" si="27"/>
        <v/>
      </c>
      <c r="AM41" s="47" t="str">
        <f t="shared" si="27"/>
        <v/>
      </c>
      <c r="AN41" s="47" t="str">
        <f t="shared" si="28"/>
        <v/>
      </c>
      <c r="AO41" s="47" t="str">
        <f t="shared" si="28"/>
        <v/>
      </c>
      <c r="AP41" s="47" t="str">
        <f t="shared" si="28"/>
        <v/>
      </c>
      <c r="AQ41" s="47" t="str">
        <f t="shared" si="28"/>
        <v/>
      </c>
      <c r="AR41" s="47" t="str">
        <f t="shared" si="28"/>
        <v/>
      </c>
      <c r="AS41" s="47" t="str">
        <f t="shared" si="29"/>
        <v/>
      </c>
      <c r="AT41" s="47" t="str">
        <f t="shared" si="29"/>
        <v/>
      </c>
      <c r="AU41" s="47" t="str">
        <f t="shared" si="29"/>
        <v/>
      </c>
      <c r="AV41" s="47" t="str">
        <f t="shared" si="29"/>
        <v/>
      </c>
      <c r="AW41" s="47" t="str">
        <f t="shared" si="29"/>
        <v/>
      </c>
      <c r="AX41" s="49"/>
    </row>
    <row r="42" spans="1:50" ht="25" customHeight="1" x14ac:dyDescent="0.6">
      <c r="A42" s="8">
        <v>27</v>
      </c>
      <c r="B42" s="176" t="str">
        <f>NAMENBLAD!B34</f>
        <v>leerling 27</v>
      </c>
      <c r="C42" s="104">
        <f>'27'!$H$23</f>
        <v>0</v>
      </c>
      <c r="D42" s="106">
        <f>'27'!$P$23</f>
        <v>0</v>
      </c>
      <c r="E42" s="29" t="e">
        <f t="shared" si="7"/>
        <v>#VALUE!</v>
      </c>
      <c r="F42" s="6">
        <f t="shared" si="8"/>
        <v>1</v>
      </c>
      <c r="G42" s="157" t="e">
        <f t="shared" si="9"/>
        <v>#VALUE!</v>
      </c>
      <c r="H42" s="326" t="str">
        <f t="shared" si="0"/>
        <v/>
      </c>
      <c r="I42" s="34" t="str">
        <f t="shared" si="10"/>
        <v/>
      </c>
      <c r="J42" s="165">
        <f t="shared" si="11"/>
        <v>0</v>
      </c>
      <c r="K42" s="165">
        <f t="shared" si="12"/>
        <v>0</v>
      </c>
      <c r="L42" s="166" t="str">
        <f t="shared" si="13"/>
        <v/>
      </c>
      <c r="M42" s="167" t="str">
        <f t="shared" si="14"/>
        <v/>
      </c>
      <c r="N42" s="166" t="e">
        <f t="shared" si="1"/>
        <v>#VALUE!</v>
      </c>
      <c r="O42" s="168">
        <f t="shared" si="15"/>
        <v>0</v>
      </c>
      <c r="P42" s="168">
        <f t="shared" si="16"/>
        <v>0</v>
      </c>
      <c r="Q42" s="168">
        <f t="shared" si="17"/>
        <v>0</v>
      </c>
      <c r="R42" s="168">
        <f t="shared" si="18"/>
        <v>0</v>
      </c>
      <c r="S42" s="168">
        <f t="shared" si="19"/>
        <v>0</v>
      </c>
      <c r="T42" s="168">
        <f t="shared" si="20"/>
        <v>0</v>
      </c>
      <c r="U42" s="168">
        <f t="shared" si="21"/>
        <v>0</v>
      </c>
      <c r="V42" s="168">
        <f t="shared" si="22"/>
        <v>0</v>
      </c>
      <c r="W42" s="168">
        <f t="shared" si="23"/>
        <v>0</v>
      </c>
      <c r="X42" s="168">
        <f t="shared" si="24"/>
        <v>0</v>
      </c>
      <c r="Y42" s="47" t="str">
        <f t="shared" si="25"/>
        <v/>
      </c>
      <c r="Z42" s="47" t="str">
        <f t="shared" si="25"/>
        <v/>
      </c>
      <c r="AA42" s="47" t="str">
        <f t="shared" si="25"/>
        <v/>
      </c>
      <c r="AB42" s="47" t="str">
        <f t="shared" si="25"/>
        <v/>
      </c>
      <c r="AC42" s="47" t="str">
        <f t="shared" si="25"/>
        <v/>
      </c>
      <c r="AD42" s="47" t="str">
        <f t="shared" si="26"/>
        <v/>
      </c>
      <c r="AE42" s="47" t="str">
        <f t="shared" si="26"/>
        <v/>
      </c>
      <c r="AF42" s="47" t="str">
        <f t="shared" si="26"/>
        <v/>
      </c>
      <c r="AG42" s="47" t="str">
        <f t="shared" si="26"/>
        <v/>
      </c>
      <c r="AH42" s="47" t="str">
        <f t="shared" si="26"/>
        <v/>
      </c>
      <c r="AI42" s="47" t="str">
        <f t="shared" si="27"/>
        <v/>
      </c>
      <c r="AJ42" s="47" t="str">
        <f t="shared" si="27"/>
        <v/>
      </c>
      <c r="AK42" s="47" t="str">
        <f t="shared" si="27"/>
        <v/>
      </c>
      <c r="AL42" s="47" t="str">
        <f t="shared" si="27"/>
        <v/>
      </c>
      <c r="AM42" s="47" t="str">
        <f t="shared" si="27"/>
        <v/>
      </c>
      <c r="AN42" s="47" t="str">
        <f t="shared" si="28"/>
        <v/>
      </c>
      <c r="AO42" s="47" t="str">
        <f t="shared" si="28"/>
        <v/>
      </c>
      <c r="AP42" s="47" t="str">
        <f t="shared" si="28"/>
        <v/>
      </c>
      <c r="AQ42" s="47" t="str">
        <f t="shared" si="28"/>
        <v/>
      </c>
      <c r="AR42" s="47" t="str">
        <f t="shared" si="28"/>
        <v/>
      </c>
      <c r="AS42" s="47" t="str">
        <f t="shared" si="29"/>
        <v/>
      </c>
      <c r="AT42" s="47" t="str">
        <f t="shared" si="29"/>
        <v/>
      </c>
      <c r="AU42" s="47" t="str">
        <f t="shared" si="29"/>
        <v/>
      </c>
      <c r="AV42" s="47" t="str">
        <f t="shared" si="29"/>
        <v/>
      </c>
      <c r="AW42" s="47" t="str">
        <f t="shared" si="29"/>
        <v/>
      </c>
      <c r="AX42" s="49"/>
    </row>
    <row r="43" spans="1:50" ht="25" customHeight="1" x14ac:dyDescent="0.6">
      <c r="A43" s="8">
        <v>28</v>
      </c>
      <c r="B43" s="176" t="str">
        <f>NAMENBLAD!B35</f>
        <v>leerling 28</v>
      </c>
      <c r="C43" s="104">
        <f>'28'!$H$23</f>
        <v>0</v>
      </c>
      <c r="D43" s="106">
        <f>'28'!$P$23</f>
        <v>0</v>
      </c>
      <c r="E43" s="29" t="e">
        <f t="shared" si="7"/>
        <v>#VALUE!</v>
      </c>
      <c r="F43" s="6">
        <f t="shared" si="8"/>
        <v>1</v>
      </c>
      <c r="G43" s="157" t="e">
        <f t="shared" si="9"/>
        <v>#VALUE!</v>
      </c>
      <c r="H43" s="326" t="str">
        <f t="shared" si="0"/>
        <v/>
      </c>
      <c r="I43" s="34" t="str">
        <f t="shared" si="10"/>
        <v/>
      </c>
      <c r="J43" s="165">
        <f t="shared" si="11"/>
        <v>0</v>
      </c>
      <c r="K43" s="165">
        <f t="shared" si="12"/>
        <v>0</v>
      </c>
      <c r="L43" s="166" t="str">
        <f t="shared" si="13"/>
        <v/>
      </c>
      <c r="M43" s="167" t="str">
        <f t="shared" si="14"/>
        <v/>
      </c>
      <c r="N43" s="166" t="e">
        <f t="shared" si="1"/>
        <v>#VALUE!</v>
      </c>
      <c r="O43" s="168">
        <f t="shared" si="15"/>
        <v>0</v>
      </c>
      <c r="P43" s="168">
        <f t="shared" si="16"/>
        <v>0</v>
      </c>
      <c r="Q43" s="168">
        <f t="shared" si="17"/>
        <v>0</v>
      </c>
      <c r="R43" s="168">
        <f t="shared" si="18"/>
        <v>0</v>
      </c>
      <c r="S43" s="168">
        <f t="shared" si="19"/>
        <v>0</v>
      </c>
      <c r="T43" s="168">
        <f t="shared" si="20"/>
        <v>0</v>
      </c>
      <c r="U43" s="168">
        <f t="shared" si="21"/>
        <v>0</v>
      </c>
      <c r="V43" s="168">
        <f t="shared" si="22"/>
        <v>0</v>
      </c>
      <c r="W43" s="168">
        <f t="shared" si="23"/>
        <v>0</v>
      </c>
      <c r="X43" s="168">
        <f t="shared" si="24"/>
        <v>0</v>
      </c>
      <c r="Y43" s="47" t="str">
        <f t="shared" si="25"/>
        <v/>
      </c>
      <c r="Z43" s="47" t="str">
        <f t="shared" si="25"/>
        <v/>
      </c>
      <c r="AA43" s="47" t="str">
        <f t="shared" si="25"/>
        <v/>
      </c>
      <c r="AB43" s="47" t="str">
        <f t="shared" si="25"/>
        <v/>
      </c>
      <c r="AC43" s="47" t="str">
        <f t="shared" si="25"/>
        <v/>
      </c>
      <c r="AD43" s="47" t="str">
        <f t="shared" si="26"/>
        <v/>
      </c>
      <c r="AE43" s="47" t="str">
        <f t="shared" si="26"/>
        <v/>
      </c>
      <c r="AF43" s="47" t="str">
        <f t="shared" si="26"/>
        <v/>
      </c>
      <c r="AG43" s="47" t="str">
        <f t="shared" si="26"/>
        <v/>
      </c>
      <c r="AH43" s="47" t="str">
        <f t="shared" si="26"/>
        <v/>
      </c>
      <c r="AI43" s="47" t="str">
        <f t="shared" si="27"/>
        <v/>
      </c>
      <c r="AJ43" s="47" t="str">
        <f t="shared" si="27"/>
        <v/>
      </c>
      <c r="AK43" s="47" t="str">
        <f t="shared" si="27"/>
        <v/>
      </c>
      <c r="AL43" s="47" t="str">
        <f t="shared" si="27"/>
        <v/>
      </c>
      <c r="AM43" s="47" t="str">
        <f t="shared" si="27"/>
        <v/>
      </c>
      <c r="AN43" s="47" t="str">
        <f t="shared" si="28"/>
        <v/>
      </c>
      <c r="AO43" s="47" t="str">
        <f t="shared" si="28"/>
        <v/>
      </c>
      <c r="AP43" s="47" t="str">
        <f t="shared" si="28"/>
        <v/>
      </c>
      <c r="AQ43" s="47" t="str">
        <f t="shared" si="28"/>
        <v/>
      </c>
      <c r="AR43" s="47" t="str">
        <f t="shared" si="28"/>
        <v/>
      </c>
      <c r="AS43" s="47" t="str">
        <f t="shared" si="29"/>
        <v/>
      </c>
      <c r="AT43" s="47" t="str">
        <f t="shared" si="29"/>
        <v/>
      </c>
      <c r="AU43" s="47" t="str">
        <f t="shared" si="29"/>
        <v/>
      </c>
      <c r="AV43" s="47" t="str">
        <f t="shared" si="29"/>
        <v/>
      </c>
      <c r="AW43" s="47" t="str">
        <f t="shared" si="29"/>
        <v/>
      </c>
      <c r="AX43" s="49"/>
    </row>
    <row r="44" spans="1:50" ht="25" customHeight="1" x14ac:dyDescent="0.6">
      <c r="A44" s="8">
        <v>29</v>
      </c>
      <c r="B44" s="176">
        <f>NAMENBLAD!B36</f>
        <v>0</v>
      </c>
      <c r="C44" s="104">
        <f>'29'!$H$23</f>
        <v>0</v>
      </c>
      <c r="D44" s="106">
        <f>'29'!$P$23</f>
        <v>0</v>
      </c>
      <c r="E44" s="29" t="e">
        <f t="shared" si="7"/>
        <v>#VALUE!</v>
      </c>
      <c r="F44" s="6">
        <f t="shared" si="8"/>
        <v>1</v>
      </c>
      <c r="G44" s="157" t="e">
        <f t="shared" si="9"/>
        <v>#VALUE!</v>
      </c>
      <c r="H44" s="326" t="str">
        <f t="shared" si="0"/>
        <v/>
      </c>
      <c r="I44" s="34" t="str">
        <f t="shared" si="10"/>
        <v/>
      </c>
      <c r="J44" s="165">
        <f t="shared" si="11"/>
        <v>0</v>
      </c>
      <c r="K44" s="165">
        <f t="shared" si="12"/>
        <v>0</v>
      </c>
      <c r="L44" s="166" t="str">
        <f t="shared" si="13"/>
        <v/>
      </c>
      <c r="M44" s="167" t="str">
        <f t="shared" si="14"/>
        <v/>
      </c>
      <c r="N44" s="166" t="e">
        <f t="shared" si="1"/>
        <v>#VALUE!</v>
      </c>
      <c r="O44" s="168">
        <f t="shared" si="15"/>
        <v>0</v>
      </c>
      <c r="P44" s="168">
        <f t="shared" si="16"/>
        <v>0</v>
      </c>
      <c r="Q44" s="168">
        <f t="shared" si="17"/>
        <v>0</v>
      </c>
      <c r="R44" s="168">
        <f t="shared" si="18"/>
        <v>0</v>
      </c>
      <c r="S44" s="168">
        <f t="shared" si="19"/>
        <v>0</v>
      </c>
      <c r="T44" s="168">
        <f t="shared" si="20"/>
        <v>0</v>
      </c>
      <c r="U44" s="168">
        <f t="shared" si="21"/>
        <v>0</v>
      </c>
      <c r="V44" s="168">
        <f t="shared" si="22"/>
        <v>0</v>
      </c>
      <c r="W44" s="168">
        <f t="shared" si="23"/>
        <v>0</v>
      </c>
      <c r="X44" s="168">
        <f t="shared" si="24"/>
        <v>0</v>
      </c>
      <c r="Y44" s="47" t="str">
        <f t="shared" si="25"/>
        <v/>
      </c>
      <c r="Z44" s="47" t="str">
        <f t="shared" si="25"/>
        <v/>
      </c>
      <c r="AA44" s="47" t="str">
        <f t="shared" si="25"/>
        <v/>
      </c>
      <c r="AB44" s="47" t="str">
        <f t="shared" si="25"/>
        <v/>
      </c>
      <c r="AC44" s="47" t="str">
        <f t="shared" si="25"/>
        <v/>
      </c>
      <c r="AD44" s="47" t="str">
        <f t="shared" si="26"/>
        <v/>
      </c>
      <c r="AE44" s="47" t="str">
        <f t="shared" si="26"/>
        <v/>
      </c>
      <c r="AF44" s="47" t="str">
        <f t="shared" si="26"/>
        <v/>
      </c>
      <c r="AG44" s="47" t="str">
        <f t="shared" si="26"/>
        <v/>
      </c>
      <c r="AH44" s="47" t="str">
        <f t="shared" si="26"/>
        <v/>
      </c>
      <c r="AI44" s="47" t="str">
        <f t="shared" si="27"/>
        <v/>
      </c>
      <c r="AJ44" s="47" t="str">
        <f t="shared" si="27"/>
        <v/>
      </c>
      <c r="AK44" s="47" t="str">
        <f t="shared" si="27"/>
        <v/>
      </c>
      <c r="AL44" s="47" t="str">
        <f t="shared" si="27"/>
        <v/>
      </c>
      <c r="AM44" s="47" t="str">
        <f t="shared" si="27"/>
        <v/>
      </c>
      <c r="AN44" s="47" t="str">
        <f t="shared" si="28"/>
        <v/>
      </c>
      <c r="AO44" s="47" t="str">
        <f t="shared" si="28"/>
        <v/>
      </c>
      <c r="AP44" s="47" t="str">
        <f t="shared" si="28"/>
        <v/>
      </c>
      <c r="AQ44" s="47" t="str">
        <f t="shared" si="28"/>
        <v/>
      </c>
      <c r="AR44" s="47" t="str">
        <f t="shared" si="28"/>
        <v/>
      </c>
      <c r="AS44" s="47" t="str">
        <f t="shared" si="29"/>
        <v/>
      </c>
      <c r="AT44" s="47" t="str">
        <f t="shared" si="29"/>
        <v/>
      </c>
      <c r="AU44" s="47" t="str">
        <f t="shared" si="29"/>
        <v/>
      </c>
      <c r="AV44" s="47" t="str">
        <f t="shared" si="29"/>
        <v/>
      </c>
      <c r="AW44" s="47" t="str">
        <f t="shared" si="29"/>
        <v/>
      </c>
      <c r="AX44" s="49"/>
    </row>
    <row r="45" spans="1:50" ht="25" customHeight="1" x14ac:dyDescent="0.6">
      <c r="A45" s="8">
        <v>30</v>
      </c>
      <c r="B45" s="176">
        <f>NAMENBLAD!B37</f>
        <v>0</v>
      </c>
      <c r="C45" s="104">
        <f>'30'!$H$23</f>
        <v>0</v>
      </c>
      <c r="D45" s="106">
        <f>'30'!$P$23</f>
        <v>0</v>
      </c>
      <c r="E45" s="29" t="e">
        <f t="shared" si="7"/>
        <v>#VALUE!</v>
      </c>
      <c r="F45" s="6">
        <f t="shared" si="8"/>
        <v>1</v>
      </c>
      <c r="G45" s="157" t="e">
        <f t="shared" si="9"/>
        <v>#VALUE!</v>
      </c>
      <c r="H45" s="326" t="str">
        <f t="shared" si="0"/>
        <v/>
      </c>
      <c r="I45" s="34" t="str">
        <f t="shared" si="10"/>
        <v/>
      </c>
      <c r="J45" s="165">
        <f t="shared" si="11"/>
        <v>0</v>
      </c>
      <c r="K45" s="165">
        <f t="shared" si="12"/>
        <v>0</v>
      </c>
      <c r="L45" s="166" t="str">
        <f t="shared" si="13"/>
        <v/>
      </c>
      <c r="M45" s="167" t="str">
        <f t="shared" si="14"/>
        <v/>
      </c>
      <c r="N45" s="166" t="e">
        <f t="shared" si="1"/>
        <v>#VALUE!</v>
      </c>
      <c r="O45" s="168">
        <f t="shared" si="15"/>
        <v>0</v>
      </c>
      <c r="P45" s="168">
        <f t="shared" si="16"/>
        <v>0</v>
      </c>
      <c r="Q45" s="168">
        <f t="shared" si="17"/>
        <v>0</v>
      </c>
      <c r="R45" s="168">
        <f t="shared" si="18"/>
        <v>0</v>
      </c>
      <c r="S45" s="168">
        <f t="shared" si="19"/>
        <v>0</v>
      </c>
      <c r="T45" s="168">
        <f t="shared" si="20"/>
        <v>0</v>
      </c>
      <c r="U45" s="168">
        <f t="shared" si="21"/>
        <v>0</v>
      </c>
      <c r="V45" s="168">
        <f t="shared" si="22"/>
        <v>0</v>
      </c>
      <c r="W45" s="168">
        <f t="shared" si="23"/>
        <v>0</v>
      </c>
      <c r="X45" s="168">
        <f t="shared" si="24"/>
        <v>0</v>
      </c>
      <c r="Y45" s="47" t="str">
        <f t="shared" si="25"/>
        <v/>
      </c>
      <c r="Z45" s="47" t="str">
        <f t="shared" si="25"/>
        <v/>
      </c>
      <c r="AA45" s="47" t="str">
        <f t="shared" si="25"/>
        <v/>
      </c>
      <c r="AB45" s="47" t="str">
        <f t="shared" si="25"/>
        <v/>
      </c>
      <c r="AC45" s="47" t="str">
        <f t="shared" si="25"/>
        <v/>
      </c>
      <c r="AD45" s="47" t="str">
        <f t="shared" si="26"/>
        <v/>
      </c>
      <c r="AE45" s="47" t="str">
        <f t="shared" si="26"/>
        <v/>
      </c>
      <c r="AF45" s="47" t="str">
        <f t="shared" si="26"/>
        <v/>
      </c>
      <c r="AG45" s="47" t="str">
        <f t="shared" si="26"/>
        <v/>
      </c>
      <c r="AH45" s="47" t="str">
        <f t="shared" si="26"/>
        <v/>
      </c>
      <c r="AI45" s="47" t="str">
        <f t="shared" si="27"/>
        <v/>
      </c>
      <c r="AJ45" s="47" t="str">
        <f t="shared" si="27"/>
        <v/>
      </c>
      <c r="AK45" s="47" t="str">
        <f t="shared" si="27"/>
        <v/>
      </c>
      <c r="AL45" s="47" t="str">
        <f t="shared" si="27"/>
        <v/>
      </c>
      <c r="AM45" s="47" t="str">
        <f t="shared" si="27"/>
        <v/>
      </c>
      <c r="AN45" s="47" t="str">
        <f t="shared" si="28"/>
        <v/>
      </c>
      <c r="AO45" s="47" t="str">
        <f t="shared" si="28"/>
        <v/>
      </c>
      <c r="AP45" s="47" t="str">
        <f t="shared" si="28"/>
        <v/>
      </c>
      <c r="AQ45" s="47" t="str">
        <f t="shared" si="28"/>
        <v/>
      </c>
      <c r="AR45" s="47" t="str">
        <f t="shared" si="28"/>
        <v/>
      </c>
      <c r="AS45" s="47" t="str">
        <f t="shared" si="29"/>
        <v/>
      </c>
      <c r="AT45" s="47" t="str">
        <f t="shared" si="29"/>
        <v/>
      </c>
      <c r="AU45" s="47" t="str">
        <f t="shared" si="29"/>
        <v/>
      </c>
      <c r="AV45" s="47" t="str">
        <f t="shared" si="29"/>
        <v/>
      </c>
      <c r="AW45" s="47" t="str">
        <f t="shared" si="29"/>
        <v/>
      </c>
      <c r="AX45" s="49"/>
    </row>
    <row r="46" spans="1:50" ht="25" customHeight="1" x14ac:dyDescent="0.6">
      <c r="A46" s="8">
        <v>31</v>
      </c>
      <c r="B46" s="176">
        <f>NAMENBLAD!B38</f>
        <v>0</v>
      </c>
      <c r="C46" s="104">
        <f>'31'!$H$23</f>
        <v>0</v>
      </c>
      <c r="D46" s="106">
        <f>'31'!$P$23</f>
        <v>0</v>
      </c>
      <c r="E46" s="29" t="e">
        <f t="shared" si="7"/>
        <v>#VALUE!</v>
      </c>
      <c r="F46" s="6">
        <f t="shared" si="8"/>
        <v>1</v>
      </c>
      <c r="G46" s="157" t="e">
        <f t="shared" si="9"/>
        <v>#VALUE!</v>
      </c>
      <c r="H46" s="326" t="str">
        <f t="shared" si="0"/>
        <v/>
      </c>
      <c r="I46" s="34" t="str">
        <f t="shared" si="10"/>
        <v/>
      </c>
      <c r="J46" s="165">
        <f t="shared" si="11"/>
        <v>0</v>
      </c>
      <c r="K46" s="165">
        <f t="shared" si="12"/>
        <v>0</v>
      </c>
      <c r="L46" s="166" t="str">
        <f t="shared" si="13"/>
        <v/>
      </c>
      <c r="M46" s="167" t="str">
        <f t="shared" si="14"/>
        <v/>
      </c>
      <c r="N46" s="166" t="e">
        <f t="shared" si="1"/>
        <v>#VALUE!</v>
      </c>
      <c r="O46" s="168">
        <f t="shared" si="15"/>
        <v>0</v>
      </c>
      <c r="P46" s="168">
        <f t="shared" si="16"/>
        <v>0</v>
      </c>
      <c r="Q46" s="168">
        <f t="shared" si="17"/>
        <v>0</v>
      </c>
      <c r="R46" s="168">
        <f t="shared" si="18"/>
        <v>0</v>
      </c>
      <c r="S46" s="168">
        <f t="shared" si="19"/>
        <v>0</v>
      </c>
      <c r="T46" s="168">
        <f t="shared" si="20"/>
        <v>0</v>
      </c>
      <c r="U46" s="168">
        <f t="shared" si="21"/>
        <v>0</v>
      </c>
      <c r="V46" s="168">
        <f t="shared" si="22"/>
        <v>0</v>
      </c>
      <c r="W46" s="168">
        <f t="shared" si="23"/>
        <v>0</v>
      </c>
      <c r="X46" s="168">
        <f t="shared" si="24"/>
        <v>0</v>
      </c>
      <c r="Y46" s="47" t="str">
        <f t="shared" si="25"/>
        <v/>
      </c>
      <c r="Z46" s="47" t="str">
        <f t="shared" si="25"/>
        <v/>
      </c>
      <c r="AA46" s="47" t="str">
        <f t="shared" si="25"/>
        <v/>
      </c>
      <c r="AB46" s="47" t="str">
        <f t="shared" si="25"/>
        <v/>
      </c>
      <c r="AC46" s="47" t="str">
        <f t="shared" si="25"/>
        <v/>
      </c>
      <c r="AD46" s="47" t="str">
        <f t="shared" si="26"/>
        <v/>
      </c>
      <c r="AE46" s="47" t="str">
        <f t="shared" si="26"/>
        <v/>
      </c>
      <c r="AF46" s="47" t="str">
        <f t="shared" si="26"/>
        <v/>
      </c>
      <c r="AG46" s="47" t="str">
        <f t="shared" si="26"/>
        <v/>
      </c>
      <c r="AH46" s="47" t="str">
        <f t="shared" si="26"/>
        <v/>
      </c>
      <c r="AI46" s="47" t="str">
        <f t="shared" si="27"/>
        <v/>
      </c>
      <c r="AJ46" s="47" t="str">
        <f t="shared" si="27"/>
        <v/>
      </c>
      <c r="AK46" s="47" t="str">
        <f t="shared" si="27"/>
        <v/>
      </c>
      <c r="AL46" s="47" t="str">
        <f t="shared" si="27"/>
        <v/>
      </c>
      <c r="AM46" s="47" t="str">
        <f t="shared" si="27"/>
        <v/>
      </c>
      <c r="AN46" s="47" t="str">
        <f t="shared" si="28"/>
        <v/>
      </c>
      <c r="AO46" s="47" t="str">
        <f t="shared" si="28"/>
        <v/>
      </c>
      <c r="AP46" s="47" t="str">
        <f t="shared" si="28"/>
        <v/>
      </c>
      <c r="AQ46" s="47" t="str">
        <f t="shared" si="28"/>
        <v/>
      </c>
      <c r="AR46" s="47" t="str">
        <f t="shared" si="28"/>
        <v/>
      </c>
      <c r="AS46" s="47" t="str">
        <f t="shared" si="29"/>
        <v/>
      </c>
      <c r="AT46" s="47" t="str">
        <f t="shared" si="29"/>
        <v/>
      </c>
      <c r="AU46" s="47" t="str">
        <f t="shared" si="29"/>
        <v/>
      </c>
      <c r="AV46" s="47" t="str">
        <f t="shared" si="29"/>
        <v/>
      </c>
      <c r="AW46" s="47" t="str">
        <f t="shared" si="29"/>
        <v/>
      </c>
      <c r="AX46" s="49"/>
    </row>
    <row r="47" spans="1:50" ht="25" customHeight="1" x14ac:dyDescent="0.6">
      <c r="A47" s="8">
        <v>32</v>
      </c>
      <c r="B47" s="176">
        <f>NAMENBLAD!B39</f>
        <v>0</v>
      </c>
      <c r="C47" s="104">
        <f>'32'!$H$23</f>
        <v>0</v>
      </c>
      <c r="D47" s="106">
        <f>'32'!$P$23</f>
        <v>0</v>
      </c>
      <c r="E47" s="29" t="e">
        <f t="shared" si="7"/>
        <v>#VALUE!</v>
      </c>
      <c r="F47" s="6">
        <f t="shared" si="8"/>
        <v>1</v>
      </c>
      <c r="G47" s="157" t="e">
        <f t="shared" si="9"/>
        <v>#VALUE!</v>
      </c>
      <c r="H47" s="326" t="str">
        <f t="shared" si="0"/>
        <v/>
      </c>
      <c r="I47" s="34" t="str">
        <f t="shared" si="10"/>
        <v/>
      </c>
      <c r="J47" s="165">
        <f t="shared" si="11"/>
        <v>0</v>
      </c>
      <c r="K47" s="165">
        <f t="shared" si="12"/>
        <v>0</v>
      </c>
      <c r="L47" s="166" t="str">
        <f t="shared" si="13"/>
        <v/>
      </c>
      <c r="M47" s="167" t="str">
        <f t="shared" si="14"/>
        <v/>
      </c>
      <c r="N47" s="166" t="e">
        <f t="shared" si="1"/>
        <v>#VALUE!</v>
      </c>
      <c r="O47" s="168">
        <f t="shared" si="15"/>
        <v>0</v>
      </c>
      <c r="P47" s="168">
        <f t="shared" si="16"/>
        <v>0</v>
      </c>
      <c r="Q47" s="168">
        <f t="shared" si="17"/>
        <v>0</v>
      </c>
      <c r="R47" s="168">
        <f t="shared" si="18"/>
        <v>0</v>
      </c>
      <c r="S47" s="168">
        <f t="shared" si="19"/>
        <v>0</v>
      </c>
      <c r="T47" s="168">
        <f t="shared" si="20"/>
        <v>0</v>
      </c>
      <c r="U47" s="168">
        <f t="shared" si="21"/>
        <v>0</v>
      </c>
      <c r="V47" s="168">
        <f t="shared" si="22"/>
        <v>0</v>
      </c>
      <c r="W47" s="168">
        <f t="shared" si="23"/>
        <v>0</v>
      </c>
      <c r="X47" s="168">
        <f t="shared" si="24"/>
        <v>0</v>
      </c>
      <c r="Y47" s="47" t="str">
        <f t="shared" si="25"/>
        <v/>
      </c>
      <c r="Z47" s="47" t="str">
        <f t="shared" si="25"/>
        <v/>
      </c>
      <c r="AA47" s="47" t="str">
        <f t="shared" si="25"/>
        <v/>
      </c>
      <c r="AB47" s="47" t="str">
        <f t="shared" si="25"/>
        <v/>
      </c>
      <c r="AC47" s="47" t="str">
        <f t="shared" si="25"/>
        <v/>
      </c>
      <c r="AD47" s="47" t="str">
        <f t="shared" si="26"/>
        <v/>
      </c>
      <c r="AE47" s="47" t="str">
        <f t="shared" si="26"/>
        <v/>
      </c>
      <c r="AF47" s="47" t="str">
        <f t="shared" si="26"/>
        <v/>
      </c>
      <c r="AG47" s="47" t="str">
        <f t="shared" si="26"/>
        <v/>
      </c>
      <c r="AH47" s="47" t="str">
        <f t="shared" si="26"/>
        <v/>
      </c>
      <c r="AI47" s="47" t="str">
        <f t="shared" si="27"/>
        <v/>
      </c>
      <c r="AJ47" s="47" t="str">
        <f t="shared" si="27"/>
        <v/>
      </c>
      <c r="AK47" s="47" t="str">
        <f t="shared" si="27"/>
        <v/>
      </c>
      <c r="AL47" s="47" t="str">
        <f t="shared" si="27"/>
        <v/>
      </c>
      <c r="AM47" s="47" t="str">
        <f t="shared" si="27"/>
        <v/>
      </c>
      <c r="AN47" s="47" t="str">
        <f t="shared" si="28"/>
        <v/>
      </c>
      <c r="AO47" s="47" t="str">
        <f t="shared" si="28"/>
        <v/>
      </c>
      <c r="AP47" s="47" t="str">
        <f t="shared" si="28"/>
        <v/>
      </c>
      <c r="AQ47" s="47" t="str">
        <f t="shared" si="28"/>
        <v/>
      </c>
      <c r="AR47" s="47" t="str">
        <f t="shared" si="28"/>
        <v/>
      </c>
      <c r="AS47" s="47" t="str">
        <f t="shared" si="29"/>
        <v/>
      </c>
      <c r="AT47" s="47" t="str">
        <f t="shared" si="29"/>
        <v/>
      </c>
      <c r="AU47" s="47" t="str">
        <f t="shared" si="29"/>
        <v/>
      </c>
      <c r="AV47" s="47" t="str">
        <f t="shared" si="29"/>
        <v/>
      </c>
      <c r="AW47" s="47" t="str">
        <f t="shared" si="29"/>
        <v/>
      </c>
      <c r="AX47" s="49"/>
    </row>
    <row r="48" spans="1:50" ht="25" customHeight="1" x14ac:dyDescent="0.6">
      <c r="A48" s="8">
        <v>33</v>
      </c>
      <c r="B48" s="176">
        <f>NAMENBLAD!B40</f>
        <v>0</v>
      </c>
      <c r="C48" s="104">
        <f>'33'!$H$23</f>
        <v>0</v>
      </c>
      <c r="D48" s="106">
        <f>'33'!$P$23</f>
        <v>0</v>
      </c>
      <c r="E48" s="29" t="e">
        <f t="shared" si="7"/>
        <v>#VALUE!</v>
      </c>
      <c r="F48" s="6">
        <f t="shared" si="8"/>
        <v>1</v>
      </c>
      <c r="G48" s="157" t="e">
        <f t="shared" si="9"/>
        <v>#VALUE!</v>
      </c>
      <c r="H48" s="326" t="str">
        <f t="shared" si="0"/>
        <v/>
      </c>
      <c r="I48" s="34" t="str">
        <f t="shared" si="10"/>
        <v/>
      </c>
      <c r="J48" s="165">
        <f t="shared" si="11"/>
        <v>0</v>
      </c>
      <c r="K48" s="165">
        <f t="shared" si="12"/>
        <v>0</v>
      </c>
      <c r="L48" s="166" t="str">
        <f t="shared" si="13"/>
        <v/>
      </c>
      <c r="M48" s="167" t="str">
        <f t="shared" si="14"/>
        <v/>
      </c>
      <c r="N48" s="166" t="e">
        <f t="shared" si="1"/>
        <v>#VALUE!</v>
      </c>
      <c r="O48" s="168">
        <f t="shared" si="15"/>
        <v>0</v>
      </c>
      <c r="P48" s="168">
        <f t="shared" si="16"/>
        <v>0</v>
      </c>
      <c r="Q48" s="168">
        <f t="shared" si="17"/>
        <v>0</v>
      </c>
      <c r="R48" s="168">
        <f t="shared" si="18"/>
        <v>0</v>
      </c>
      <c r="S48" s="168">
        <f t="shared" si="19"/>
        <v>0</v>
      </c>
      <c r="T48" s="168">
        <f t="shared" si="20"/>
        <v>0</v>
      </c>
      <c r="U48" s="168">
        <f t="shared" si="21"/>
        <v>0</v>
      </c>
      <c r="V48" s="168">
        <f t="shared" si="22"/>
        <v>0</v>
      </c>
      <c r="W48" s="168">
        <f t="shared" si="23"/>
        <v>0</v>
      </c>
      <c r="X48" s="168">
        <f t="shared" si="24"/>
        <v>0</v>
      </c>
      <c r="Y48" s="47" t="str">
        <f t="shared" si="25"/>
        <v/>
      </c>
      <c r="Z48" s="47" t="str">
        <f t="shared" si="25"/>
        <v/>
      </c>
      <c r="AA48" s="47" t="str">
        <f t="shared" si="25"/>
        <v/>
      </c>
      <c r="AB48" s="47" t="str">
        <f t="shared" si="25"/>
        <v/>
      </c>
      <c r="AC48" s="47" t="str">
        <f t="shared" si="25"/>
        <v/>
      </c>
      <c r="AD48" s="47" t="str">
        <f t="shared" si="26"/>
        <v/>
      </c>
      <c r="AE48" s="47" t="str">
        <f t="shared" si="26"/>
        <v/>
      </c>
      <c r="AF48" s="47" t="str">
        <f t="shared" si="26"/>
        <v/>
      </c>
      <c r="AG48" s="47" t="str">
        <f t="shared" si="26"/>
        <v/>
      </c>
      <c r="AH48" s="47" t="str">
        <f t="shared" si="26"/>
        <v/>
      </c>
      <c r="AI48" s="47" t="str">
        <f t="shared" si="27"/>
        <v/>
      </c>
      <c r="AJ48" s="47" t="str">
        <f t="shared" si="27"/>
        <v/>
      </c>
      <c r="AK48" s="47" t="str">
        <f t="shared" si="27"/>
        <v/>
      </c>
      <c r="AL48" s="47" t="str">
        <f t="shared" si="27"/>
        <v/>
      </c>
      <c r="AM48" s="47" t="str">
        <f t="shared" si="27"/>
        <v/>
      </c>
      <c r="AN48" s="47" t="str">
        <f t="shared" si="28"/>
        <v/>
      </c>
      <c r="AO48" s="47" t="str">
        <f t="shared" si="28"/>
        <v/>
      </c>
      <c r="AP48" s="47" t="str">
        <f t="shared" si="28"/>
        <v/>
      </c>
      <c r="AQ48" s="47" t="str">
        <f t="shared" si="28"/>
        <v/>
      </c>
      <c r="AR48" s="47" t="str">
        <f t="shared" si="28"/>
        <v/>
      </c>
      <c r="AS48" s="47" t="str">
        <f t="shared" si="29"/>
        <v/>
      </c>
      <c r="AT48" s="47" t="str">
        <f t="shared" si="29"/>
        <v/>
      </c>
      <c r="AU48" s="47" t="str">
        <f t="shared" si="29"/>
        <v/>
      </c>
      <c r="AV48" s="47" t="str">
        <f t="shared" si="29"/>
        <v/>
      </c>
      <c r="AW48" s="47" t="str">
        <f t="shared" si="29"/>
        <v/>
      </c>
      <c r="AX48" s="49"/>
    </row>
    <row r="49" spans="1:50" ht="25" customHeight="1" x14ac:dyDescent="0.6">
      <c r="A49" s="8">
        <v>34</v>
      </c>
      <c r="B49" s="176">
        <f>NAMENBLAD!B41</f>
        <v>0</v>
      </c>
      <c r="C49" s="104">
        <f>'34'!$H$23</f>
        <v>0</v>
      </c>
      <c r="D49" s="106">
        <f>'34'!$P$23</f>
        <v>0</v>
      </c>
      <c r="E49" s="29" t="e">
        <f t="shared" si="7"/>
        <v>#VALUE!</v>
      </c>
      <c r="F49" s="6">
        <f t="shared" si="8"/>
        <v>1</v>
      </c>
      <c r="G49" s="157" t="e">
        <f t="shared" si="9"/>
        <v>#VALUE!</v>
      </c>
      <c r="H49" s="326" t="str">
        <f t="shared" si="0"/>
        <v/>
      </c>
      <c r="I49" s="34" t="str">
        <f t="shared" si="10"/>
        <v/>
      </c>
      <c r="J49" s="165">
        <f t="shared" si="11"/>
        <v>0</v>
      </c>
      <c r="K49" s="165">
        <f t="shared" si="12"/>
        <v>0</v>
      </c>
      <c r="L49" s="166" t="str">
        <f t="shared" si="13"/>
        <v/>
      </c>
      <c r="M49" s="167" t="str">
        <f t="shared" si="14"/>
        <v/>
      </c>
      <c r="N49" s="166" t="e">
        <f t="shared" si="1"/>
        <v>#VALUE!</v>
      </c>
      <c r="O49" s="168">
        <f t="shared" si="15"/>
        <v>0</v>
      </c>
      <c r="P49" s="168">
        <f t="shared" si="16"/>
        <v>0</v>
      </c>
      <c r="Q49" s="168">
        <f t="shared" si="17"/>
        <v>0</v>
      </c>
      <c r="R49" s="168">
        <f t="shared" si="18"/>
        <v>0</v>
      </c>
      <c r="S49" s="168">
        <f t="shared" si="19"/>
        <v>0</v>
      </c>
      <c r="T49" s="168">
        <f t="shared" si="20"/>
        <v>0</v>
      </c>
      <c r="U49" s="168">
        <f t="shared" si="21"/>
        <v>0</v>
      </c>
      <c r="V49" s="168">
        <f t="shared" si="22"/>
        <v>0</v>
      </c>
      <c r="W49" s="168">
        <f t="shared" si="23"/>
        <v>0</v>
      </c>
      <c r="X49" s="168">
        <f t="shared" si="24"/>
        <v>0</v>
      </c>
      <c r="Y49" s="47" t="str">
        <f t="shared" si="25"/>
        <v/>
      </c>
      <c r="Z49" s="47" t="str">
        <f t="shared" si="25"/>
        <v/>
      </c>
      <c r="AA49" s="47" t="str">
        <f t="shared" si="25"/>
        <v/>
      </c>
      <c r="AB49" s="47" t="str">
        <f t="shared" si="25"/>
        <v/>
      </c>
      <c r="AC49" s="47" t="str">
        <f t="shared" si="25"/>
        <v/>
      </c>
      <c r="AD49" s="47" t="str">
        <f t="shared" si="26"/>
        <v/>
      </c>
      <c r="AE49" s="47" t="str">
        <f t="shared" si="26"/>
        <v/>
      </c>
      <c r="AF49" s="47" t="str">
        <f t="shared" si="26"/>
        <v/>
      </c>
      <c r="AG49" s="47" t="str">
        <f t="shared" si="26"/>
        <v/>
      </c>
      <c r="AH49" s="47" t="str">
        <f t="shared" si="26"/>
        <v/>
      </c>
      <c r="AI49" s="47" t="str">
        <f t="shared" si="27"/>
        <v/>
      </c>
      <c r="AJ49" s="47" t="str">
        <f t="shared" si="27"/>
        <v/>
      </c>
      <c r="AK49" s="47" t="str">
        <f t="shared" si="27"/>
        <v/>
      </c>
      <c r="AL49" s="47" t="str">
        <f t="shared" si="27"/>
        <v/>
      </c>
      <c r="AM49" s="47" t="str">
        <f t="shared" si="27"/>
        <v/>
      </c>
      <c r="AN49" s="47" t="str">
        <f t="shared" si="28"/>
        <v/>
      </c>
      <c r="AO49" s="47" t="str">
        <f t="shared" si="28"/>
        <v/>
      </c>
      <c r="AP49" s="47" t="str">
        <f t="shared" si="28"/>
        <v/>
      </c>
      <c r="AQ49" s="47" t="str">
        <f t="shared" si="28"/>
        <v/>
      </c>
      <c r="AR49" s="47" t="str">
        <f t="shared" si="28"/>
        <v/>
      </c>
      <c r="AS49" s="47" t="str">
        <f t="shared" si="29"/>
        <v/>
      </c>
      <c r="AT49" s="47" t="str">
        <f t="shared" si="29"/>
        <v/>
      </c>
      <c r="AU49" s="47" t="str">
        <f t="shared" si="29"/>
        <v/>
      </c>
      <c r="AV49" s="47" t="str">
        <f t="shared" si="29"/>
        <v/>
      </c>
      <c r="AW49" s="47" t="str">
        <f t="shared" si="29"/>
        <v/>
      </c>
      <c r="AX49" s="49"/>
    </row>
    <row r="50" spans="1:50" ht="25" customHeight="1" thickBot="1" x14ac:dyDescent="0.65">
      <c r="A50" s="8">
        <v>35</v>
      </c>
      <c r="B50" s="177">
        <f>NAMENBLAD!B42</f>
        <v>0</v>
      </c>
      <c r="C50" s="107">
        <f>'35'!$H$23</f>
        <v>0</v>
      </c>
      <c r="D50" s="108">
        <f>'35'!$P$23</f>
        <v>0</v>
      </c>
      <c r="E50" s="58" t="e">
        <f t="shared" si="7"/>
        <v>#VALUE!</v>
      </c>
      <c r="F50" s="7">
        <f t="shared" si="8"/>
        <v>1</v>
      </c>
      <c r="G50" s="160" t="e">
        <f t="shared" si="9"/>
        <v>#VALUE!</v>
      </c>
      <c r="H50" s="327" t="str">
        <f t="shared" si="0"/>
        <v/>
      </c>
      <c r="I50" s="35" t="str">
        <f t="shared" si="10"/>
        <v/>
      </c>
      <c r="J50" s="170">
        <f t="shared" si="11"/>
        <v>0</v>
      </c>
      <c r="K50" s="170">
        <f t="shared" si="12"/>
        <v>0</v>
      </c>
      <c r="L50" s="171" t="str">
        <f t="shared" si="13"/>
        <v/>
      </c>
      <c r="M50" s="172" t="str">
        <f t="shared" si="14"/>
        <v/>
      </c>
      <c r="N50" s="166" t="e">
        <f>M50+K50</f>
        <v>#VALUE!</v>
      </c>
      <c r="O50" s="168">
        <f t="shared" si="15"/>
        <v>0</v>
      </c>
      <c r="P50" s="168">
        <f t="shared" si="16"/>
        <v>0</v>
      </c>
      <c r="Q50" s="168">
        <f t="shared" si="17"/>
        <v>0</v>
      </c>
      <c r="R50" s="168">
        <f t="shared" si="18"/>
        <v>0</v>
      </c>
      <c r="S50" s="168">
        <f t="shared" si="19"/>
        <v>0</v>
      </c>
      <c r="T50" s="168">
        <f t="shared" si="20"/>
        <v>0</v>
      </c>
      <c r="U50" s="168">
        <f t="shared" si="21"/>
        <v>0</v>
      </c>
      <c r="V50" s="168">
        <f t="shared" si="22"/>
        <v>0</v>
      </c>
      <c r="W50" s="168">
        <f t="shared" si="23"/>
        <v>0</v>
      </c>
      <c r="X50" s="168">
        <f t="shared" si="24"/>
        <v>0</v>
      </c>
      <c r="Y50" s="47" t="str">
        <f t="shared" si="25"/>
        <v/>
      </c>
      <c r="Z50" s="47" t="str">
        <f t="shared" si="25"/>
        <v/>
      </c>
      <c r="AA50" s="47" t="str">
        <f t="shared" si="25"/>
        <v/>
      </c>
      <c r="AB50" s="47" t="str">
        <f t="shared" si="25"/>
        <v/>
      </c>
      <c r="AC50" s="47" t="str">
        <f t="shared" si="25"/>
        <v/>
      </c>
      <c r="AD50" s="47" t="str">
        <f t="shared" si="26"/>
        <v/>
      </c>
      <c r="AE50" s="47" t="str">
        <f t="shared" si="26"/>
        <v/>
      </c>
      <c r="AF50" s="47" t="str">
        <f t="shared" si="26"/>
        <v/>
      </c>
      <c r="AG50" s="47" t="str">
        <f t="shared" si="26"/>
        <v/>
      </c>
      <c r="AH50" s="47" t="str">
        <f t="shared" si="26"/>
        <v/>
      </c>
      <c r="AI50" s="47" t="str">
        <f t="shared" si="27"/>
        <v/>
      </c>
      <c r="AJ50" s="47" t="str">
        <f t="shared" si="27"/>
        <v/>
      </c>
      <c r="AK50" s="47" t="str">
        <f t="shared" si="27"/>
        <v/>
      </c>
      <c r="AL50" s="47" t="str">
        <f t="shared" si="27"/>
        <v/>
      </c>
      <c r="AM50" s="47" t="str">
        <f t="shared" si="27"/>
        <v/>
      </c>
      <c r="AN50" s="47" t="str">
        <f t="shared" si="28"/>
        <v/>
      </c>
      <c r="AO50" s="47" t="str">
        <f t="shared" si="28"/>
        <v/>
      </c>
      <c r="AP50" s="47" t="str">
        <f t="shared" si="28"/>
        <v/>
      </c>
      <c r="AQ50" s="47" t="str">
        <f t="shared" si="28"/>
        <v/>
      </c>
      <c r="AR50" s="47" t="str">
        <f t="shared" si="28"/>
        <v/>
      </c>
      <c r="AS50" s="47" t="str">
        <f t="shared" si="29"/>
        <v/>
      </c>
      <c r="AT50" s="47" t="str">
        <f t="shared" si="29"/>
        <v/>
      </c>
      <c r="AU50" s="47" t="str">
        <f t="shared" si="29"/>
        <v/>
      </c>
      <c r="AV50" s="47" t="str">
        <f t="shared" si="29"/>
        <v/>
      </c>
      <c r="AW50" s="47" t="str">
        <f t="shared" si="29"/>
        <v/>
      </c>
      <c r="AX50" s="49"/>
    </row>
    <row r="51" spans="1:50" ht="15" customHeight="1" x14ac:dyDescent="0.45">
      <c r="G51" s="37" t="s">
        <v>63</v>
      </c>
      <c r="H51" s="57"/>
      <c r="I51" s="38">
        <f>COUNTIF($I$16:$I$50,1)</f>
        <v>0</v>
      </c>
      <c r="J51" s="39" t="e">
        <f>I51/$I$55</f>
        <v>#DIV/0!</v>
      </c>
      <c r="K51" s="40">
        <v>0</v>
      </c>
      <c r="L51" s="38">
        <f>COUNTIF($M$16:$M$50,0)</f>
        <v>0</v>
      </c>
      <c r="M51" s="173"/>
      <c r="N51" s="173"/>
      <c r="O51" s="154"/>
      <c r="P51" s="50"/>
      <c r="Q51" s="50"/>
      <c r="R51" s="50"/>
      <c r="S51" s="50"/>
      <c r="T51" s="50"/>
      <c r="U51" s="50"/>
      <c r="V51" s="50"/>
      <c r="W51" s="50"/>
      <c r="X51" s="50"/>
      <c r="Y51" s="47">
        <f>SUM(Y16:Y50)</f>
        <v>0</v>
      </c>
      <c r="Z51" s="47">
        <f t="shared" ref="Z51:AW51" si="30">SUM(Z16:Z50)</f>
        <v>0</v>
      </c>
      <c r="AA51" s="47">
        <f t="shared" si="30"/>
        <v>0</v>
      </c>
      <c r="AB51" s="47">
        <f t="shared" si="30"/>
        <v>0</v>
      </c>
      <c r="AC51" s="47">
        <f t="shared" si="30"/>
        <v>0</v>
      </c>
      <c r="AD51" s="47">
        <f t="shared" si="30"/>
        <v>0</v>
      </c>
      <c r="AE51" s="47">
        <f t="shared" si="30"/>
        <v>0</v>
      </c>
      <c r="AF51" s="47">
        <f t="shared" si="30"/>
        <v>0</v>
      </c>
      <c r="AG51" s="47">
        <f t="shared" si="30"/>
        <v>0</v>
      </c>
      <c r="AH51" s="47">
        <f t="shared" si="30"/>
        <v>0</v>
      </c>
      <c r="AI51" s="47">
        <f t="shared" si="30"/>
        <v>0</v>
      </c>
      <c r="AJ51" s="47">
        <f t="shared" si="30"/>
        <v>0</v>
      </c>
      <c r="AK51" s="47">
        <f t="shared" si="30"/>
        <v>0</v>
      </c>
      <c r="AL51" s="47">
        <f t="shared" si="30"/>
        <v>0</v>
      </c>
      <c r="AM51" s="47">
        <f t="shared" si="30"/>
        <v>0</v>
      </c>
      <c r="AN51" s="47">
        <f t="shared" si="30"/>
        <v>0</v>
      </c>
      <c r="AO51" s="47">
        <f t="shared" si="30"/>
        <v>0</v>
      </c>
      <c r="AP51" s="47">
        <f t="shared" si="30"/>
        <v>0</v>
      </c>
      <c r="AQ51" s="47">
        <f t="shared" si="30"/>
        <v>0</v>
      </c>
      <c r="AR51" s="47">
        <f t="shared" si="30"/>
        <v>0</v>
      </c>
      <c r="AS51" s="47">
        <f t="shared" si="30"/>
        <v>0</v>
      </c>
      <c r="AT51" s="47">
        <f t="shared" si="30"/>
        <v>0</v>
      </c>
      <c r="AU51" s="47">
        <f t="shared" si="30"/>
        <v>0</v>
      </c>
      <c r="AV51" s="47">
        <f t="shared" si="30"/>
        <v>0</v>
      </c>
      <c r="AW51" s="47">
        <f t="shared" si="30"/>
        <v>0</v>
      </c>
      <c r="AX51" s="47"/>
    </row>
    <row r="52" spans="1:50" ht="18.5" x14ac:dyDescent="0.45">
      <c r="G52" s="37" t="s">
        <v>63</v>
      </c>
      <c r="H52" s="179"/>
      <c r="I52" s="38">
        <f>COUNTIF($I$16:$I$50,2)</f>
        <v>0</v>
      </c>
      <c r="J52" s="39" t="e">
        <f>I52/$I$55</f>
        <v>#DIV/0!</v>
      </c>
      <c r="K52" s="40">
        <v>10</v>
      </c>
      <c r="L52" s="38">
        <f>COUNTIF($M$16:$M$50,10)</f>
        <v>0</v>
      </c>
      <c r="M52" s="173"/>
      <c r="N52" s="173"/>
      <c r="O52" s="178"/>
      <c r="Q52" s="50"/>
      <c r="R52" s="50"/>
      <c r="S52" s="50"/>
      <c r="T52" s="50"/>
      <c r="U52" s="50"/>
      <c r="V52" s="50"/>
      <c r="W52" s="50"/>
      <c r="X52" s="50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</row>
    <row r="53" spans="1:50" ht="18.5" x14ac:dyDescent="0.45">
      <c r="G53" s="37" t="s">
        <v>17</v>
      </c>
      <c r="H53" s="179"/>
      <c r="I53" s="38">
        <f>SUM(I51:I52)</f>
        <v>0</v>
      </c>
      <c r="J53" s="39" t="e">
        <f>I53/$I$55</f>
        <v>#DIV/0!</v>
      </c>
      <c r="K53" s="40">
        <v>8</v>
      </c>
      <c r="L53" s="38">
        <f>COUNTIF($M$16:$M$50,8)</f>
        <v>0</v>
      </c>
      <c r="M53" s="173"/>
      <c r="N53" s="173"/>
      <c r="O53" s="178"/>
      <c r="Q53" s="50"/>
      <c r="R53" s="50"/>
      <c r="S53" s="50"/>
      <c r="T53" s="50"/>
      <c r="U53" s="50"/>
      <c r="V53" s="50"/>
      <c r="W53" s="50"/>
      <c r="X53" s="50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</row>
    <row r="54" spans="1:50" ht="18.5" x14ac:dyDescent="0.45">
      <c r="G54" s="37" t="s">
        <v>18</v>
      </c>
      <c r="H54" s="179"/>
      <c r="I54" s="38">
        <f>I55-I53</f>
        <v>0</v>
      </c>
      <c r="J54" s="39" t="e">
        <f>I54/I55</f>
        <v>#DIV/0!</v>
      </c>
      <c r="K54" s="56">
        <v>17</v>
      </c>
      <c r="L54" s="38">
        <f>COUNTIF($M$16:$M$50,17)</f>
        <v>0</v>
      </c>
      <c r="M54" s="50"/>
      <c r="N54" s="173"/>
    </row>
    <row r="55" spans="1:50" ht="18.5" x14ac:dyDescent="0.45">
      <c r="G55" s="37" t="s">
        <v>10</v>
      </c>
      <c r="H55" s="179"/>
      <c r="I55" s="38">
        <f>COUNTIF(I16:I50,"&gt;0")</f>
        <v>0</v>
      </c>
      <c r="J55" s="39" t="e">
        <f>J53+J54</f>
        <v>#DIV/0!</v>
      </c>
      <c r="K55" s="41" t="s">
        <v>17</v>
      </c>
      <c r="L55" s="42">
        <f>L57-L56</f>
        <v>0</v>
      </c>
      <c r="M55" s="173" t="e">
        <f>L55/L57</f>
        <v>#DIV/0!</v>
      </c>
      <c r="N55" s="173"/>
    </row>
    <row r="56" spans="1:50" ht="18.5" x14ac:dyDescent="0.45">
      <c r="G56" s="43"/>
      <c r="H56" s="180"/>
      <c r="I56" s="38" t="s">
        <v>19</v>
      </c>
      <c r="J56" s="63">
        <f>NAMENBLAD!$F$15</f>
        <v>0.8</v>
      </c>
      <c r="K56" s="41" t="s">
        <v>18</v>
      </c>
      <c r="L56" s="38">
        <f>SUM(L51:L54)</f>
        <v>0</v>
      </c>
      <c r="M56" s="173" t="e">
        <f>L56/L57</f>
        <v>#DIV/0!</v>
      </c>
      <c r="N56" s="45"/>
    </row>
    <row r="57" spans="1:50" ht="18.5" x14ac:dyDescent="0.45">
      <c r="G57" s="37"/>
      <c r="H57" s="179"/>
      <c r="I57" s="47"/>
      <c r="J57" s="39" t="e">
        <f>J55-J56</f>
        <v>#DIV/0!</v>
      </c>
      <c r="K57" s="44" t="s">
        <v>10</v>
      </c>
      <c r="L57" s="38">
        <f>$I$55</f>
        <v>0</v>
      </c>
      <c r="M57" s="45" t="e">
        <f>SUM(M55:M55)</f>
        <v>#DIV/0!</v>
      </c>
      <c r="N57" s="41"/>
    </row>
    <row r="58" spans="1:50" ht="18.5" x14ac:dyDescent="0.45">
      <c r="G58" s="46" t="s">
        <v>64</v>
      </c>
      <c r="H58" s="121"/>
      <c r="I58" s="38">
        <f>COUNTIF(C16:C50,5)</f>
        <v>0</v>
      </c>
      <c r="J58" s="99" t="e">
        <f>I58/I55</f>
        <v>#DIV/0!</v>
      </c>
      <c r="K58" s="100"/>
      <c r="L58" s="100"/>
      <c r="M58" s="100"/>
      <c r="N58" s="100"/>
    </row>
    <row r="59" spans="1:50" ht="18.5" x14ac:dyDescent="0.45">
      <c r="G59" s="46" t="s">
        <v>65</v>
      </c>
      <c r="H59" s="121"/>
      <c r="I59" s="38">
        <f>COUNTIF(O16:O50,1)</f>
        <v>0</v>
      </c>
      <c r="J59" s="99" t="e">
        <f>I59/I55</f>
        <v>#DIV/0!</v>
      </c>
      <c r="K59" s="100"/>
      <c r="L59" s="100"/>
      <c r="M59" s="100"/>
      <c r="N59" s="100"/>
    </row>
    <row r="60" spans="1:50" ht="18.5" x14ac:dyDescent="0.45">
      <c r="G60" s="46"/>
      <c r="H60" s="121"/>
      <c r="I60" s="101"/>
      <c r="J60" s="101"/>
      <c r="K60" s="100"/>
      <c r="L60" s="100"/>
      <c r="M60" s="100"/>
      <c r="N60" s="100"/>
    </row>
    <row r="61" spans="1:50" ht="18.5" x14ac:dyDescent="0.45">
      <c r="G61" s="46"/>
      <c r="H61" s="121"/>
      <c r="I61" s="101"/>
      <c r="J61" s="101"/>
      <c r="K61" s="100"/>
      <c r="L61" s="100"/>
      <c r="M61" s="100"/>
      <c r="N61" s="100"/>
    </row>
    <row r="62" spans="1:50" ht="18.5" x14ac:dyDescent="0.45">
      <c r="G62" s="46"/>
      <c r="H62" s="121"/>
      <c r="I62" s="123"/>
      <c r="J62" s="123"/>
      <c r="K62" s="122"/>
      <c r="L62" s="122"/>
      <c r="M62" s="122"/>
      <c r="N62" s="122"/>
    </row>
    <row r="63" spans="1:50" ht="18.5" x14ac:dyDescent="0.45">
      <c r="G63" s="46"/>
      <c r="H63" s="46"/>
      <c r="I63" s="101"/>
      <c r="J63" s="101"/>
      <c r="K63" s="100"/>
      <c r="L63" s="100"/>
      <c r="M63" s="100"/>
      <c r="N63" s="122"/>
    </row>
    <row r="64" spans="1:50" ht="18.5" x14ac:dyDescent="0.45">
      <c r="G64" s="121"/>
      <c r="H64" s="121"/>
      <c r="I64" s="123"/>
      <c r="J64" s="123"/>
      <c r="K64" s="122"/>
      <c r="L64" s="122"/>
      <c r="M64" s="122"/>
      <c r="N64" s="122"/>
    </row>
    <row r="65" spans="7:14" ht="18.5" x14ac:dyDescent="0.45">
      <c r="G65" s="121"/>
      <c r="H65" s="121"/>
      <c r="I65" s="123"/>
      <c r="J65" s="123"/>
      <c r="K65" s="122"/>
      <c r="L65" s="122"/>
      <c r="M65" s="122"/>
      <c r="N65" s="122"/>
    </row>
  </sheetData>
  <sheetProtection algorithmName="SHA-512" hashValue="wPFB97hdaD98kW1jKe5q8uikubjSvYAIameKoYcJBDSrje7tnodgTZaH4E35RWafuA5amNjjjNqMtOx5cb0HnA==" saltValue="21zkSCSBhcGTwrL0Uiba6A==" spinCount="100000" sheet="1" objects="1" scenarios="1"/>
  <mergeCells count="14">
    <mergeCell ref="N8:O8"/>
    <mergeCell ref="N4:O4"/>
    <mergeCell ref="N5:O5"/>
    <mergeCell ref="N6:O6"/>
    <mergeCell ref="N7:O7"/>
    <mergeCell ref="G2:M2"/>
    <mergeCell ref="B2:D2"/>
    <mergeCell ref="H14:H15"/>
    <mergeCell ref="I14:M15"/>
    <mergeCell ref="B14:B15"/>
    <mergeCell ref="C14:C15"/>
    <mergeCell ref="D14:D15"/>
    <mergeCell ref="E14:E15"/>
    <mergeCell ref="G14:G15"/>
  </mergeCells>
  <conditionalFormatting sqref="E16:E50">
    <cfRule type="expression" dxfId="58" priority="126">
      <formula>$C16=0</formula>
    </cfRule>
  </conditionalFormatting>
  <conditionalFormatting sqref="F16:F50">
    <cfRule type="cellIs" dxfId="57" priority="133" operator="equal">
      <formula>"-"</formula>
    </cfRule>
    <cfRule type="cellIs" dxfId="56" priority="134" operator="equal">
      <formula>"+"</formula>
    </cfRule>
  </conditionalFormatting>
  <conditionalFormatting sqref="F16:F50">
    <cfRule type="cellIs" dxfId="55" priority="130" operator="equal">
      <formula>"--"</formula>
    </cfRule>
    <cfRule type="cellIs" dxfId="54" priority="131" operator="equal">
      <formula>"++"</formula>
    </cfRule>
    <cfRule type="cellIs" dxfId="53" priority="132" operator="equal">
      <formula>"+/-"</formula>
    </cfRule>
  </conditionalFormatting>
  <conditionalFormatting sqref="B16:B50">
    <cfRule type="cellIs" dxfId="52" priority="129" operator="greaterThan">
      <formula>0</formula>
    </cfRule>
  </conditionalFormatting>
  <conditionalFormatting sqref="H51">
    <cfRule type="cellIs" dxfId="51" priority="124" operator="equal">
      <formula>"*"</formula>
    </cfRule>
    <cfRule type="cellIs" dxfId="50" priority="125" operator="equal">
      <formula>"!"</formula>
    </cfRule>
  </conditionalFormatting>
  <conditionalFormatting sqref="E16:E50">
    <cfRule type="expression" dxfId="49" priority="122">
      <formula>$M16=10</formula>
    </cfRule>
    <cfRule type="expression" dxfId="48" priority="123">
      <formula>$M16=0</formula>
    </cfRule>
  </conditionalFormatting>
  <conditionalFormatting sqref="H9:L9 G4:I8 C4:D8">
    <cfRule type="cellIs" dxfId="47" priority="121" operator="equal">
      <formula>0</formula>
    </cfRule>
  </conditionalFormatting>
  <conditionalFormatting sqref="D4 H4">
    <cfRule type="cellIs" dxfId="46" priority="120" operator="equal">
      <formula>0</formula>
    </cfRule>
  </conditionalFormatting>
  <conditionalFormatting sqref="D5 H5">
    <cfRule type="cellIs" dxfId="45" priority="119" operator="equal">
      <formula>0</formula>
    </cfRule>
  </conditionalFormatting>
  <conditionalFormatting sqref="D6 H6">
    <cfRule type="cellIs" dxfId="44" priority="118" operator="equal">
      <formula>0</formula>
    </cfRule>
  </conditionalFormatting>
  <conditionalFormatting sqref="G4">
    <cfRule type="cellIs" dxfId="43" priority="117" operator="equal">
      <formula>0</formula>
    </cfRule>
  </conditionalFormatting>
  <conditionalFormatting sqref="G5">
    <cfRule type="cellIs" dxfId="42" priority="116" operator="equal">
      <formula>0</formula>
    </cfRule>
  </conditionalFormatting>
  <conditionalFormatting sqref="G6">
    <cfRule type="cellIs" dxfId="41" priority="115" operator="equal">
      <formula>0</formula>
    </cfRule>
  </conditionalFormatting>
  <conditionalFormatting sqref="C16:D50">
    <cfRule type="expression" dxfId="40" priority="101">
      <formula>$C16=0</formula>
    </cfRule>
    <cfRule type="cellIs" dxfId="39" priority="102" operator="equal">
      <formula>""</formula>
    </cfRule>
  </conditionalFormatting>
  <conditionalFormatting sqref="G16:G50">
    <cfRule type="expression" dxfId="36" priority="3">
      <formula>$M16=12</formula>
    </cfRule>
    <cfRule type="expression" dxfId="35" priority="4">
      <formula>$M16=2</formula>
    </cfRule>
    <cfRule type="expression" dxfId="34" priority="5">
      <formula>$M16=1</formula>
    </cfRule>
    <cfRule type="expression" dxfId="33" priority="6">
      <formula>$N16=16</formula>
    </cfRule>
    <cfRule type="expression" dxfId="32" priority="7">
      <formula>$M16=9</formula>
    </cfRule>
    <cfRule type="expression" dxfId="31" priority="8">
      <formula>$M16=13</formula>
    </cfRule>
    <cfRule type="expression" dxfId="30" priority="9">
      <formula>$M16=20</formula>
    </cfRule>
    <cfRule type="expression" dxfId="29" priority="10">
      <formula>$M16=15</formula>
    </cfRule>
    <cfRule type="expression" dxfId="28" priority="11">
      <formula>$M16=17</formula>
    </cfRule>
    <cfRule type="expression" dxfId="27" priority="12">
      <formula>$M16=8</formula>
    </cfRule>
    <cfRule type="expression" dxfId="26" priority="13">
      <formula>$M16=10</formula>
    </cfRule>
    <cfRule type="expression" dxfId="25" priority="14">
      <formula>$M16=0</formula>
    </cfRule>
    <cfRule type="expression" dxfId="24" priority="15">
      <formula>$M16=16</formula>
    </cfRule>
    <cfRule type="expression" dxfId="23" priority="16">
      <formula>$M16=5</formula>
    </cfRule>
    <cfRule type="expression" dxfId="22" priority="17">
      <formula>$M16=6</formula>
    </cfRule>
    <cfRule type="expression" dxfId="21" priority="18">
      <formula>$M16=11</formula>
    </cfRule>
    <cfRule type="expression" dxfId="20" priority="19">
      <formula>$C16=0</formula>
    </cfRule>
  </conditionalFormatting>
  <conditionalFormatting sqref="H16:H50">
    <cfRule type="cellIs" dxfId="6" priority="1" operator="equal">
      <formula>"x"</formula>
    </cfRule>
    <cfRule type="cellIs" dxfId="5" priority="2" operator="equal">
      <formula>"!"</formula>
    </cfRule>
  </conditionalFormatting>
  <printOptions horizontalCentered="1" verticalCentered="1"/>
  <pageMargins left="0.62992125984251968" right="0.62992125984251968" top="0.74803149606299213" bottom="0" header="0.31496062992125984" footer="0"/>
  <pageSetup paperSize="9" scale="49" orientation="portrait" horizontalDpi="4294967293" r:id="rId1"/>
  <headerFooter>
    <oddHeader>&amp;C&amp;"-,Vet"&amp;48&amp;K00B0F0LijV-meter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0DF6-F445-4239-A4F0-D6F1D81A3AAE}">
  <sheetPr>
    <tabColor rgb="FF00B0F0"/>
  </sheetPr>
  <dimension ref="B1:AA50"/>
  <sheetViews>
    <sheetView showGridLines="0" showRowColHeaders="0" zoomScaleNormal="100" workbookViewId="0">
      <selection activeCell="A9" sqref="A9"/>
    </sheetView>
  </sheetViews>
  <sheetFormatPr defaultColWidth="8.7265625" defaultRowHeight="12.5" x14ac:dyDescent="0.25"/>
  <cols>
    <col min="1" max="1" width="12.1796875" style="184" customWidth="1"/>
    <col min="2" max="2" width="4.1796875" style="182" bestFit="1" customWidth="1"/>
    <col min="3" max="3" width="25.7265625" style="183" customWidth="1"/>
    <col min="4" max="4" width="5.54296875" style="184" customWidth="1"/>
    <col min="5" max="5" width="3.6328125" style="184" customWidth="1"/>
    <col min="6" max="6" width="5.54296875" style="184" customWidth="1"/>
    <col min="7" max="7" width="3.6328125" style="184" customWidth="1"/>
    <col min="8" max="8" width="5.54296875" style="184" customWidth="1"/>
    <col min="9" max="9" width="3.6328125" style="184" customWidth="1"/>
    <col min="10" max="10" width="5.54296875" style="184" customWidth="1"/>
    <col min="11" max="11" width="3.6328125" style="184" customWidth="1"/>
    <col min="12" max="12" width="8.7265625" style="184" customWidth="1"/>
    <col min="13" max="15" width="8.7265625" style="184"/>
    <col min="16" max="16" width="4.1796875" style="184" customWidth="1"/>
    <col min="17" max="17" width="8.7265625" style="184"/>
    <col min="18" max="18" width="8.7265625" style="203"/>
    <col min="19" max="19" width="12.26953125" style="188" bestFit="1" customWidth="1"/>
    <col min="20" max="20" width="12.26953125" style="202" bestFit="1" customWidth="1"/>
    <col min="21" max="26" width="12.26953125" style="188" bestFit="1" customWidth="1"/>
    <col min="27" max="27" width="8.7265625" style="203"/>
    <col min="28" max="16384" width="8.7265625" style="184"/>
  </cols>
  <sheetData>
    <row r="1" spans="2:26" ht="13" thickBot="1" x14ac:dyDescent="0.3"/>
    <row r="2" spans="2:26" ht="15" customHeight="1" thickBot="1" x14ac:dyDescent="0.3">
      <c r="B2" s="331"/>
      <c r="C2" s="332"/>
      <c r="D2" s="333" t="s">
        <v>67</v>
      </c>
      <c r="E2" s="333"/>
      <c r="F2" s="333"/>
      <c r="G2" s="333"/>
      <c r="H2" s="333"/>
      <c r="I2" s="333"/>
      <c r="J2" s="333"/>
      <c r="K2" s="334"/>
      <c r="L2" s="264" t="str">
        <f>$D$3</f>
        <v>lezen</v>
      </c>
      <c r="M2" s="264"/>
      <c r="N2" s="264"/>
      <c r="O2" s="264"/>
      <c r="P2" s="264"/>
    </row>
    <row r="3" spans="2:26" ht="15" customHeight="1" x14ac:dyDescent="0.25">
      <c r="B3" s="284"/>
      <c r="D3" s="286" t="str">
        <f>NAMENBLAD!$D$12</f>
        <v>lezen</v>
      </c>
      <c r="E3" s="287"/>
      <c r="F3" s="286" t="str">
        <f>NAMENBLAD!$D$13</f>
        <v>begrijpend lezen</v>
      </c>
      <c r="G3" s="287"/>
      <c r="H3" s="286" t="str">
        <f>NAMENBLAD!$D$14</f>
        <v>spellen</v>
      </c>
      <c r="I3" s="287"/>
      <c r="J3" s="330" t="str">
        <f>NAMENBLAD!$D$15</f>
        <v>rekenen</v>
      </c>
      <c r="K3" s="287"/>
    </row>
    <row r="4" spans="2:26" ht="15" customHeight="1" x14ac:dyDescent="0.25">
      <c r="B4" s="284" t="s">
        <v>68</v>
      </c>
      <c r="C4" s="285" t="s">
        <v>64</v>
      </c>
      <c r="D4" s="286"/>
      <c r="E4" s="287"/>
      <c r="F4" s="286"/>
      <c r="G4" s="287"/>
      <c r="H4" s="286"/>
      <c r="I4" s="287"/>
      <c r="J4" s="288"/>
      <c r="K4" s="287"/>
    </row>
    <row r="5" spans="2:26" ht="15" customHeight="1" x14ac:dyDescent="0.25">
      <c r="B5" s="284" t="s">
        <v>69</v>
      </c>
      <c r="C5" s="289" t="s">
        <v>70</v>
      </c>
      <c r="D5" s="286"/>
      <c r="E5" s="287"/>
      <c r="F5" s="286"/>
      <c r="G5" s="287"/>
      <c r="H5" s="286"/>
      <c r="I5" s="287"/>
      <c r="J5" s="288"/>
      <c r="K5" s="287"/>
    </row>
    <row r="6" spans="2:26" ht="15" customHeight="1" x14ac:dyDescent="0.25">
      <c r="B6" s="284" t="s">
        <v>71</v>
      </c>
      <c r="C6" s="290" t="s">
        <v>72</v>
      </c>
      <c r="D6" s="286"/>
      <c r="E6" s="287"/>
      <c r="F6" s="286"/>
      <c r="G6" s="287"/>
      <c r="H6" s="286"/>
      <c r="I6" s="287"/>
      <c r="J6" s="288"/>
      <c r="K6" s="287"/>
    </row>
    <row r="7" spans="2:26" ht="15" customHeight="1" x14ac:dyDescent="0.25">
      <c r="B7" s="284" t="s">
        <v>73</v>
      </c>
      <c r="C7" s="291" t="s">
        <v>74</v>
      </c>
      <c r="D7" s="286"/>
      <c r="E7" s="287"/>
      <c r="F7" s="286"/>
      <c r="G7" s="287"/>
      <c r="H7" s="286"/>
      <c r="I7" s="287"/>
      <c r="J7" s="288"/>
      <c r="K7" s="287"/>
    </row>
    <row r="8" spans="2:26" ht="15" customHeight="1" thickBot="1" x14ac:dyDescent="0.3">
      <c r="B8" s="284"/>
      <c r="D8" s="286"/>
      <c r="E8" s="287"/>
      <c r="F8" s="286"/>
      <c r="G8" s="287"/>
      <c r="H8" s="286"/>
      <c r="I8" s="287"/>
      <c r="J8" s="288"/>
      <c r="K8" s="287"/>
    </row>
    <row r="9" spans="2:26" ht="15" customHeight="1" thickBot="1" x14ac:dyDescent="0.3">
      <c r="B9" s="292" t="s">
        <v>75</v>
      </c>
      <c r="C9" s="293"/>
      <c r="D9" s="294"/>
      <c r="E9" s="295"/>
      <c r="F9" s="294"/>
      <c r="G9" s="295"/>
      <c r="H9" s="294"/>
      <c r="I9" s="295"/>
      <c r="J9" s="296"/>
      <c r="K9" s="297"/>
    </row>
    <row r="10" spans="2:26" ht="15" customHeight="1" x14ac:dyDescent="0.25">
      <c r="B10" s="298"/>
      <c r="C10" s="299"/>
      <c r="D10" s="300"/>
      <c r="E10" s="301"/>
      <c r="F10" s="300"/>
      <c r="G10" s="301"/>
      <c r="H10" s="300"/>
      <c r="I10" s="301"/>
      <c r="J10" s="302"/>
      <c r="K10" s="301"/>
      <c r="S10" s="188" t="s">
        <v>84</v>
      </c>
      <c r="U10" s="188" t="s">
        <v>85</v>
      </c>
      <c r="W10" s="188" t="s">
        <v>86</v>
      </c>
      <c r="Y10" s="188" t="s">
        <v>87</v>
      </c>
    </row>
    <row r="11" spans="2:26" ht="15" customHeight="1" x14ac:dyDescent="0.25">
      <c r="B11" s="303">
        <v>1</v>
      </c>
      <c r="C11" s="304" t="str">
        <f>NAMENBLAD!B8</f>
        <v>kees</v>
      </c>
      <c r="D11" s="305" t="e">
        <f>T11</f>
        <v>#VALUE!</v>
      </c>
      <c r="E11" s="306" t="str">
        <f>'1e vak'!H16</f>
        <v/>
      </c>
      <c r="F11" s="307" t="e">
        <f>V11</f>
        <v>#VALUE!</v>
      </c>
      <c r="G11" s="328" t="str">
        <f>'2e vak'!H16</f>
        <v/>
      </c>
      <c r="H11" s="305" t="e">
        <f>X11</f>
        <v>#VALUE!</v>
      </c>
      <c r="I11" s="306" t="str">
        <f>'3e vak'!H16</f>
        <v/>
      </c>
      <c r="J11" s="308" t="e">
        <f>Z11</f>
        <v>#VALUE!</v>
      </c>
      <c r="K11" s="306" t="str">
        <f>'4e vak'!H16</f>
        <v/>
      </c>
      <c r="S11" s="188" t="e">
        <f>'1e vak'!G16</f>
        <v>#VALUE!</v>
      </c>
      <c r="T11" s="202" t="e">
        <f>IF(S11="","",IF(S11="motivatie",4,IF(S11="flierefluiten",1,IF(S11="moeilijk",3,IF(S11="motivatie;",4,IF(S11="makkie",1,IF(S11="betrokken",2,IF(S11="tegenzin",4,IF(S11="vervelen",4,IF(S11="doorzetten",3,IF(S11="afhaken",4)))))))))))</f>
        <v>#VALUE!</v>
      </c>
      <c r="U11" s="188" t="e">
        <f>'2e vak'!G16</f>
        <v>#VALUE!</v>
      </c>
      <c r="V11" s="202" t="e">
        <f>IF(U11="","",IF(U11="motivatie",4,IF(U11="flierefluiten",1,IF(U11="moeilijk",3,IF(U11="motivatie;",4,IF(U11="makkie",1,IF(U11="betrokken",2,IF(U11="tegenzin",4,IF(U11="vervelen",4,IF(U11="doorzetten",3,IF(U11="afhaken",4)))))))))))</f>
        <v>#VALUE!</v>
      </c>
      <c r="W11" s="188" t="e">
        <f>'3e vak'!G16</f>
        <v>#VALUE!</v>
      </c>
      <c r="X11" s="202" t="e">
        <f>IF(W11="","",IF(W11="motivatie",4,IF(W11="flierefluiten",1,IF(W11="moeilijk",3,IF(W11="motivatie;",4,IF(W11="makkie",1,IF(W11="betrokken",2,IF(W11="tegenzin",4,IF(W11="vervelen",4,IF(W11="doorzetten",3,IF(W11="afhaken",4)))))))))))</f>
        <v>#VALUE!</v>
      </c>
      <c r="Y11" s="188" t="e">
        <f>'4e vak'!G16</f>
        <v>#VALUE!</v>
      </c>
      <c r="Z11" s="202" t="e">
        <f>IF(Y11="","",IF(Y11="motivatie",4,IF(Y11="flierefluiten",1,IF(Y11="moeilijk",3,IF(Y11="motivatie;",4,IF(Y11="makkie",1,IF(Y11="betrokken",2,IF(Y11="tegenzin",4,IF(Y11="vervelen",4,IF(Y11="doorzetten",3,IF(Y11="afhaken",4)))))))))))</f>
        <v>#VALUE!</v>
      </c>
    </row>
    <row r="12" spans="2:26" ht="15" customHeight="1" x14ac:dyDescent="0.25">
      <c r="B12" s="303">
        <v>2</v>
      </c>
      <c r="C12" s="309" t="str">
        <f>NAMENBLAD!B9</f>
        <v>leerling 2</v>
      </c>
      <c r="D12" s="310" t="e">
        <f t="shared" ref="D12:D45" si="0">T12</f>
        <v>#VALUE!</v>
      </c>
      <c r="E12" s="306" t="str">
        <f>'1e vak'!H17</f>
        <v/>
      </c>
      <c r="F12" s="307" t="e">
        <f t="shared" ref="F12:F45" si="1">V12</f>
        <v>#VALUE!</v>
      </c>
      <c r="G12" s="328" t="str">
        <f>'2e vak'!H17</f>
        <v/>
      </c>
      <c r="H12" s="310" t="e">
        <f t="shared" ref="H12:H45" si="2">X12</f>
        <v>#VALUE!</v>
      </c>
      <c r="I12" s="306" t="str">
        <f>'3e vak'!H17</f>
        <v/>
      </c>
      <c r="J12" s="311" t="e">
        <f t="shared" ref="J12:J45" si="3">Z12</f>
        <v>#VALUE!</v>
      </c>
      <c r="K12" s="306" t="str">
        <f>'4e vak'!H17</f>
        <v/>
      </c>
      <c r="S12" s="188" t="e">
        <f>'1e vak'!G17</f>
        <v>#VALUE!</v>
      </c>
      <c r="T12" s="202" t="e">
        <f t="shared" ref="T12:T45" si="4">IF(S12="","",IF(S12="motivatie",4,IF(S12="flierefluiten",1,IF(S12="moeilijk",3,IF(S12="motivatie;",4,IF(S12="makkie",1,IF(S12="betrokken",2,IF(S12="tegenzin",4,IF(S12="vervelen",4,IF(S12="doorzetten",3,IF(S12="afhaken",4)))))))))))</f>
        <v>#VALUE!</v>
      </c>
      <c r="U12" s="188" t="e">
        <f>'2e vak'!G17</f>
        <v>#VALUE!</v>
      </c>
      <c r="V12" s="202" t="e">
        <f t="shared" ref="V12:V45" si="5">IF(U12="","",IF(U12="motivatie",4,IF(U12="flierefluiten",1,IF(U12="moeilijk",3,IF(U12="motivatie;",4,IF(U12="makkie",1,IF(U12="betrokken",2,IF(U12="tegenzin",4,IF(U12="vervelen",4,IF(U12="doorzetten",3,IF(U12="afhaken",4)))))))))))</f>
        <v>#VALUE!</v>
      </c>
      <c r="W12" s="188" t="e">
        <f>'3e vak'!G17</f>
        <v>#VALUE!</v>
      </c>
      <c r="X12" s="202" t="e">
        <f t="shared" ref="X12:X45" si="6">IF(W12="","",IF(W12="motivatie",4,IF(W12="flierefluiten",1,IF(W12="moeilijk",3,IF(W12="motivatie;",4,IF(W12="makkie",1,IF(W12="betrokken",2,IF(W12="tegenzin",4,IF(W12="vervelen",4,IF(W12="doorzetten",3,IF(W12="afhaken",4)))))))))))</f>
        <v>#VALUE!</v>
      </c>
      <c r="Y12" s="188" t="e">
        <f>'4e vak'!G17</f>
        <v>#VALUE!</v>
      </c>
      <c r="Z12" s="202" t="e">
        <f t="shared" ref="Z12:Z45" si="7">IF(Y12="","",IF(Y12="motivatie",4,IF(Y12="flierefluiten",1,IF(Y12="moeilijk",3,IF(Y12="motivatie;",4,IF(Y12="makkie",1,IF(Y12="betrokken",2,IF(Y12="tegenzin",4,IF(Y12="vervelen",4,IF(Y12="doorzetten",3,IF(Y12="afhaken",4)))))))))))</f>
        <v>#VALUE!</v>
      </c>
    </row>
    <row r="13" spans="2:26" ht="15" customHeight="1" x14ac:dyDescent="0.25">
      <c r="B13" s="303">
        <v>3</v>
      </c>
      <c r="C13" s="309" t="str">
        <f>NAMENBLAD!B10</f>
        <v>leerling 3</v>
      </c>
      <c r="D13" s="310" t="e">
        <f t="shared" si="0"/>
        <v>#VALUE!</v>
      </c>
      <c r="E13" s="306" t="str">
        <f>'1e vak'!H18</f>
        <v/>
      </c>
      <c r="F13" s="307" t="e">
        <f t="shared" si="1"/>
        <v>#VALUE!</v>
      </c>
      <c r="G13" s="328" t="str">
        <f>'2e vak'!H18</f>
        <v/>
      </c>
      <c r="H13" s="310" t="e">
        <f t="shared" si="2"/>
        <v>#VALUE!</v>
      </c>
      <c r="I13" s="306" t="str">
        <f>'3e vak'!H18</f>
        <v/>
      </c>
      <c r="J13" s="311" t="e">
        <f t="shared" si="3"/>
        <v>#VALUE!</v>
      </c>
      <c r="K13" s="306" t="str">
        <f>'4e vak'!H18</f>
        <v/>
      </c>
      <c r="L13" s="264" t="str">
        <f>$F$3</f>
        <v>begrijpend lezen</v>
      </c>
      <c r="M13" s="264"/>
      <c r="N13" s="264"/>
      <c r="O13" s="264"/>
      <c r="P13" s="264"/>
      <c r="S13" s="188" t="e">
        <f>'1e vak'!G18</f>
        <v>#VALUE!</v>
      </c>
      <c r="T13" s="202" t="e">
        <f t="shared" si="4"/>
        <v>#VALUE!</v>
      </c>
      <c r="U13" s="188" t="e">
        <f>'2e vak'!G18</f>
        <v>#VALUE!</v>
      </c>
      <c r="V13" s="202" t="e">
        <f t="shared" si="5"/>
        <v>#VALUE!</v>
      </c>
      <c r="W13" s="188" t="e">
        <f>'3e vak'!G18</f>
        <v>#VALUE!</v>
      </c>
      <c r="X13" s="202" t="e">
        <f t="shared" si="6"/>
        <v>#VALUE!</v>
      </c>
      <c r="Y13" s="188" t="e">
        <f>'4e vak'!G18</f>
        <v>#VALUE!</v>
      </c>
      <c r="Z13" s="202" t="e">
        <f t="shared" si="7"/>
        <v>#VALUE!</v>
      </c>
    </row>
    <row r="14" spans="2:26" ht="15" customHeight="1" x14ac:dyDescent="0.25">
      <c r="B14" s="303">
        <v>4</v>
      </c>
      <c r="C14" s="309" t="str">
        <f>NAMENBLAD!B11</f>
        <v>leerling 4</v>
      </c>
      <c r="D14" s="310" t="e">
        <f t="shared" si="0"/>
        <v>#VALUE!</v>
      </c>
      <c r="E14" s="306" t="str">
        <f>'1e vak'!H19</f>
        <v/>
      </c>
      <c r="F14" s="307" t="e">
        <f t="shared" si="1"/>
        <v>#VALUE!</v>
      </c>
      <c r="G14" s="328" t="str">
        <f>'2e vak'!H19</f>
        <v/>
      </c>
      <c r="H14" s="310" t="e">
        <f t="shared" si="2"/>
        <v>#VALUE!</v>
      </c>
      <c r="I14" s="306" t="str">
        <f>'3e vak'!H19</f>
        <v/>
      </c>
      <c r="J14" s="311" t="e">
        <f t="shared" si="3"/>
        <v>#VALUE!</v>
      </c>
      <c r="K14" s="306" t="str">
        <f>'4e vak'!H19</f>
        <v/>
      </c>
      <c r="S14" s="188" t="e">
        <f>'1e vak'!G19</f>
        <v>#VALUE!</v>
      </c>
      <c r="T14" s="202" t="e">
        <f t="shared" si="4"/>
        <v>#VALUE!</v>
      </c>
      <c r="U14" s="188" t="e">
        <f>'2e vak'!G19</f>
        <v>#VALUE!</v>
      </c>
      <c r="V14" s="202" t="e">
        <f t="shared" si="5"/>
        <v>#VALUE!</v>
      </c>
      <c r="W14" s="188" t="e">
        <f>'3e vak'!G19</f>
        <v>#VALUE!</v>
      </c>
      <c r="X14" s="202" t="e">
        <f t="shared" si="6"/>
        <v>#VALUE!</v>
      </c>
      <c r="Y14" s="188" t="e">
        <f>'4e vak'!G19</f>
        <v>#VALUE!</v>
      </c>
      <c r="Z14" s="202" t="e">
        <f t="shared" si="7"/>
        <v>#VALUE!</v>
      </c>
    </row>
    <row r="15" spans="2:26" ht="15" customHeight="1" x14ac:dyDescent="0.25">
      <c r="B15" s="303">
        <v>5</v>
      </c>
      <c r="C15" s="309" t="str">
        <f>NAMENBLAD!B12</f>
        <v>leerling 5</v>
      </c>
      <c r="D15" s="310" t="e">
        <f t="shared" si="0"/>
        <v>#VALUE!</v>
      </c>
      <c r="E15" s="306" t="str">
        <f>'1e vak'!H20</f>
        <v/>
      </c>
      <c r="F15" s="307" t="e">
        <f t="shared" si="1"/>
        <v>#VALUE!</v>
      </c>
      <c r="G15" s="328" t="str">
        <f>'2e vak'!H20</f>
        <v/>
      </c>
      <c r="H15" s="310" t="e">
        <f t="shared" si="2"/>
        <v>#VALUE!</v>
      </c>
      <c r="I15" s="306" t="str">
        <f>'3e vak'!H20</f>
        <v/>
      </c>
      <c r="J15" s="311" t="e">
        <f t="shared" si="3"/>
        <v>#VALUE!</v>
      </c>
      <c r="K15" s="306" t="str">
        <f>'4e vak'!H20</f>
        <v/>
      </c>
      <c r="S15" s="188" t="e">
        <f>'1e vak'!G20</f>
        <v>#VALUE!</v>
      </c>
      <c r="T15" s="202" t="e">
        <f t="shared" si="4"/>
        <v>#VALUE!</v>
      </c>
      <c r="U15" s="188" t="e">
        <f>'2e vak'!G20</f>
        <v>#VALUE!</v>
      </c>
      <c r="V15" s="202" t="e">
        <f t="shared" si="5"/>
        <v>#VALUE!</v>
      </c>
      <c r="W15" s="188" t="e">
        <f>'3e vak'!G20</f>
        <v>#VALUE!</v>
      </c>
      <c r="X15" s="202" t="e">
        <f t="shared" si="6"/>
        <v>#VALUE!</v>
      </c>
      <c r="Y15" s="188" t="e">
        <f>'4e vak'!G20</f>
        <v>#VALUE!</v>
      </c>
      <c r="Z15" s="202" t="e">
        <f t="shared" si="7"/>
        <v>#VALUE!</v>
      </c>
    </row>
    <row r="16" spans="2:26" ht="15" customHeight="1" x14ac:dyDescent="0.25">
      <c r="B16" s="303">
        <v>6</v>
      </c>
      <c r="C16" s="309" t="str">
        <f>NAMENBLAD!B13</f>
        <v>leerling 6</v>
      </c>
      <c r="D16" s="310" t="e">
        <f t="shared" si="0"/>
        <v>#VALUE!</v>
      </c>
      <c r="E16" s="306" t="str">
        <f>'1e vak'!H21</f>
        <v/>
      </c>
      <c r="F16" s="307" t="e">
        <f t="shared" si="1"/>
        <v>#VALUE!</v>
      </c>
      <c r="G16" s="328" t="str">
        <f>'2e vak'!H21</f>
        <v/>
      </c>
      <c r="H16" s="310" t="e">
        <f t="shared" si="2"/>
        <v>#VALUE!</v>
      </c>
      <c r="I16" s="306" t="str">
        <f>'3e vak'!H21</f>
        <v/>
      </c>
      <c r="J16" s="311" t="e">
        <f t="shared" si="3"/>
        <v>#VALUE!</v>
      </c>
      <c r="K16" s="306" t="str">
        <f>'4e vak'!H21</f>
        <v/>
      </c>
      <c r="S16" s="188" t="e">
        <f>'1e vak'!G21</f>
        <v>#VALUE!</v>
      </c>
      <c r="T16" s="202" t="e">
        <f t="shared" si="4"/>
        <v>#VALUE!</v>
      </c>
      <c r="U16" s="188" t="e">
        <f>'2e vak'!G21</f>
        <v>#VALUE!</v>
      </c>
      <c r="V16" s="202" t="e">
        <f t="shared" si="5"/>
        <v>#VALUE!</v>
      </c>
      <c r="W16" s="188" t="e">
        <f>'3e vak'!G21</f>
        <v>#VALUE!</v>
      </c>
      <c r="X16" s="202" t="e">
        <f t="shared" si="6"/>
        <v>#VALUE!</v>
      </c>
      <c r="Y16" s="188" t="e">
        <f>'4e vak'!G21</f>
        <v>#VALUE!</v>
      </c>
      <c r="Z16" s="202" t="e">
        <f t="shared" si="7"/>
        <v>#VALUE!</v>
      </c>
    </row>
    <row r="17" spans="2:26" ht="15" customHeight="1" x14ac:dyDescent="0.25">
      <c r="B17" s="303">
        <v>7</v>
      </c>
      <c r="C17" s="309" t="str">
        <f>NAMENBLAD!B14</f>
        <v>leerling 7</v>
      </c>
      <c r="D17" s="310" t="e">
        <f t="shared" si="0"/>
        <v>#VALUE!</v>
      </c>
      <c r="E17" s="306" t="str">
        <f>'1e vak'!H22</f>
        <v/>
      </c>
      <c r="F17" s="307" t="e">
        <f t="shared" si="1"/>
        <v>#VALUE!</v>
      </c>
      <c r="G17" s="328" t="str">
        <f>'2e vak'!H22</f>
        <v/>
      </c>
      <c r="H17" s="310" t="e">
        <f t="shared" si="2"/>
        <v>#VALUE!</v>
      </c>
      <c r="I17" s="306" t="str">
        <f>'3e vak'!H22</f>
        <v/>
      </c>
      <c r="J17" s="311" t="e">
        <f t="shared" si="3"/>
        <v>#VALUE!</v>
      </c>
      <c r="K17" s="306" t="str">
        <f>'4e vak'!H22</f>
        <v/>
      </c>
      <c r="S17" s="188" t="e">
        <f>'1e vak'!G22</f>
        <v>#VALUE!</v>
      </c>
      <c r="T17" s="202" t="e">
        <f t="shared" si="4"/>
        <v>#VALUE!</v>
      </c>
      <c r="U17" s="188" t="e">
        <f>'2e vak'!G22</f>
        <v>#VALUE!</v>
      </c>
      <c r="V17" s="202" t="e">
        <f t="shared" si="5"/>
        <v>#VALUE!</v>
      </c>
      <c r="W17" s="188" t="e">
        <f>'3e vak'!G22</f>
        <v>#VALUE!</v>
      </c>
      <c r="X17" s="202" t="e">
        <f t="shared" si="6"/>
        <v>#VALUE!</v>
      </c>
      <c r="Y17" s="188" t="e">
        <f>'4e vak'!G22</f>
        <v>#VALUE!</v>
      </c>
      <c r="Z17" s="202" t="e">
        <f t="shared" si="7"/>
        <v>#VALUE!</v>
      </c>
    </row>
    <row r="18" spans="2:26" ht="15" customHeight="1" x14ac:dyDescent="0.25">
      <c r="B18" s="303">
        <v>8</v>
      </c>
      <c r="C18" s="309" t="str">
        <f>NAMENBLAD!B15</f>
        <v>leerling 8</v>
      </c>
      <c r="D18" s="310" t="e">
        <f t="shared" si="0"/>
        <v>#VALUE!</v>
      </c>
      <c r="E18" s="306" t="str">
        <f>'1e vak'!H23</f>
        <v/>
      </c>
      <c r="F18" s="307" t="e">
        <f t="shared" si="1"/>
        <v>#VALUE!</v>
      </c>
      <c r="G18" s="328" t="str">
        <f>'2e vak'!H23</f>
        <v/>
      </c>
      <c r="H18" s="310" t="e">
        <f t="shared" si="2"/>
        <v>#VALUE!</v>
      </c>
      <c r="I18" s="306" t="str">
        <f>'3e vak'!H23</f>
        <v/>
      </c>
      <c r="J18" s="311" t="e">
        <f t="shared" si="3"/>
        <v>#VALUE!</v>
      </c>
      <c r="K18" s="306" t="str">
        <f>'4e vak'!H23</f>
        <v/>
      </c>
      <c r="S18" s="188" t="e">
        <f>'1e vak'!G23</f>
        <v>#VALUE!</v>
      </c>
      <c r="T18" s="202" t="e">
        <f t="shared" si="4"/>
        <v>#VALUE!</v>
      </c>
      <c r="U18" s="188" t="e">
        <f>'2e vak'!G23</f>
        <v>#VALUE!</v>
      </c>
      <c r="V18" s="202" t="e">
        <f t="shared" si="5"/>
        <v>#VALUE!</v>
      </c>
      <c r="W18" s="188" t="e">
        <f>'3e vak'!G23</f>
        <v>#VALUE!</v>
      </c>
      <c r="X18" s="202" t="e">
        <f t="shared" si="6"/>
        <v>#VALUE!</v>
      </c>
      <c r="Y18" s="188" t="e">
        <f>'4e vak'!G23</f>
        <v>#VALUE!</v>
      </c>
      <c r="Z18" s="202" t="e">
        <f t="shared" si="7"/>
        <v>#VALUE!</v>
      </c>
    </row>
    <row r="19" spans="2:26" ht="15" customHeight="1" x14ac:dyDescent="0.25">
      <c r="B19" s="303">
        <v>9</v>
      </c>
      <c r="C19" s="309" t="str">
        <f>NAMENBLAD!B16</f>
        <v>leerling 9</v>
      </c>
      <c r="D19" s="310" t="e">
        <f t="shared" si="0"/>
        <v>#VALUE!</v>
      </c>
      <c r="E19" s="306" t="str">
        <f>'1e vak'!H24</f>
        <v/>
      </c>
      <c r="F19" s="307" t="e">
        <f t="shared" si="1"/>
        <v>#VALUE!</v>
      </c>
      <c r="G19" s="328" t="str">
        <f>'2e vak'!H24</f>
        <v/>
      </c>
      <c r="H19" s="310" t="e">
        <f t="shared" si="2"/>
        <v>#VALUE!</v>
      </c>
      <c r="I19" s="306" t="str">
        <f>'3e vak'!H24</f>
        <v/>
      </c>
      <c r="J19" s="311" t="e">
        <f t="shared" si="3"/>
        <v>#VALUE!</v>
      </c>
      <c r="K19" s="306" t="str">
        <f>'4e vak'!H24</f>
        <v/>
      </c>
      <c r="S19" s="188" t="e">
        <f>'1e vak'!G24</f>
        <v>#VALUE!</v>
      </c>
      <c r="T19" s="202" t="e">
        <f t="shared" si="4"/>
        <v>#VALUE!</v>
      </c>
      <c r="U19" s="188" t="e">
        <f>'2e vak'!G24</f>
        <v>#VALUE!</v>
      </c>
      <c r="V19" s="202" t="e">
        <f t="shared" si="5"/>
        <v>#VALUE!</v>
      </c>
      <c r="W19" s="188" t="e">
        <f>'3e vak'!G24</f>
        <v>#VALUE!</v>
      </c>
      <c r="X19" s="202" t="e">
        <f t="shared" si="6"/>
        <v>#VALUE!</v>
      </c>
      <c r="Y19" s="188" t="e">
        <f>'4e vak'!G24</f>
        <v>#VALUE!</v>
      </c>
      <c r="Z19" s="202" t="e">
        <f t="shared" si="7"/>
        <v>#VALUE!</v>
      </c>
    </row>
    <row r="20" spans="2:26" ht="15" customHeight="1" x14ac:dyDescent="0.25">
      <c r="B20" s="303">
        <v>10</v>
      </c>
      <c r="C20" s="309" t="str">
        <f>NAMENBLAD!B17</f>
        <v>leerling 10</v>
      </c>
      <c r="D20" s="310" t="e">
        <f t="shared" si="0"/>
        <v>#VALUE!</v>
      </c>
      <c r="E20" s="306" t="str">
        <f>'1e vak'!H25</f>
        <v/>
      </c>
      <c r="F20" s="307" t="e">
        <f t="shared" si="1"/>
        <v>#VALUE!</v>
      </c>
      <c r="G20" s="328" t="str">
        <f>'2e vak'!H25</f>
        <v/>
      </c>
      <c r="H20" s="310" t="e">
        <f t="shared" si="2"/>
        <v>#VALUE!</v>
      </c>
      <c r="I20" s="306" t="str">
        <f>'3e vak'!H25</f>
        <v/>
      </c>
      <c r="J20" s="311" t="e">
        <f t="shared" si="3"/>
        <v>#VALUE!</v>
      </c>
      <c r="K20" s="306" t="str">
        <f>'4e vak'!H25</f>
        <v/>
      </c>
      <c r="S20" s="188" t="e">
        <f>'1e vak'!G25</f>
        <v>#VALUE!</v>
      </c>
      <c r="T20" s="202" t="e">
        <f t="shared" si="4"/>
        <v>#VALUE!</v>
      </c>
      <c r="U20" s="188" t="e">
        <f>'2e vak'!G25</f>
        <v>#VALUE!</v>
      </c>
      <c r="V20" s="202" t="e">
        <f t="shared" si="5"/>
        <v>#VALUE!</v>
      </c>
      <c r="W20" s="188" t="e">
        <f>'3e vak'!G25</f>
        <v>#VALUE!</v>
      </c>
      <c r="X20" s="202" t="e">
        <f t="shared" si="6"/>
        <v>#VALUE!</v>
      </c>
      <c r="Y20" s="188" t="e">
        <f>'4e vak'!G25</f>
        <v>#VALUE!</v>
      </c>
      <c r="Z20" s="202" t="e">
        <f t="shared" si="7"/>
        <v>#VALUE!</v>
      </c>
    </row>
    <row r="21" spans="2:26" ht="15" customHeight="1" x14ac:dyDescent="0.25">
      <c r="B21" s="303">
        <v>11</v>
      </c>
      <c r="C21" s="309" t="str">
        <f>NAMENBLAD!B18</f>
        <v>leerling 11</v>
      </c>
      <c r="D21" s="310" t="e">
        <f t="shared" si="0"/>
        <v>#VALUE!</v>
      </c>
      <c r="E21" s="306" t="str">
        <f>'1e vak'!H26</f>
        <v/>
      </c>
      <c r="F21" s="307" t="e">
        <f t="shared" si="1"/>
        <v>#VALUE!</v>
      </c>
      <c r="G21" s="328" t="str">
        <f>'2e vak'!H26</f>
        <v/>
      </c>
      <c r="H21" s="310" t="e">
        <f t="shared" si="2"/>
        <v>#VALUE!</v>
      </c>
      <c r="I21" s="306" t="str">
        <f>'3e vak'!H26</f>
        <v/>
      </c>
      <c r="J21" s="311" t="e">
        <f t="shared" si="3"/>
        <v>#VALUE!</v>
      </c>
      <c r="K21" s="306" t="str">
        <f>'4e vak'!H26</f>
        <v/>
      </c>
      <c r="S21" s="188" t="e">
        <f>'1e vak'!G26</f>
        <v>#VALUE!</v>
      </c>
      <c r="T21" s="202" t="e">
        <f t="shared" si="4"/>
        <v>#VALUE!</v>
      </c>
      <c r="U21" s="188" t="e">
        <f>'2e vak'!G26</f>
        <v>#VALUE!</v>
      </c>
      <c r="V21" s="202" t="e">
        <f t="shared" si="5"/>
        <v>#VALUE!</v>
      </c>
      <c r="W21" s="188" t="e">
        <f>'3e vak'!G26</f>
        <v>#VALUE!</v>
      </c>
      <c r="X21" s="202" t="e">
        <f t="shared" si="6"/>
        <v>#VALUE!</v>
      </c>
      <c r="Y21" s="188" t="e">
        <f>'4e vak'!G26</f>
        <v>#VALUE!</v>
      </c>
      <c r="Z21" s="202" t="e">
        <f t="shared" si="7"/>
        <v>#VALUE!</v>
      </c>
    </row>
    <row r="22" spans="2:26" ht="15" customHeight="1" x14ac:dyDescent="0.25">
      <c r="B22" s="303">
        <v>12</v>
      </c>
      <c r="C22" s="309" t="str">
        <f>NAMENBLAD!B19</f>
        <v>leerling 12</v>
      </c>
      <c r="D22" s="310" t="e">
        <f t="shared" si="0"/>
        <v>#VALUE!</v>
      </c>
      <c r="E22" s="306" t="str">
        <f>'1e vak'!H27</f>
        <v/>
      </c>
      <c r="F22" s="307" t="e">
        <f t="shared" si="1"/>
        <v>#VALUE!</v>
      </c>
      <c r="G22" s="328" t="str">
        <f>'2e vak'!H27</f>
        <v/>
      </c>
      <c r="H22" s="310" t="e">
        <f t="shared" si="2"/>
        <v>#VALUE!</v>
      </c>
      <c r="I22" s="306" t="str">
        <f>'3e vak'!H27</f>
        <v/>
      </c>
      <c r="J22" s="311" t="e">
        <f t="shared" si="3"/>
        <v>#VALUE!</v>
      </c>
      <c r="K22" s="306" t="str">
        <f>'4e vak'!H27</f>
        <v/>
      </c>
      <c r="S22" s="188" t="e">
        <f>'1e vak'!G27</f>
        <v>#VALUE!</v>
      </c>
      <c r="T22" s="202" t="e">
        <f t="shared" si="4"/>
        <v>#VALUE!</v>
      </c>
      <c r="U22" s="188" t="e">
        <f>'2e vak'!G27</f>
        <v>#VALUE!</v>
      </c>
      <c r="V22" s="202" t="e">
        <f t="shared" si="5"/>
        <v>#VALUE!</v>
      </c>
      <c r="W22" s="188" t="e">
        <f>'3e vak'!G27</f>
        <v>#VALUE!</v>
      </c>
      <c r="X22" s="202" t="e">
        <f t="shared" si="6"/>
        <v>#VALUE!</v>
      </c>
      <c r="Y22" s="188" t="e">
        <f>'4e vak'!G27</f>
        <v>#VALUE!</v>
      </c>
      <c r="Z22" s="202" t="e">
        <f t="shared" si="7"/>
        <v>#VALUE!</v>
      </c>
    </row>
    <row r="23" spans="2:26" ht="15" customHeight="1" x14ac:dyDescent="0.25">
      <c r="B23" s="303">
        <v>13</v>
      </c>
      <c r="C23" s="309" t="str">
        <f>NAMENBLAD!B20</f>
        <v>leerling 13</v>
      </c>
      <c r="D23" s="310" t="e">
        <f t="shared" si="0"/>
        <v>#VALUE!</v>
      </c>
      <c r="E23" s="306" t="str">
        <f>'1e vak'!H28</f>
        <v/>
      </c>
      <c r="F23" s="307" t="e">
        <f t="shared" si="1"/>
        <v>#VALUE!</v>
      </c>
      <c r="G23" s="328" t="str">
        <f>'2e vak'!H28</f>
        <v/>
      </c>
      <c r="H23" s="310" t="e">
        <f t="shared" si="2"/>
        <v>#VALUE!</v>
      </c>
      <c r="I23" s="306" t="str">
        <f>'3e vak'!H28</f>
        <v/>
      </c>
      <c r="J23" s="311" t="e">
        <f t="shared" si="3"/>
        <v>#VALUE!</v>
      </c>
      <c r="K23" s="306" t="str">
        <f>'4e vak'!H28</f>
        <v/>
      </c>
      <c r="S23" s="188" t="e">
        <f>'1e vak'!G28</f>
        <v>#VALUE!</v>
      </c>
      <c r="T23" s="202" t="e">
        <f t="shared" si="4"/>
        <v>#VALUE!</v>
      </c>
      <c r="U23" s="188" t="e">
        <f>'2e vak'!G28</f>
        <v>#VALUE!</v>
      </c>
      <c r="V23" s="202" t="e">
        <f t="shared" si="5"/>
        <v>#VALUE!</v>
      </c>
      <c r="W23" s="188" t="e">
        <f>'3e vak'!G28</f>
        <v>#VALUE!</v>
      </c>
      <c r="X23" s="202" t="e">
        <f t="shared" si="6"/>
        <v>#VALUE!</v>
      </c>
      <c r="Y23" s="188" t="e">
        <f>'4e vak'!G28</f>
        <v>#VALUE!</v>
      </c>
      <c r="Z23" s="202" t="e">
        <f t="shared" si="7"/>
        <v>#VALUE!</v>
      </c>
    </row>
    <row r="24" spans="2:26" ht="15" customHeight="1" x14ac:dyDescent="0.25">
      <c r="B24" s="303">
        <v>14</v>
      </c>
      <c r="C24" s="309" t="str">
        <f>NAMENBLAD!B21</f>
        <v>leerling 14</v>
      </c>
      <c r="D24" s="310" t="e">
        <f t="shared" si="0"/>
        <v>#VALUE!</v>
      </c>
      <c r="E24" s="306" t="str">
        <f>'1e vak'!H29</f>
        <v/>
      </c>
      <c r="F24" s="307" t="e">
        <f t="shared" si="1"/>
        <v>#VALUE!</v>
      </c>
      <c r="G24" s="328" t="str">
        <f>'2e vak'!H29</f>
        <v/>
      </c>
      <c r="H24" s="310" t="e">
        <f t="shared" si="2"/>
        <v>#VALUE!</v>
      </c>
      <c r="I24" s="306" t="str">
        <f>'3e vak'!H29</f>
        <v/>
      </c>
      <c r="J24" s="311" t="e">
        <f t="shared" si="3"/>
        <v>#VALUE!</v>
      </c>
      <c r="K24" s="306" t="str">
        <f>'4e vak'!H29</f>
        <v/>
      </c>
      <c r="L24" s="264" t="str">
        <f>$H$3</f>
        <v>spellen</v>
      </c>
      <c r="M24" s="264"/>
      <c r="N24" s="264"/>
      <c r="O24" s="264"/>
      <c r="P24" s="264"/>
      <c r="S24" s="188" t="e">
        <f>'1e vak'!G29</f>
        <v>#VALUE!</v>
      </c>
      <c r="T24" s="202" t="e">
        <f t="shared" si="4"/>
        <v>#VALUE!</v>
      </c>
      <c r="U24" s="188" t="e">
        <f>'2e vak'!G29</f>
        <v>#VALUE!</v>
      </c>
      <c r="V24" s="202" t="e">
        <f t="shared" si="5"/>
        <v>#VALUE!</v>
      </c>
      <c r="W24" s="188" t="e">
        <f>'3e vak'!G29</f>
        <v>#VALUE!</v>
      </c>
      <c r="X24" s="202" t="e">
        <f t="shared" si="6"/>
        <v>#VALUE!</v>
      </c>
      <c r="Y24" s="188" t="e">
        <f>'4e vak'!G29</f>
        <v>#VALUE!</v>
      </c>
      <c r="Z24" s="202" t="e">
        <f t="shared" si="7"/>
        <v>#VALUE!</v>
      </c>
    </row>
    <row r="25" spans="2:26" ht="15" customHeight="1" x14ac:dyDescent="0.25">
      <c r="B25" s="303">
        <v>15</v>
      </c>
      <c r="C25" s="309" t="str">
        <f>NAMENBLAD!B22</f>
        <v>leerling 15</v>
      </c>
      <c r="D25" s="310" t="e">
        <f t="shared" si="0"/>
        <v>#VALUE!</v>
      </c>
      <c r="E25" s="306" t="str">
        <f>'1e vak'!H30</f>
        <v/>
      </c>
      <c r="F25" s="307" t="e">
        <f t="shared" si="1"/>
        <v>#VALUE!</v>
      </c>
      <c r="G25" s="328" t="str">
        <f>'2e vak'!H30</f>
        <v/>
      </c>
      <c r="H25" s="310" t="e">
        <f t="shared" si="2"/>
        <v>#VALUE!</v>
      </c>
      <c r="I25" s="306" t="str">
        <f>'3e vak'!H30</f>
        <v/>
      </c>
      <c r="J25" s="311" t="e">
        <f t="shared" si="3"/>
        <v>#VALUE!</v>
      </c>
      <c r="K25" s="306" t="str">
        <f>'4e vak'!H30</f>
        <v/>
      </c>
      <c r="S25" s="188" t="e">
        <f>'1e vak'!G30</f>
        <v>#VALUE!</v>
      </c>
      <c r="T25" s="202" t="e">
        <f t="shared" si="4"/>
        <v>#VALUE!</v>
      </c>
      <c r="U25" s="188" t="e">
        <f>'2e vak'!G30</f>
        <v>#VALUE!</v>
      </c>
      <c r="V25" s="202" t="e">
        <f t="shared" si="5"/>
        <v>#VALUE!</v>
      </c>
      <c r="W25" s="188" t="e">
        <f>'3e vak'!G30</f>
        <v>#VALUE!</v>
      </c>
      <c r="X25" s="202" t="e">
        <f t="shared" si="6"/>
        <v>#VALUE!</v>
      </c>
      <c r="Y25" s="188" t="e">
        <f>'4e vak'!G30</f>
        <v>#VALUE!</v>
      </c>
      <c r="Z25" s="202" t="e">
        <f t="shared" si="7"/>
        <v>#VALUE!</v>
      </c>
    </row>
    <row r="26" spans="2:26" ht="15" customHeight="1" x14ac:dyDescent="0.25">
      <c r="B26" s="303">
        <v>16</v>
      </c>
      <c r="C26" s="309" t="str">
        <f>NAMENBLAD!B23</f>
        <v>leerling 16</v>
      </c>
      <c r="D26" s="310" t="e">
        <f t="shared" si="0"/>
        <v>#VALUE!</v>
      </c>
      <c r="E26" s="306" t="str">
        <f>'1e vak'!H31</f>
        <v/>
      </c>
      <c r="F26" s="307" t="e">
        <f t="shared" si="1"/>
        <v>#VALUE!</v>
      </c>
      <c r="G26" s="328" t="str">
        <f>'2e vak'!H31</f>
        <v/>
      </c>
      <c r="H26" s="310" t="e">
        <f t="shared" si="2"/>
        <v>#VALUE!</v>
      </c>
      <c r="I26" s="306" t="str">
        <f>'3e vak'!H31</f>
        <v/>
      </c>
      <c r="J26" s="311" t="e">
        <f t="shared" si="3"/>
        <v>#VALUE!</v>
      </c>
      <c r="K26" s="306" t="str">
        <f>'4e vak'!H31</f>
        <v/>
      </c>
      <c r="S26" s="188" t="e">
        <f>'1e vak'!G31</f>
        <v>#VALUE!</v>
      </c>
      <c r="T26" s="202" t="e">
        <f t="shared" si="4"/>
        <v>#VALUE!</v>
      </c>
      <c r="U26" s="188" t="e">
        <f>'2e vak'!G31</f>
        <v>#VALUE!</v>
      </c>
      <c r="V26" s="202" t="e">
        <f t="shared" si="5"/>
        <v>#VALUE!</v>
      </c>
      <c r="W26" s="188" t="e">
        <f>'3e vak'!G31</f>
        <v>#VALUE!</v>
      </c>
      <c r="X26" s="202" t="e">
        <f t="shared" si="6"/>
        <v>#VALUE!</v>
      </c>
      <c r="Y26" s="188" t="e">
        <f>'4e vak'!G31</f>
        <v>#VALUE!</v>
      </c>
      <c r="Z26" s="202" t="e">
        <f t="shared" si="7"/>
        <v>#VALUE!</v>
      </c>
    </row>
    <row r="27" spans="2:26" ht="15" customHeight="1" x14ac:dyDescent="0.25">
      <c r="B27" s="303">
        <v>17</v>
      </c>
      <c r="C27" s="309" t="str">
        <f>NAMENBLAD!B24</f>
        <v>leerling 17</v>
      </c>
      <c r="D27" s="310" t="e">
        <f t="shared" si="0"/>
        <v>#VALUE!</v>
      </c>
      <c r="E27" s="306" t="str">
        <f>'1e vak'!H32</f>
        <v/>
      </c>
      <c r="F27" s="307" t="e">
        <f t="shared" si="1"/>
        <v>#VALUE!</v>
      </c>
      <c r="G27" s="328" t="str">
        <f>'2e vak'!H32</f>
        <v/>
      </c>
      <c r="H27" s="310" t="e">
        <f t="shared" si="2"/>
        <v>#VALUE!</v>
      </c>
      <c r="I27" s="306" t="str">
        <f>'3e vak'!H32</f>
        <v/>
      </c>
      <c r="J27" s="311" t="e">
        <f t="shared" si="3"/>
        <v>#VALUE!</v>
      </c>
      <c r="K27" s="306" t="str">
        <f>'4e vak'!H32</f>
        <v/>
      </c>
      <c r="S27" s="188" t="e">
        <f>'1e vak'!G32</f>
        <v>#VALUE!</v>
      </c>
      <c r="T27" s="202" t="e">
        <f t="shared" si="4"/>
        <v>#VALUE!</v>
      </c>
      <c r="U27" s="188" t="e">
        <f>'2e vak'!G32</f>
        <v>#VALUE!</v>
      </c>
      <c r="V27" s="202" t="e">
        <f t="shared" si="5"/>
        <v>#VALUE!</v>
      </c>
      <c r="W27" s="188" t="e">
        <f>'3e vak'!G32</f>
        <v>#VALUE!</v>
      </c>
      <c r="X27" s="202" t="e">
        <f t="shared" si="6"/>
        <v>#VALUE!</v>
      </c>
      <c r="Y27" s="188" t="e">
        <f>'4e vak'!G32</f>
        <v>#VALUE!</v>
      </c>
      <c r="Z27" s="202" t="e">
        <f t="shared" si="7"/>
        <v>#VALUE!</v>
      </c>
    </row>
    <row r="28" spans="2:26" ht="15" customHeight="1" x14ac:dyDescent="0.25">
      <c r="B28" s="303">
        <v>18</v>
      </c>
      <c r="C28" s="309" t="str">
        <f>NAMENBLAD!B25</f>
        <v>leerling 18</v>
      </c>
      <c r="D28" s="310" t="e">
        <f t="shared" si="0"/>
        <v>#VALUE!</v>
      </c>
      <c r="E28" s="306" t="str">
        <f>'1e vak'!H33</f>
        <v/>
      </c>
      <c r="F28" s="307" t="e">
        <f t="shared" si="1"/>
        <v>#VALUE!</v>
      </c>
      <c r="G28" s="328" t="str">
        <f>'2e vak'!H33</f>
        <v/>
      </c>
      <c r="H28" s="310" t="e">
        <f t="shared" si="2"/>
        <v>#VALUE!</v>
      </c>
      <c r="I28" s="306" t="str">
        <f>'3e vak'!H33</f>
        <v/>
      </c>
      <c r="J28" s="311" t="e">
        <f t="shared" si="3"/>
        <v>#VALUE!</v>
      </c>
      <c r="K28" s="306" t="str">
        <f>'4e vak'!H33</f>
        <v/>
      </c>
      <c r="S28" s="188" t="e">
        <f>'1e vak'!G33</f>
        <v>#VALUE!</v>
      </c>
      <c r="T28" s="202" t="e">
        <f t="shared" si="4"/>
        <v>#VALUE!</v>
      </c>
      <c r="U28" s="188" t="e">
        <f>'2e vak'!G33</f>
        <v>#VALUE!</v>
      </c>
      <c r="V28" s="202" t="e">
        <f t="shared" si="5"/>
        <v>#VALUE!</v>
      </c>
      <c r="W28" s="188" t="e">
        <f>'3e vak'!G33</f>
        <v>#VALUE!</v>
      </c>
      <c r="X28" s="202" t="e">
        <f t="shared" si="6"/>
        <v>#VALUE!</v>
      </c>
      <c r="Y28" s="188" t="e">
        <f>'4e vak'!G33</f>
        <v>#VALUE!</v>
      </c>
      <c r="Z28" s="202" t="e">
        <f t="shared" si="7"/>
        <v>#VALUE!</v>
      </c>
    </row>
    <row r="29" spans="2:26" ht="15" customHeight="1" x14ac:dyDescent="0.25">
      <c r="B29" s="303">
        <v>19</v>
      </c>
      <c r="C29" s="309" t="str">
        <f>NAMENBLAD!B26</f>
        <v>leerling 19</v>
      </c>
      <c r="D29" s="310" t="e">
        <f t="shared" si="0"/>
        <v>#VALUE!</v>
      </c>
      <c r="E29" s="306" t="str">
        <f>'1e vak'!H34</f>
        <v/>
      </c>
      <c r="F29" s="307" t="e">
        <f t="shared" si="1"/>
        <v>#VALUE!</v>
      </c>
      <c r="G29" s="328" t="str">
        <f>'2e vak'!H34</f>
        <v/>
      </c>
      <c r="H29" s="310" t="e">
        <f t="shared" si="2"/>
        <v>#VALUE!</v>
      </c>
      <c r="I29" s="306" t="str">
        <f>'3e vak'!H34</f>
        <v/>
      </c>
      <c r="J29" s="311" t="e">
        <f t="shared" si="3"/>
        <v>#VALUE!</v>
      </c>
      <c r="K29" s="306" t="str">
        <f>'4e vak'!H34</f>
        <v/>
      </c>
      <c r="S29" s="188" t="e">
        <f>'1e vak'!G34</f>
        <v>#VALUE!</v>
      </c>
      <c r="T29" s="202" t="e">
        <f t="shared" si="4"/>
        <v>#VALUE!</v>
      </c>
      <c r="U29" s="188" t="e">
        <f>'2e vak'!G34</f>
        <v>#VALUE!</v>
      </c>
      <c r="V29" s="202" t="e">
        <f t="shared" si="5"/>
        <v>#VALUE!</v>
      </c>
      <c r="W29" s="188" t="e">
        <f>'3e vak'!G34</f>
        <v>#VALUE!</v>
      </c>
      <c r="X29" s="202" t="e">
        <f t="shared" si="6"/>
        <v>#VALUE!</v>
      </c>
      <c r="Y29" s="188" t="e">
        <f>'4e vak'!G34</f>
        <v>#VALUE!</v>
      </c>
      <c r="Z29" s="202" t="e">
        <f t="shared" si="7"/>
        <v>#VALUE!</v>
      </c>
    </row>
    <row r="30" spans="2:26" ht="15" customHeight="1" x14ac:dyDescent="0.25">
      <c r="B30" s="303">
        <v>20</v>
      </c>
      <c r="C30" s="309" t="str">
        <f>NAMENBLAD!B27</f>
        <v>leerling 20</v>
      </c>
      <c r="D30" s="310" t="e">
        <f t="shared" si="0"/>
        <v>#VALUE!</v>
      </c>
      <c r="E30" s="306" t="str">
        <f>'1e vak'!H35</f>
        <v/>
      </c>
      <c r="F30" s="307" t="e">
        <f t="shared" si="1"/>
        <v>#VALUE!</v>
      </c>
      <c r="G30" s="328" t="str">
        <f>'2e vak'!H35</f>
        <v/>
      </c>
      <c r="H30" s="310" t="e">
        <f t="shared" si="2"/>
        <v>#VALUE!</v>
      </c>
      <c r="I30" s="306" t="str">
        <f>'3e vak'!H35</f>
        <v/>
      </c>
      <c r="J30" s="311" t="e">
        <f t="shared" si="3"/>
        <v>#VALUE!</v>
      </c>
      <c r="K30" s="306" t="str">
        <f>'4e vak'!H35</f>
        <v/>
      </c>
      <c r="S30" s="188" t="e">
        <f>'1e vak'!G35</f>
        <v>#VALUE!</v>
      </c>
      <c r="T30" s="202" t="e">
        <f t="shared" si="4"/>
        <v>#VALUE!</v>
      </c>
      <c r="U30" s="188" t="e">
        <f>'2e vak'!G35</f>
        <v>#VALUE!</v>
      </c>
      <c r="V30" s="202" t="e">
        <f t="shared" si="5"/>
        <v>#VALUE!</v>
      </c>
      <c r="W30" s="188" t="e">
        <f>'3e vak'!G35</f>
        <v>#VALUE!</v>
      </c>
      <c r="X30" s="202" t="e">
        <f t="shared" si="6"/>
        <v>#VALUE!</v>
      </c>
      <c r="Y30" s="188" t="e">
        <f>'4e vak'!G35</f>
        <v>#VALUE!</v>
      </c>
      <c r="Z30" s="202" t="e">
        <f t="shared" si="7"/>
        <v>#VALUE!</v>
      </c>
    </row>
    <row r="31" spans="2:26" ht="15" customHeight="1" x14ac:dyDescent="0.25">
      <c r="B31" s="303">
        <v>21</v>
      </c>
      <c r="C31" s="309" t="str">
        <f>NAMENBLAD!B28</f>
        <v>leerling 21</v>
      </c>
      <c r="D31" s="310" t="e">
        <f t="shared" si="0"/>
        <v>#VALUE!</v>
      </c>
      <c r="E31" s="306" t="str">
        <f>'1e vak'!H36</f>
        <v/>
      </c>
      <c r="F31" s="307" t="e">
        <f t="shared" si="1"/>
        <v>#VALUE!</v>
      </c>
      <c r="G31" s="328" t="str">
        <f>'2e vak'!H36</f>
        <v/>
      </c>
      <c r="H31" s="310" t="e">
        <f t="shared" si="2"/>
        <v>#VALUE!</v>
      </c>
      <c r="I31" s="306" t="str">
        <f>'3e vak'!H36</f>
        <v/>
      </c>
      <c r="J31" s="311" t="e">
        <f t="shared" si="3"/>
        <v>#VALUE!</v>
      </c>
      <c r="K31" s="306" t="str">
        <f>'4e vak'!H36</f>
        <v/>
      </c>
      <c r="S31" s="188" t="e">
        <f>'1e vak'!G36</f>
        <v>#VALUE!</v>
      </c>
      <c r="T31" s="202" t="e">
        <f t="shared" si="4"/>
        <v>#VALUE!</v>
      </c>
      <c r="U31" s="188" t="e">
        <f>'2e vak'!G36</f>
        <v>#VALUE!</v>
      </c>
      <c r="V31" s="202" t="e">
        <f t="shared" si="5"/>
        <v>#VALUE!</v>
      </c>
      <c r="W31" s="188" t="e">
        <f>'3e vak'!G36</f>
        <v>#VALUE!</v>
      </c>
      <c r="X31" s="202" t="e">
        <f t="shared" si="6"/>
        <v>#VALUE!</v>
      </c>
      <c r="Y31" s="188" t="e">
        <f>'4e vak'!G36</f>
        <v>#VALUE!</v>
      </c>
      <c r="Z31" s="202" t="e">
        <f t="shared" si="7"/>
        <v>#VALUE!</v>
      </c>
    </row>
    <row r="32" spans="2:26" ht="15" customHeight="1" x14ac:dyDescent="0.25">
      <c r="B32" s="303">
        <v>22</v>
      </c>
      <c r="C32" s="309" t="str">
        <f>NAMENBLAD!B29</f>
        <v>leerling 22</v>
      </c>
      <c r="D32" s="310" t="e">
        <f t="shared" si="0"/>
        <v>#VALUE!</v>
      </c>
      <c r="E32" s="306" t="str">
        <f>'1e vak'!H37</f>
        <v/>
      </c>
      <c r="F32" s="307" t="e">
        <f t="shared" si="1"/>
        <v>#VALUE!</v>
      </c>
      <c r="G32" s="328" t="str">
        <f>'2e vak'!H37</f>
        <v/>
      </c>
      <c r="H32" s="310" t="e">
        <f t="shared" si="2"/>
        <v>#VALUE!</v>
      </c>
      <c r="I32" s="306" t="str">
        <f>'3e vak'!H37</f>
        <v/>
      </c>
      <c r="J32" s="311" t="e">
        <f t="shared" si="3"/>
        <v>#VALUE!</v>
      </c>
      <c r="K32" s="306" t="str">
        <f>'4e vak'!H37</f>
        <v/>
      </c>
      <c r="S32" s="188" t="e">
        <f>'1e vak'!G37</f>
        <v>#VALUE!</v>
      </c>
      <c r="T32" s="202" t="e">
        <f t="shared" si="4"/>
        <v>#VALUE!</v>
      </c>
      <c r="U32" s="188" t="e">
        <f>'2e vak'!G37</f>
        <v>#VALUE!</v>
      </c>
      <c r="V32" s="202" t="e">
        <f t="shared" si="5"/>
        <v>#VALUE!</v>
      </c>
      <c r="W32" s="188" t="e">
        <f>'3e vak'!G37</f>
        <v>#VALUE!</v>
      </c>
      <c r="X32" s="202" t="e">
        <f t="shared" si="6"/>
        <v>#VALUE!</v>
      </c>
      <c r="Y32" s="188" t="e">
        <f>'4e vak'!G37</f>
        <v>#VALUE!</v>
      </c>
      <c r="Z32" s="202" t="e">
        <f t="shared" si="7"/>
        <v>#VALUE!</v>
      </c>
    </row>
    <row r="33" spans="2:26" ht="15" customHeight="1" x14ac:dyDescent="0.25">
      <c r="B33" s="303">
        <v>23</v>
      </c>
      <c r="C33" s="309" t="str">
        <f>NAMENBLAD!B30</f>
        <v>leerling 23</v>
      </c>
      <c r="D33" s="310" t="e">
        <f t="shared" si="0"/>
        <v>#VALUE!</v>
      </c>
      <c r="E33" s="306" t="str">
        <f>'1e vak'!H38</f>
        <v/>
      </c>
      <c r="F33" s="307" t="e">
        <f t="shared" si="1"/>
        <v>#VALUE!</v>
      </c>
      <c r="G33" s="328" t="str">
        <f>'2e vak'!H38</f>
        <v/>
      </c>
      <c r="H33" s="310" t="e">
        <f t="shared" si="2"/>
        <v>#VALUE!</v>
      </c>
      <c r="I33" s="306" t="str">
        <f>'3e vak'!H38</f>
        <v/>
      </c>
      <c r="J33" s="311" t="e">
        <f t="shared" si="3"/>
        <v>#VALUE!</v>
      </c>
      <c r="K33" s="306" t="str">
        <f>'4e vak'!H38</f>
        <v/>
      </c>
      <c r="S33" s="188" t="e">
        <f>'1e vak'!G38</f>
        <v>#VALUE!</v>
      </c>
      <c r="T33" s="202" t="e">
        <f t="shared" si="4"/>
        <v>#VALUE!</v>
      </c>
      <c r="U33" s="188" t="e">
        <f>'2e vak'!G38</f>
        <v>#VALUE!</v>
      </c>
      <c r="V33" s="202" t="e">
        <f t="shared" si="5"/>
        <v>#VALUE!</v>
      </c>
      <c r="W33" s="188" t="e">
        <f>'3e vak'!G38</f>
        <v>#VALUE!</v>
      </c>
      <c r="X33" s="202" t="e">
        <f t="shared" si="6"/>
        <v>#VALUE!</v>
      </c>
      <c r="Y33" s="188" t="e">
        <f>'4e vak'!G38</f>
        <v>#VALUE!</v>
      </c>
      <c r="Z33" s="202" t="e">
        <f t="shared" si="7"/>
        <v>#VALUE!</v>
      </c>
    </row>
    <row r="34" spans="2:26" ht="15" customHeight="1" x14ac:dyDescent="0.25">
      <c r="B34" s="303">
        <v>24</v>
      </c>
      <c r="C34" s="309" t="str">
        <f>NAMENBLAD!B31</f>
        <v>leerling 24</v>
      </c>
      <c r="D34" s="310" t="e">
        <f t="shared" si="0"/>
        <v>#VALUE!</v>
      </c>
      <c r="E34" s="306" t="str">
        <f>'1e vak'!H39</f>
        <v/>
      </c>
      <c r="F34" s="307" t="e">
        <f t="shared" si="1"/>
        <v>#VALUE!</v>
      </c>
      <c r="G34" s="328" t="str">
        <f>'2e vak'!H39</f>
        <v/>
      </c>
      <c r="H34" s="310" t="e">
        <f t="shared" si="2"/>
        <v>#VALUE!</v>
      </c>
      <c r="I34" s="306" t="str">
        <f>'3e vak'!H39</f>
        <v/>
      </c>
      <c r="J34" s="311" t="e">
        <f t="shared" si="3"/>
        <v>#VALUE!</v>
      </c>
      <c r="K34" s="306" t="str">
        <f>'4e vak'!H39</f>
        <v/>
      </c>
      <c r="S34" s="188" t="e">
        <f>'1e vak'!G39</f>
        <v>#VALUE!</v>
      </c>
      <c r="T34" s="202" t="e">
        <f t="shared" si="4"/>
        <v>#VALUE!</v>
      </c>
      <c r="U34" s="188" t="e">
        <f>'2e vak'!G39</f>
        <v>#VALUE!</v>
      </c>
      <c r="V34" s="202" t="e">
        <f t="shared" si="5"/>
        <v>#VALUE!</v>
      </c>
      <c r="W34" s="188" t="e">
        <f>'3e vak'!G39</f>
        <v>#VALUE!</v>
      </c>
      <c r="X34" s="202" t="e">
        <f t="shared" si="6"/>
        <v>#VALUE!</v>
      </c>
      <c r="Y34" s="188" t="e">
        <f>'4e vak'!G39</f>
        <v>#VALUE!</v>
      </c>
      <c r="Z34" s="202" t="e">
        <f t="shared" si="7"/>
        <v>#VALUE!</v>
      </c>
    </row>
    <row r="35" spans="2:26" ht="15" customHeight="1" x14ac:dyDescent="0.25">
      <c r="B35" s="303">
        <v>25</v>
      </c>
      <c r="C35" s="309" t="str">
        <f>NAMENBLAD!B32</f>
        <v>leerling 25</v>
      </c>
      <c r="D35" s="310" t="e">
        <f t="shared" si="0"/>
        <v>#VALUE!</v>
      </c>
      <c r="E35" s="306" t="str">
        <f>'1e vak'!H40</f>
        <v/>
      </c>
      <c r="F35" s="307" t="e">
        <f t="shared" si="1"/>
        <v>#VALUE!</v>
      </c>
      <c r="G35" s="328" t="str">
        <f>'2e vak'!H40</f>
        <v/>
      </c>
      <c r="H35" s="310" t="e">
        <f t="shared" si="2"/>
        <v>#VALUE!</v>
      </c>
      <c r="I35" s="306" t="str">
        <f>'3e vak'!H40</f>
        <v/>
      </c>
      <c r="J35" s="311" t="e">
        <f t="shared" si="3"/>
        <v>#VALUE!</v>
      </c>
      <c r="K35" s="306" t="str">
        <f>'4e vak'!H40</f>
        <v/>
      </c>
      <c r="L35" s="264" t="str">
        <f>$J$3</f>
        <v>rekenen</v>
      </c>
      <c r="M35" s="264"/>
      <c r="N35" s="264"/>
      <c r="O35" s="264"/>
      <c r="P35" s="264"/>
      <c r="S35" s="188" t="e">
        <f>'1e vak'!G40</f>
        <v>#VALUE!</v>
      </c>
      <c r="T35" s="202" t="e">
        <f t="shared" si="4"/>
        <v>#VALUE!</v>
      </c>
      <c r="U35" s="188" t="e">
        <f>'2e vak'!G40</f>
        <v>#VALUE!</v>
      </c>
      <c r="V35" s="202" t="e">
        <f t="shared" si="5"/>
        <v>#VALUE!</v>
      </c>
      <c r="W35" s="188" t="e">
        <f>'3e vak'!G40</f>
        <v>#VALUE!</v>
      </c>
      <c r="X35" s="202" t="e">
        <f t="shared" si="6"/>
        <v>#VALUE!</v>
      </c>
      <c r="Y35" s="188" t="e">
        <f>'4e vak'!G40</f>
        <v>#VALUE!</v>
      </c>
      <c r="Z35" s="202" t="e">
        <f t="shared" si="7"/>
        <v>#VALUE!</v>
      </c>
    </row>
    <row r="36" spans="2:26" ht="15" customHeight="1" x14ac:dyDescent="0.25">
      <c r="B36" s="303">
        <v>26</v>
      </c>
      <c r="C36" s="309" t="str">
        <f>NAMENBLAD!B33</f>
        <v>leerling 26</v>
      </c>
      <c r="D36" s="310" t="e">
        <f t="shared" si="0"/>
        <v>#VALUE!</v>
      </c>
      <c r="E36" s="306" t="str">
        <f>'1e vak'!H41</f>
        <v/>
      </c>
      <c r="F36" s="307" t="e">
        <f t="shared" si="1"/>
        <v>#VALUE!</v>
      </c>
      <c r="G36" s="328" t="str">
        <f>'2e vak'!H41</f>
        <v/>
      </c>
      <c r="H36" s="310" t="e">
        <f t="shared" si="2"/>
        <v>#VALUE!</v>
      </c>
      <c r="I36" s="306" t="str">
        <f>'3e vak'!H41</f>
        <v/>
      </c>
      <c r="J36" s="311" t="e">
        <f t="shared" si="3"/>
        <v>#VALUE!</v>
      </c>
      <c r="K36" s="306" t="str">
        <f>'4e vak'!H41</f>
        <v/>
      </c>
      <c r="S36" s="188" t="e">
        <f>'1e vak'!G41</f>
        <v>#VALUE!</v>
      </c>
      <c r="T36" s="202" t="e">
        <f t="shared" si="4"/>
        <v>#VALUE!</v>
      </c>
      <c r="U36" s="188" t="e">
        <f>'2e vak'!G41</f>
        <v>#VALUE!</v>
      </c>
      <c r="V36" s="202" t="e">
        <f t="shared" si="5"/>
        <v>#VALUE!</v>
      </c>
      <c r="W36" s="188" t="e">
        <f>'3e vak'!G41</f>
        <v>#VALUE!</v>
      </c>
      <c r="X36" s="202" t="e">
        <f t="shared" si="6"/>
        <v>#VALUE!</v>
      </c>
      <c r="Y36" s="188" t="e">
        <f>'4e vak'!G41</f>
        <v>#VALUE!</v>
      </c>
      <c r="Z36" s="202" t="e">
        <f t="shared" si="7"/>
        <v>#VALUE!</v>
      </c>
    </row>
    <row r="37" spans="2:26" ht="15" customHeight="1" x14ac:dyDescent="0.25">
      <c r="B37" s="303">
        <v>27</v>
      </c>
      <c r="C37" s="309" t="str">
        <f>NAMENBLAD!B34</f>
        <v>leerling 27</v>
      </c>
      <c r="D37" s="310" t="e">
        <f t="shared" si="0"/>
        <v>#VALUE!</v>
      </c>
      <c r="E37" s="306" t="str">
        <f>'1e vak'!H42</f>
        <v/>
      </c>
      <c r="F37" s="307" t="e">
        <f t="shared" si="1"/>
        <v>#VALUE!</v>
      </c>
      <c r="G37" s="328" t="str">
        <f>'2e vak'!H42</f>
        <v/>
      </c>
      <c r="H37" s="310" t="e">
        <f t="shared" si="2"/>
        <v>#VALUE!</v>
      </c>
      <c r="I37" s="306" t="str">
        <f>'3e vak'!H42</f>
        <v/>
      </c>
      <c r="J37" s="311" t="e">
        <f t="shared" si="3"/>
        <v>#VALUE!</v>
      </c>
      <c r="K37" s="306" t="str">
        <f>'4e vak'!H42</f>
        <v/>
      </c>
      <c r="S37" s="188" t="e">
        <f>'1e vak'!G42</f>
        <v>#VALUE!</v>
      </c>
      <c r="T37" s="202" t="e">
        <f t="shared" si="4"/>
        <v>#VALUE!</v>
      </c>
      <c r="U37" s="188" t="e">
        <f>'2e vak'!G42</f>
        <v>#VALUE!</v>
      </c>
      <c r="V37" s="202" t="e">
        <f t="shared" si="5"/>
        <v>#VALUE!</v>
      </c>
      <c r="W37" s="188" t="e">
        <f>'3e vak'!G42</f>
        <v>#VALUE!</v>
      </c>
      <c r="X37" s="202" t="e">
        <f t="shared" si="6"/>
        <v>#VALUE!</v>
      </c>
      <c r="Y37" s="188" t="e">
        <f>'4e vak'!G42</f>
        <v>#VALUE!</v>
      </c>
      <c r="Z37" s="202" t="e">
        <f t="shared" si="7"/>
        <v>#VALUE!</v>
      </c>
    </row>
    <row r="38" spans="2:26" ht="15" customHeight="1" x14ac:dyDescent="0.25">
      <c r="B38" s="303">
        <v>28</v>
      </c>
      <c r="C38" s="309" t="str">
        <f>NAMENBLAD!B35</f>
        <v>leerling 28</v>
      </c>
      <c r="D38" s="310" t="e">
        <f t="shared" si="0"/>
        <v>#VALUE!</v>
      </c>
      <c r="E38" s="306" t="str">
        <f>'1e vak'!H43</f>
        <v/>
      </c>
      <c r="F38" s="307" t="e">
        <f t="shared" si="1"/>
        <v>#VALUE!</v>
      </c>
      <c r="G38" s="328" t="str">
        <f>'2e vak'!H43</f>
        <v/>
      </c>
      <c r="H38" s="310" t="e">
        <f t="shared" si="2"/>
        <v>#VALUE!</v>
      </c>
      <c r="I38" s="306" t="str">
        <f>'3e vak'!H43</f>
        <v/>
      </c>
      <c r="J38" s="311" t="e">
        <f t="shared" si="3"/>
        <v>#VALUE!</v>
      </c>
      <c r="K38" s="306" t="str">
        <f>'4e vak'!H43</f>
        <v/>
      </c>
      <c r="S38" s="188" t="e">
        <f>'1e vak'!G43</f>
        <v>#VALUE!</v>
      </c>
      <c r="T38" s="202" t="e">
        <f t="shared" si="4"/>
        <v>#VALUE!</v>
      </c>
      <c r="U38" s="188" t="e">
        <f>'2e vak'!G43</f>
        <v>#VALUE!</v>
      </c>
      <c r="V38" s="202" t="e">
        <f t="shared" si="5"/>
        <v>#VALUE!</v>
      </c>
      <c r="W38" s="188" t="e">
        <f>'3e vak'!G43</f>
        <v>#VALUE!</v>
      </c>
      <c r="X38" s="202" t="e">
        <f t="shared" si="6"/>
        <v>#VALUE!</v>
      </c>
      <c r="Y38" s="188" t="e">
        <f>'4e vak'!G43</f>
        <v>#VALUE!</v>
      </c>
      <c r="Z38" s="202" t="e">
        <f t="shared" si="7"/>
        <v>#VALUE!</v>
      </c>
    </row>
    <row r="39" spans="2:26" ht="15" customHeight="1" x14ac:dyDescent="0.25">
      <c r="B39" s="303">
        <v>29</v>
      </c>
      <c r="C39" s="309">
        <f>NAMENBLAD!B36</f>
        <v>0</v>
      </c>
      <c r="D39" s="310" t="e">
        <f t="shared" si="0"/>
        <v>#VALUE!</v>
      </c>
      <c r="E39" s="306" t="str">
        <f>'1e vak'!H44</f>
        <v/>
      </c>
      <c r="F39" s="307" t="e">
        <f t="shared" si="1"/>
        <v>#VALUE!</v>
      </c>
      <c r="G39" s="328" t="str">
        <f>'2e vak'!H44</f>
        <v/>
      </c>
      <c r="H39" s="310" t="e">
        <f t="shared" si="2"/>
        <v>#VALUE!</v>
      </c>
      <c r="I39" s="306" t="str">
        <f>'3e vak'!H44</f>
        <v/>
      </c>
      <c r="J39" s="311" t="e">
        <f t="shared" si="3"/>
        <v>#VALUE!</v>
      </c>
      <c r="K39" s="306" t="str">
        <f>'4e vak'!H44</f>
        <v/>
      </c>
      <c r="S39" s="188" t="e">
        <f>'1e vak'!G44</f>
        <v>#VALUE!</v>
      </c>
      <c r="T39" s="202" t="e">
        <f t="shared" si="4"/>
        <v>#VALUE!</v>
      </c>
      <c r="U39" s="188" t="e">
        <f>'2e vak'!G44</f>
        <v>#VALUE!</v>
      </c>
      <c r="V39" s="202" t="e">
        <f t="shared" si="5"/>
        <v>#VALUE!</v>
      </c>
      <c r="W39" s="188" t="e">
        <f>'3e vak'!G44</f>
        <v>#VALUE!</v>
      </c>
      <c r="X39" s="202" t="e">
        <f t="shared" si="6"/>
        <v>#VALUE!</v>
      </c>
      <c r="Y39" s="188" t="e">
        <f>'4e vak'!G44</f>
        <v>#VALUE!</v>
      </c>
      <c r="Z39" s="202" t="e">
        <f t="shared" si="7"/>
        <v>#VALUE!</v>
      </c>
    </row>
    <row r="40" spans="2:26" ht="15" customHeight="1" x14ac:dyDescent="0.25">
      <c r="B40" s="303">
        <v>30</v>
      </c>
      <c r="C40" s="309">
        <f>NAMENBLAD!B37</f>
        <v>0</v>
      </c>
      <c r="D40" s="310" t="e">
        <f t="shared" si="0"/>
        <v>#VALUE!</v>
      </c>
      <c r="E40" s="306" t="str">
        <f>'1e vak'!H45</f>
        <v/>
      </c>
      <c r="F40" s="307" t="e">
        <f t="shared" si="1"/>
        <v>#VALUE!</v>
      </c>
      <c r="G40" s="328" t="str">
        <f>'2e vak'!H45</f>
        <v/>
      </c>
      <c r="H40" s="310" t="e">
        <f t="shared" si="2"/>
        <v>#VALUE!</v>
      </c>
      <c r="I40" s="306" t="str">
        <f>'3e vak'!H45</f>
        <v/>
      </c>
      <c r="J40" s="311" t="e">
        <f t="shared" si="3"/>
        <v>#VALUE!</v>
      </c>
      <c r="K40" s="306" t="str">
        <f>'4e vak'!H45</f>
        <v/>
      </c>
      <c r="S40" s="188" t="e">
        <f>'1e vak'!G45</f>
        <v>#VALUE!</v>
      </c>
      <c r="T40" s="202" t="e">
        <f t="shared" si="4"/>
        <v>#VALUE!</v>
      </c>
      <c r="U40" s="188" t="e">
        <f>'2e vak'!G45</f>
        <v>#VALUE!</v>
      </c>
      <c r="V40" s="202" t="e">
        <f t="shared" si="5"/>
        <v>#VALUE!</v>
      </c>
      <c r="W40" s="188" t="e">
        <f>'3e vak'!G45</f>
        <v>#VALUE!</v>
      </c>
      <c r="X40" s="202" t="e">
        <f t="shared" si="6"/>
        <v>#VALUE!</v>
      </c>
      <c r="Y40" s="188" t="e">
        <f>'4e vak'!G45</f>
        <v>#VALUE!</v>
      </c>
      <c r="Z40" s="202" t="e">
        <f t="shared" si="7"/>
        <v>#VALUE!</v>
      </c>
    </row>
    <row r="41" spans="2:26" ht="15" customHeight="1" x14ac:dyDescent="0.25">
      <c r="B41" s="303">
        <v>31</v>
      </c>
      <c r="C41" s="309">
        <f>NAMENBLAD!B38</f>
        <v>0</v>
      </c>
      <c r="D41" s="310" t="e">
        <f t="shared" si="0"/>
        <v>#VALUE!</v>
      </c>
      <c r="E41" s="306" t="str">
        <f>'1e vak'!H46</f>
        <v/>
      </c>
      <c r="F41" s="307" t="e">
        <f t="shared" si="1"/>
        <v>#VALUE!</v>
      </c>
      <c r="G41" s="328" t="str">
        <f>'2e vak'!H46</f>
        <v/>
      </c>
      <c r="H41" s="310" t="e">
        <f t="shared" si="2"/>
        <v>#VALUE!</v>
      </c>
      <c r="I41" s="306" t="str">
        <f>'3e vak'!H46</f>
        <v/>
      </c>
      <c r="J41" s="311" t="e">
        <f t="shared" si="3"/>
        <v>#VALUE!</v>
      </c>
      <c r="K41" s="306" t="str">
        <f>'4e vak'!H46</f>
        <v/>
      </c>
      <c r="S41" s="188" t="e">
        <f>'1e vak'!G46</f>
        <v>#VALUE!</v>
      </c>
      <c r="T41" s="202" t="e">
        <f t="shared" si="4"/>
        <v>#VALUE!</v>
      </c>
      <c r="U41" s="188" t="e">
        <f>'2e vak'!G46</f>
        <v>#VALUE!</v>
      </c>
      <c r="V41" s="202" t="e">
        <f t="shared" si="5"/>
        <v>#VALUE!</v>
      </c>
      <c r="W41" s="188" t="e">
        <f>'3e vak'!G46</f>
        <v>#VALUE!</v>
      </c>
      <c r="X41" s="202" t="e">
        <f t="shared" si="6"/>
        <v>#VALUE!</v>
      </c>
      <c r="Y41" s="188" t="e">
        <f>'4e vak'!G46</f>
        <v>#VALUE!</v>
      </c>
      <c r="Z41" s="202" t="e">
        <f t="shared" si="7"/>
        <v>#VALUE!</v>
      </c>
    </row>
    <row r="42" spans="2:26" ht="15" customHeight="1" x14ac:dyDescent="0.25">
      <c r="B42" s="303">
        <v>32</v>
      </c>
      <c r="C42" s="309">
        <f>NAMENBLAD!B39</f>
        <v>0</v>
      </c>
      <c r="D42" s="310" t="e">
        <f t="shared" si="0"/>
        <v>#VALUE!</v>
      </c>
      <c r="E42" s="306" t="str">
        <f>'1e vak'!H47</f>
        <v/>
      </c>
      <c r="F42" s="307" t="e">
        <f t="shared" si="1"/>
        <v>#VALUE!</v>
      </c>
      <c r="G42" s="328" t="str">
        <f>'2e vak'!H47</f>
        <v/>
      </c>
      <c r="H42" s="310" t="e">
        <f t="shared" si="2"/>
        <v>#VALUE!</v>
      </c>
      <c r="I42" s="306" t="str">
        <f>'3e vak'!H47</f>
        <v/>
      </c>
      <c r="J42" s="311" t="e">
        <f t="shared" si="3"/>
        <v>#VALUE!</v>
      </c>
      <c r="K42" s="306" t="str">
        <f>'4e vak'!H47</f>
        <v/>
      </c>
      <c r="S42" s="188" t="e">
        <f>'1e vak'!G47</f>
        <v>#VALUE!</v>
      </c>
      <c r="T42" s="202" t="e">
        <f t="shared" si="4"/>
        <v>#VALUE!</v>
      </c>
      <c r="U42" s="188" t="e">
        <f>'2e vak'!G47</f>
        <v>#VALUE!</v>
      </c>
      <c r="V42" s="202" t="e">
        <f t="shared" si="5"/>
        <v>#VALUE!</v>
      </c>
      <c r="W42" s="188" t="e">
        <f>'3e vak'!G47</f>
        <v>#VALUE!</v>
      </c>
      <c r="X42" s="202" t="e">
        <f t="shared" si="6"/>
        <v>#VALUE!</v>
      </c>
      <c r="Y42" s="188" t="e">
        <f>'4e vak'!G47</f>
        <v>#VALUE!</v>
      </c>
      <c r="Z42" s="202" t="e">
        <f t="shared" si="7"/>
        <v>#VALUE!</v>
      </c>
    </row>
    <row r="43" spans="2:26" ht="15" customHeight="1" x14ac:dyDescent="0.25">
      <c r="B43" s="303">
        <v>33</v>
      </c>
      <c r="C43" s="309">
        <f>NAMENBLAD!B40</f>
        <v>0</v>
      </c>
      <c r="D43" s="310" t="e">
        <f t="shared" si="0"/>
        <v>#VALUE!</v>
      </c>
      <c r="E43" s="306" t="str">
        <f>'1e vak'!H48</f>
        <v/>
      </c>
      <c r="F43" s="307" t="e">
        <f t="shared" si="1"/>
        <v>#VALUE!</v>
      </c>
      <c r="G43" s="328" t="str">
        <f>'2e vak'!H48</f>
        <v/>
      </c>
      <c r="H43" s="310" t="e">
        <f t="shared" si="2"/>
        <v>#VALUE!</v>
      </c>
      <c r="I43" s="306" t="str">
        <f>'3e vak'!H48</f>
        <v/>
      </c>
      <c r="J43" s="311" t="e">
        <f t="shared" si="3"/>
        <v>#VALUE!</v>
      </c>
      <c r="K43" s="306" t="str">
        <f>'4e vak'!H48</f>
        <v/>
      </c>
      <c r="S43" s="188" t="e">
        <f>'1e vak'!G48</f>
        <v>#VALUE!</v>
      </c>
      <c r="T43" s="202" t="e">
        <f t="shared" si="4"/>
        <v>#VALUE!</v>
      </c>
      <c r="U43" s="188" t="e">
        <f>'2e vak'!G48</f>
        <v>#VALUE!</v>
      </c>
      <c r="V43" s="202" t="e">
        <f t="shared" si="5"/>
        <v>#VALUE!</v>
      </c>
      <c r="W43" s="188" t="e">
        <f>'3e vak'!G48</f>
        <v>#VALUE!</v>
      </c>
      <c r="X43" s="202" t="e">
        <f t="shared" si="6"/>
        <v>#VALUE!</v>
      </c>
      <c r="Y43" s="188" t="e">
        <f>'4e vak'!G48</f>
        <v>#VALUE!</v>
      </c>
      <c r="Z43" s="202" t="e">
        <f t="shared" si="7"/>
        <v>#VALUE!</v>
      </c>
    </row>
    <row r="44" spans="2:26" ht="15" customHeight="1" x14ac:dyDescent="0.25">
      <c r="B44" s="303">
        <v>34</v>
      </c>
      <c r="C44" s="309">
        <f>NAMENBLAD!B41</f>
        <v>0</v>
      </c>
      <c r="D44" s="310" t="e">
        <f t="shared" si="0"/>
        <v>#VALUE!</v>
      </c>
      <c r="E44" s="306" t="str">
        <f>'1e vak'!H49</f>
        <v/>
      </c>
      <c r="F44" s="307" t="e">
        <f t="shared" si="1"/>
        <v>#VALUE!</v>
      </c>
      <c r="G44" s="328" t="str">
        <f>'2e vak'!H49</f>
        <v/>
      </c>
      <c r="H44" s="310" t="e">
        <f t="shared" si="2"/>
        <v>#VALUE!</v>
      </c>
      <c r="I44" s="306" t="str">
        <f>'3e vak'!H49</f>
        <v/>
      </c>
      <c r="J44" s="311" t="e">
        <f t="shared" si="3"/>
        <v>#VALUE!</v>
      </c>
      <c r="K44" s="306" t="str">
        <f>'4e vak'!H49</f>
        <v/>
      </c>
      <c r="S44" s="188" t="e">
        <f>'1e vak'!G49</f>
        <v>#VALUE!</v>
      </c>
      <c r="T44" s="202" t="e">
        <f t="shared" si="4"/>
        <v>#VALUE!</v>
      </c>
      <c r="U44" s="188" t="e">
        <f>'2e vak'!G49</f>
        <v>#VALUE!</v>
      </c>
      <c r="V44" s="202" t="e">
        <f t="shared" si="5"/>
        <v>#VALUE!</v>
      </c>
      <c r="W44" s="188" t="e">
        <f>'3e vak'!G49</f>
        <v>#VALUE!</v>
      </c>
      <c r="X44" s="202" t="e">
        <f t="shared" si="6"/>
        <v>#VALUE!</v>
      </c>
      <c r="Y44" s="188" t="e">
        <f>'4e vak'!G49</f>
        <v>#VALUE!</v>
      </c>
      <c r="Z44" s="202" t="e">
        <f t="shared" si="7"/>
        <v>#VALUE!</v>
      </c>
    </row>
    <row r="45" spans="2:26" ht="15" customHeight="1" thickBot="1" x14ac:dyDescent="0.3">
      <c r="B45" s="312">
        <v>35</v>
      </c>
      <c r="C45" s="313">
        <f>NAMENBLAD!B42</f>
        <v>0</v>
      </c>
      <c r="D45" s="314" t="e">
        <f t="shared" si="0"/>
        <v>#VALUE!</v>
      </c>
      <c r="E45" s="315" t="str">
        <f>'1e vak'!H50</f>
        <v/>
      </c>
      <c r="F45" s="316" t="e">
        <f t="shared" si="1"/>
        <v>#VALUE!</v>
      </c>
      <c r="G45" s="329" t="str">
        <f>'2e vak'!H50</f>
        <v/>
      </c>
      <c r="H45" s="314" t="e">
        <f t="shared" si="2"/>
        <v>#VALUE!</v>
      </c>
      <c r="I45" s="315" t="str">
        <f>'3e vak'!H50</f>
        <v/>
      </c>
      <c r="J45" s="317" t="e">
        <f t="shared" si="3"/>
        <v>#VALUE!</v>
      </c>
      <c r="K45" s="315" t="str">
        <f>'4e vak'!H50</f>
        <v/>
      </c>
      <c r="S45" s="188" t="e">
        <f>'1e vak'!G50</f>
        <v>#VALUE!</v>
      </c>
      <c r="T45" s="202" t="e">
        <f t="shared" si="4"/>
        <v>#VALUE!</v>
      </c>
      <c r="U45" s="188" t="e">
        <f>'2e vak'!G50</f>
        <v>#VALUE!</v>
      </c>
      <c r="V45" s="202" t="e">
        <f t="shared" si="5"/>
        <v>#VALUE!</v>
      </c>
      <c r="W45" s="188" t="e">
        <f>'3e vak'!G50</f>
        <v>#VALUE!</v>
      </c>
      <c r="X45" s="202" t="e">
        <f t="shared" si="6"/>
        <v>#VALUE!</v>
      </c>
      <c r="Y45" s="188" t="e">
        <f>'4e vak'!G50</f>
        <v>#VALUE!</v>
      </c>
      <c r="Z45" s="202" t="e">
        <f t="shared" si="7"/>
        <v>#VALUE!</v>
      </c>
    </row>
    <row r="46" spans="2:26" ht="15" customHeight="1" thickBot="1" x14ac:dyDescent="0.3">
      <c r="C46" s="318">
        <f>COUNTIF(D11:J45,"&gt;0")</f>
        <v>0</v>
      </c>
      <c r="D46" s="188">
        <f>COUNTA(D11:D45)</f>
        <v>35</v>
      </c>
      <c r="E46" s="319"/>
      <c r="F46" s="188">
        <f>COUNTA(F11:F45)</f>
        <v>35</v>
      </c>
      <c r="G46" s="319"/>
      <c r="H46" s="188">
        <f>COUNTA(H11:H45)</f>
        <v>35</v>
      </c>
      <c r="I46" s="188"/>
      <c r="J46" s="319">
        <f>COUNTA(J11:J45)</f>
        <v>35</v>
      </c>
      <c r="K46" s="188"/>
      <c r="L46" s="189" t="s">
        <v>76</v>
      </c>
      <c r="M46" s="264" t="s">
        <v>77</v>
      </c>
      <c r="N46" s="264"/>
      <c r="O46" s="189" t="s">
        <v>78</v>
      </c>
    </row>
    <row r="47" spans="2:26" ht="15" customHeight="1" x14ac:dyDescent="0.25">
      <c r="B47" s="190" t="s">
        <v>68</v>
      </c>
      <c r="C47" s="191" t="s">
        <v>64</v>
      </c>
      <c r="D47" s="192">
        <f>COUNTIF($D$11:$D$45,1)</f>
        <v>0</v>
      </c>
      <c r="E47" s="192"/>
      <c r="F47" s="192">
        <f>COUNTIF($F$11:$F$45,1)</f>
        <v>0</v>
      </c>
      <c r="G47" s="192"/>
      <c r="H47" s="192">
        <f>COUNTIF($H$11:$H$45,1)</f>
        <v>0</v>
      </c>
      <c r="I47" s="192"/>
      <c r="J47" s="192">
        <f>COUNTIF($J$11:$J$45,1)</f>
        <v>0</v>
      </c>
      <c r="K47" s="320"/>
      <c r="L47" s="193" t="e">
        <f>SUM(D47:J47)/$C$46</f>
        <v>#DIV/0!</v>
      </c>
      <c r="M47" s="265" t="s">
        <v>79</v>
      </c>
      <c r="N47" s="266"/>
      <c r="O47" s="267" t="s">
        <v>80</v>
      </c>
    </row>
    <row r="48" spans="2:26" ht="15" customHeight="1" x14ac:dyDescent="0.25">
      <c r="B48" s="185" t="s">
        <v>69</v>
      </c>
      <c r="C48" s="186" t="s">
        <v>70</v>
      </c>
      <c r="D48" s="189">
        <f>COUNTIF($D$11:$D$45,2)</f>
        <v>0</v>
      </c>
      <c r="E48" s="189"/>
      <c r="F48" s="189">
        <f>COUNTIF($F$11:$F$45,2)</f>
        <v>0</v>
      </c>
      <c r="G48" s="189"/>
      <c r="H48" s="189">
        <f>COUNTIF($H$11:$H$45,2)</f>
        <v>0</v>
      </c>
      <c r="I48" s="189"/>
      <c r="J48" s="189">
        <f>COUNTIF($J$11:$J$45,2)</f>
        <v>0</v>
      </c>
      <c r="K48" s="321"/>
      <c r="L48" s="322" t="e">
        <f t="shared" ref="L48:L50" si="8">SUM(D48:J48)/$C$46</f>
        <v>#DIV/0!</v>
      </c>
      <c r="M48" s="270" t="s">
        <v>81</v>
      </c>
      <c r="N48" s="323"/>
      <c r="O48" s="268"/>
    </row>
    <row r="49" spans="2:15" ht="15" customHeight="1" x14ac:dyDescent="0.25">
      <c r="B49" s="185" t="s">
        <v>71</v>
      </c>
      <c r="C49" s="187" t="s">
        <v>72</v>
      </c>
      <c r="D49" s="189">
        <f>COUNTIF($D$11:$D$45,3)</f>
        <v>0</v>
      </c>
      <c r="E49" s="189"/>
      <c r="F49" s="189">
        <f>COUNTIF($F$11:$F$45,3)</f>
        <v>0</v>
      </c>
      <c r="G49" s="189"/>
      <c r="H49" s="189">
        <f>COUNTIF($H$11:$H$45,3)</f>
        <v>0</v>
      </c>
      <c r="I49" s="189"/>
      <c r="J49" s="189">
        <f>COUNTIF($J$11:$J$45,3)</f>
        <v>0</v>
      </c>
      <c r="K49" s="321"/>
      <c r="L49" s="322" t="e">
        <f t="shared" si="8"/>
        <v>#DIV/0!</v>
      </c>
      <c r="M49" s="270" t="s">
        <v>82</v>
      </c>
      <c r="N49" s="323"/>
      <c r="O49" s="268"/>
    </row>
    <row r="50" spans="2:15" ht="15" customHeight="1" thickBot="1" x14ac:dyDescent="0.3">
      <c r="B50" s="194" t="s">
        <v>73</v>
      </c>
      <c r="C50" s="195" t="s">
        <v>74</v>
      </c>
      <c r="D50" s="196">
        <f>COUNTIF($D$11:$D$45,4)</f>
        <v>0</v>
      </c>
      <c r="E50" s="196"/>
      <c r="F50" s="196">
        <f>COUNTIF($F$11:$F$45,4)</f>
        <v>0</v>
      </c>
      <c r="G50" s="196"/>
      <c r="H50" s="196">
        <f>COUNTIF($H$11:$H$45,4)</f>
        <v>0</v>
      </c>
      <c r="I50" s="196"/>
      <c r="J50" s="196">
        <f>COUNTIF($J$11:$J$45,4)</f>
        <v>0</v>
      </c>
      <c r="K50" s="324"/>
      <c r="L50" s="197" t="e">
        <f t="shared" si="8"/>
        <v>#DIV/0!</v>
      </c>
      <c r="M50" s="271" t="s">
        <v>83</v>
      </c>
      <c r="N50" s="272"/>
      <c r="O50" s="269"/>
    </row>
  </sheetData>
  <sheetProtection algorithmName="SHA-512" hashValue="6HOvweKXM5y96+nLKPEeugMWCqeyIBT0byRaFYEhC4Sgapa8QDNO29xa/rAdqW0KP0a6Y4xAhOgfPM2P/V36Hg==" saltValue="xV+mzTVAq1R+s3GBTA4vKQ==" spinCount="100000" sheet="1" objects="1" scenarios="1"/>
  <mergeCells count="17">
    <mergeCell ref="B9:C9"/>
    <mergeCell ref="L13:P13"/>
    <mergeCell ref="L24:P24"/>
    <mergeCell ref="L35:P35"/>
    <mergeCell ref="M46:N46"/>
    <mergeCell ref="M47:N47"/>
    <mergeCell ref="O47:O50"/>
    <mergeCell ref="M48:N48"/>
    <mergeCell ref="M49:N49"/>
    <mergeCell ref="M50:N50"/>
    <mergeCell ref="B2:C2"/>
    <mergeCell ref="D2:J2"/>
    <mergeCell ref="L2:P2"/>
    <mergeCell ref="D3:E8"/>
    <mergeCell ref="F3:G8"/>
    <mergeCell ref="H3:I8"/>
    <mergeCell ref="J3:K8"/>
  </mergeCells>
  <conditionalFormatting sqref="D11:K45">
    <cfRule type="cellIs" dxfId="4" priority="2" operator="equal">
      <formula>4</formula>
    </cfRule>
    <cfRule type="cellIs" dxfId="3" priority="3" operator="equal">
      <formula>3</formula>
    </cfRule>
    <cfRule type="cellIs" dxfId="2" priority="4" operator="equal">
      <formula>2</formula>
    </cfRule>
    <cfRule type="cellIs" dxfId="1" priority="5" operator="equal">
      <formula>1</formula>
    </cfRule>
  </conditionalFormatting>
  <conditionalFormatting sqref="C11:C45">
    <cfRule type="cellIs" dxfId="0" priority="1" operator="greaterThan">
      <formula>0</formula>
    </cfRule>
  </conditionalFormatting>
  <pageMargins left="0.23622047244094491" right="0.23622047244094491" top="0.74803149606299213" bottom="0" header="0.31496062992125984" footer="0"/>
  <pageSetup paperSize="9" scale="80" orientation="portrait" horizontalDpi="4294967293" r:id="rId1"/>
  <headerFooter>
    <oddHeader>&amp;CLijV-meter (meet betrokkenheid)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5E96B"/>
    <pageSetUpPr fitToPage="1"/>
  </sheetPr>
  <dimension ref="A1:CB51"/>
  <sheetViews>
    <sheetView showGridLines="0" showRowColHeaders="0" zoomScale="65" zoomScaleNormal="65" zoomScaleSheetLayoutView="85" workbookViewId="0">
      <selection activeCell="B3" sqref="B3"/>
    </sheetView>
  </sheetViews>
  <sheetFormatPr defaultColWidth="9.1796875" defaultRowHeight="14.5" x14ac:dyDescent="0.35"/>
  <cols>
    <col min="1" max="1" width="5.54296875" style="1" bestFit="1" customWidth="1"/>
    <col min="2" max="3" width="30.7265625" style="1" customWidth="1"/>
    <col min="4" max="5" width="4.7265625" style="1" customWidth="1"/>
    <col min="6" max="12" width="4.7265625" style="2" customWidth="1"/>
    <col min="13" max="20" width="4.7265625" style="3" customWidth="1"/>
    <col min="21" max="28" width="4.7265625" style="4" customWidth="1"/>
    <col min="29" max="29" width="11.453125" style="4" customWidth="1"/>
    <col min="30" max="30" width="10.7265625" style="4" customWidth="1"/>
    <col min="31" max="31" width="4.81640625" style="4" customWidth="1"/>
    <col min="32" max="40" width="5.7265625" style="4" customWidth="1"/>
    <col min="41" max="50" width="5.7265625" style="3" customWidth="1"/>
    <col min="51" max="72" width="5.7265625" style="1" customWidth="1"/>
    <col min="73" max="16384" width="9.1796875" style="1"/>
  </cols>
  <sheetData>
    <row r="1" spans="1:80" ht="15" thickBot="1" x14ac:dyDescent="0.4"/>
    <row r="2" spans="1:80" ht="56.25" customHeight="1" thickBot="1" x14ac:dyDescent="0.4">
      <c r="B2" s="93">
        <v>1</v>
      </c>
      <c r="C2" s="277" t="str">
        <f>VLOOKUP($B$2,NAMENBLAD!A8:B42,2)</f>
        <v>kees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9"/>
    </row>
    <row r="3" spans="1:80" s="4" customFormat="1" ht="12.75" customHeight="1" x14ac:dyDescent="0.35">
      <c r="A3" s="1"/>
      <c r="B3" s="92"/>
      <c r="C3" s="92"/>
      <c r="D3" s="1"/>
      <c r="E3" s="1"/>
      <c r="F3" s="2"/>
      <c r="G3" s="2"/>
      <c r="H3" s="2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O3" s="3"/>
      <c r="AP3" s="3"/>
      <c r="AQ3" s="3"/>
      <c r="AR3" s="3"/>
      <c r="AS3" s="3"/>
      <c r="AT3" s="3"/>
      <c r="AU3" s="3"/>
      <c r="AV3" s="3"/>
      <c r="AW3" s="3"/>
      <c r="AX3" s="3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s="4" customFormat="1" ht="20.25" customHeight="1" x14ac:dyDescent="0.35">
      <c r="A4" s="1"/>
      <c r="B4" s="1"/>
      <c r="C4" s="1"/>
      <c r="D4" s="115"/>
      <c r="E4" s="115"/>
      <c r="F4" s="98"/>
      <c r="G4" s="98"/>
      <c r="H4" s="98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AO4" s="3"/>
      <c r="AP4" s="3"/>
      <c r="AQ4" s="3"/>
      <c r="AR4" s="3"/>
      <c r="AS4" s="3"/>
      <c r="AT4" s="3"/>
      <c r="AU4" s="3"/>
      <c r="AV4" s="3"/>
      <c r="AW4" s="3"/>
      <c r="AX4" s="3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s="4" customFormat="1" ht="12.75" customHeight="1" thickBot="1" x14ac:dyDescent="0.4">
      <c r="A5" s="1"/>
      <c r="B5" s="1"/>
      <c r="C5" s="1"/>
      <c r="D5" s="150"/>
      <c r="E5" s="150"/>
      <c r="F5" s="151"/>
      <c r="G5" s="151"/>
      <c r="H5" s="151"/>
      <c r="I5" s="151"/>
      <c r="J5" s="151"/>
      <c r="K5" s="151"/>
      <c r="L5" s="151"/>
      <c r="M5" s="152"/>
      <c r="N5" s="152"/>
      <c r="O5" s="152"/>
      <c r="P5" s="152"/>
      <c r="Q5" s="152"/>
      <c r="R5" s="152"/>
      <c r="S5" s="152"/>
      <c r="T5" s="152"/>
      <c r="U5" s="153"/>
      <c r="V5" s="153"/>
      <c r="W5" s="153"/>
      <c r="AO5" s="3"/>
      <c r="AP5" s="3"/>
      <c r="AQ5" s="3"/>
      <c r="AR5" s="3"/>
      <c r="AS5" s="3"/>
      <c r="AT5" s="3"/>
      <c r="AU5" s="3"/>
      <c r="AV5" s="3"/>
      <c r="AW5" s="3"/>
      <c r="AX5" s="3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s="4" customFormat="1" ht="100" customHeight="1" thickBot="1" x14ac:dyDescent="0.55000000000000004">
      <c r="A6" s="1"/>
      <c r="B6" s="1"/>
      <c r="C6" s="2"/>
      <c r="D6" s="132" t="str">
        <f>$I17</f>
        <v/>
      </c>
      <c r="E6" s="133" t="str">
        <f>$I19</f>
        <v/>
      </c>
      <c r="F6" s="133" t="str">
        <f>$I21</f>
        <v/>
      </c>
      <c r="G6" s="133" t="str">
        <f>$I23</f>
        <v/>
      </c>
      <c r="H6" s="134" t="str">
        <f>$N17</f>
        <v/>
      </c>
      <c r="I6" s="135" t="str">
        <f>$N19</f>
        <v/>
      </c>
      <c r="J6" s="135" t="str">
        <f>$N21</f>
        <v/>
      </c>
      <c r="K6" s="135" t="str">
        <f>$N23</f>
        <v/>
      </c>
      <c r="L6" s="136" t="str">
        <f>$S17</f>
        <v/>
      </c>
      <c r="M6" s="137" t="str">
        <f>$S19</f>
        <v/>
      </c>
      <c r="N6" s="137" t="str">
        <f>$S21</f>
        <v/>
      </c>
      <c r="O6" s="137" t="str">
        <f>$S23</f>
        <v/>
      </c>
      <c r="P6" s="134" t="str">
        <f>$X17</f>
        <v/>
      </c>
      <c r="Q6" s="135" t="str">
        <f>$X19</f>
        <v/>
      </c>
      <c r="R6" s="135" t="str">
        <f>$X21</f>
        <v/>
      </c>
      <c r="S6" s="135" t="str">
        <f>$X23</f>
        <v/>
      </c>
      <c r="T6" s="132" t="str">
        <f>$AC17</f>
        <v/>
      </c>
      <c r="U6" s="133" t="str">
        <f>$AC19</f>
        <v/>
      </c>
      <c r="V6" s="133" t="str">
        <f>$AC21</f>
        <v/>
      </c>
      <c r="W6" s="138" t="str">
        <f>$AC23</f>
        <v/>
      </c>
      <c r="AC6" s="75"/>
      <c r="AD6" s="281"/>
      <c r="AE6" s="281"/>
      <c r="AF6" s="114"/>
      <c r="AH6" s="283" t="s">
        <v>58</v>
      </c>
      <c r="AI6" s="283"/>
      <c r="AJ6" s="283"/>
      <c r="AK6" s="283"/>
      <c r="AL6" s="283"/>
      <c r="AM6" s="283"/>
      <c r="AN6" s="283"/>
      <c r="AW6" s="3"/>
      <c r="AX6" s="3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4" customFormat="1" ht="100" customHeight="1" thickBot="1" x14ac:dyDescent="0.55000000000000004">
      <c r="A7" s="1"/>
      <c r="B7" s="1"/>
      <c r="C7" s="2"/>
      <c r="D7" s="132" t="str">
        <f>$H17</f>
        <v/>
      </c>
      <c r="E7" s="133" t="str">
        <f>$H19</f>
        <v/>
      </c>
      <c r="F7" s="133" t="str">
        <f>$H21</f>
        <v/>
      </c>
      <c r="G7" s="133" t="str">
        <f>$H23</f>
        <v/>
      </c>
      <c r="H7" s="139" t="str">
        <f>$M17</f>
        <v/>
      </c>
      <c r="I7" s="140" t="str">
        <f>$M19</f>
        <v/>
      </c>
      <c r="J7" s="140" t="str">
        <f>$M21</f>
        <v/>
      </c>
      <c r="K7" s="140" t="str">
        <f>$M23</f>
        <v/>
      </c>
      <c r="L7" s="141" t="str">
        <f>$R17</f>
        <v/>
      </c>
      <c r="M7" s="142" t="str">
        <f>$R19</f>
        <v/>
      </c>
      <c r="N7" s="142" t="str">
        <f>$R21</f>
        <v/>
      </c>
      <c r="O7" s="142" t="str">
        <f>$R23</f>
        <v/>
      </c>
      <c r="P7" s="139" t="str">
        <f>$W17</f>
        <v/>
      </c>
      <c r="Q7" s="140" t="str">
        <f>$W19</f>
        <v/>
      </c>
      <c r="R7" s="140" t="str">
        <f>$W21</f>
        <v/>
      </c>
      <c r="S7" s="140" t="str">
        <f>$W23</f>
        <v/>
      </c>
      <c r="T7" s="132" t="str">
        <f>$AB17</f>
        <v/>
      </c>
      <c r="U7" s="133" t="str">
        <f>$AB19</f>
        <v/>
      </c>
      <c r="V7" s="133" t="str">
        <f>$AB21</f>
        <v/>
      </c>
      <c r="W7" s="138" t="str">
        <f>$AB23</f>
        <v/>
      </c>
      <c r="AC7" s="75"/>
      <c r="AD7" s="281"/>
      <c r="AE7" s="281"/>
      <c r="AF7" s="114"/>
      <c r="AH7" s="273" t="s">
        <v>59</v>
      </c>
      <c r="AI7" s="273"/>
      <c r="AJ7" s="275" t="str">
        <f t="shared" ref="AJ7" si="0">$C$16</f>
        <v>lezen</v>
      </c>
      <c r="AK7" s="275"/>
      <c r="AL7" s="275"/>
      <c r="AM7" s="275"/>
      <c r="AN7" s="275"/>
      <c r="AW7" s="3"/>
      <c r="AX7" s="3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4" customFormat="1" ht="100" customHeight="1" thickBot="1" x14ac:dyDescent="0.55000000000000004">
      <c r="A8" s="1"/>
      <c r="B8" s="1"/>
      <c r="C8" s="2"/>
      <c r="D8" s="132" t="str">
        <f>$G17</f>
        <v/>
      </c>
      <c r="E8" s="133" t="str">
        <f>$G19</f>
        <v/>
      </c>
      <c r="F8" s="133" t="str">
        <f>$G21</f>
        <v/>
      </c>
      <c r="G8" s="133" t="str">
        <f>$G23</f>
        <v/>
      </c>
      <c r="H8" s="143" t="str">
        <f>$L17</f>
        <v/>
      </c>
      <c r="I8" s="144" t="str">
        <f>$L19</f>
        <v/>
      </c>
      <c r="J8" s="144" t="str">
        <f>$L21</f>
        <v/>
      </c>
      <c r="K8" s="144" t="str">
        <f>$L23</f>
        <v/>
      </c>
      <c r="L8" s="145" t="str">
        <f>$Q17</f>
        <v/>
      </c>
      <c r="M8" s="146" t="str">
        <f>$Q19</f>
        <v/>
      </c>
      <c r="N8" s="146" t="str">
        <f>$Q21</f>
        <v/>
      </c>
      <c r="O8" s="146" t="str">
        <f>$Q23</f>
        <v/>
      </c>
      <c r="P8" s="143" t="str">
        <f>$V17</f>
        <v/>
      </c>
      <c r="Q8" s="144" t="str">
        <f>$V19</f>
        <v/>
      </c>
      <c r="R8" s="144" t="str">
        <f>$V21</f>
        <v/>
      </c>
      <c r="S8" s="144" t="str">
        <f>$V23</f>
        <v/>
      </c>
      <c r="T8" s="132" t="str">
        <f>$AA17</f>
        <v/>
      </c>
      <c r="U8" s="133" t="str">
        <f>$AA19</f>
        <v/>
      </c>
      <c r="V8" s="133" t="str">
        <f>$AA21</f>
        <v/>
      </c>
      <c r="W8" s="138" t="str">
        <f>$AA23</f>
        <v/>
      </c>
      <c r="AC8" s="88"/>
      <c r="AD8" s="282"/>
      <c r="AE8" s="282"/>
      <c r="AF8" s="114"/>
      <c r="AH8" s="273" t="s">
        <v>60</v>
      </c>
      <c r="AI8" s="273"/>
      <c r="AJ8" s="274" t="str">
        <f>$C$18</f>
        <v>begrijpend lezen</v>
      </c>
      <c r="AK8" s="274"/>
      <c r="AL8" s="274"/>
      <c r="AM8" s="274"/>
      <c r="AN8" s="274"/>
      <c r="AW8" s="3"/>
      <c r="AX8" s="3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s="4" customFormat="1" ht="100" customHeight="1" thickBot="1" x14ac:dyDescent="0.4">
      <c r="A9" s="1"/>
      <c r="B9" s="1"/>
      <c r="C9" s="2"/>
      <c r="D9" s="147" t="str">
        <f>$E17</f>
        <v/>
      </c>
      <c r="E9" s="148" t="str">
        <f>$E19</f>
        <v/>
      </c>
      <c r="F9" s="148" t="str">
        <f>$E21</f>
        <v/>
      </c>
      <c r="G9" s="148" t="str">
        <f>$E23</f>
        <v/>
      </c>
      <c r="H9" s="149" t="str">
        <f>$K17</f>
        <v/>
      </c>
      <c r="I9" s="133" t="str">
        <f>$K19</f>
        <v/>
      </c>
      <c r="J9" s="133" t="str">
        <f>$K21</f>
        <v/>
      </c>
      <c r="K9" s="133" t="str">
        <f>$K23</f>
        <v/>
      </c>
      <c r="L9" s="132" t="str">
        <f>$P17</f>
        <v/>
      </c>
      <c r="M9" s="133" t="str">
        <f>$P19</f>
        <v/>
      </c>
      <c r="N9" s="133" t="str">
        <f>$P21</f>
        <v/>
      </c>
      <c r="O9" s="133" t="str">
        <f>$P23</f>
        <v/>
      </c>
      <c r="P9" s="132" t="str">
        <f>$U17</f>
        <v/>
      </c>
      <c r="Q9" s="133" t="str">
        <f>$U19</f>
        <v/>
      </c>
      <c r="R9" s="133" t="str">
        <f>$U21</f>
        <v/>
      </c>
      <c r="S9" s="133" t="str">
        <f>$U23</f>
        <v/>
      </c>
      <c r="T9" s="132" t="str">
        <f>$Z17</f>
        <v/>
      </c>
      <c r="U9" s="133" t="str">
        <f>$Z19</f>
        <v/>
      </c>
      <c r="V9" s="133" t="str">
        <f>$Z21</f>
        <v/>
      </c>
      <c r="W9" s="138" t="str">
        <f>$Z23</f>
        <v/>
      </c>
      <c r="AC9" s="75"/>
      <c r="AD9" s="281"/>
      <c r="AE9" s="281"/>
      <c r="AF9" s="281"/>
      <c r="AH9" s="273" t="s">
        <v>61</v>
      </c>
      <c r="AI9" s="273"/>
      <c r="AJ9" s="274" t="str">
        <f t="shared" ref="AJ9" si="1">$C$20</f>
        <v>spellen</v>
      </c>
      <c r="AK9" s="274"/>
      <c r="AL9" s="274"/>
      <c r="AM9" s="274"/>
      <c r="AN9" s="274"/>
      <c r="AW9" s="3"/>
      <c r="AX9" s="3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4" customFormat="1" ht="100" customHeight="1" thickBot="1" x14ac:dyDescent="0.4">
      <c r="A10" s="1"/>
      <c r="B10" s="1"/>
      <c r="C10" s="2"/>
      <c r="D10" s="132" t="str">
        <f>$D17</f>
        <v/>
      </c>
      <c r="E10" s="133" t="str">
        <f>$D19</f>
        <v/>
      </c>
      <c r="F10" s="133" t="str">
        <f>$D21</f>
        <v/>
      </c>
      <c r="G10" s="133" t="str">
        <f>$D23</f>
        <v/>
      </c>
      <c r="H10" s="149" t="str">
        <f>$J17</f>
        <v/>
      </c>
      <c r="I10" s="133" t="str">
        <f>$J19</f>
        <v/>
      </c>
      <c r="J10" s="133" t="str">
        <f>$J21</f>
        <v/>
      </c>
      <c r="K10" s="133" t="str">
        <f>$J23</f>
        <v/>
      </c>
      <c r="L10" s="132" t="str">
        <f>$O17</f>
        <v/>
      </c>
      <c r="M10" s="133" t="str">
        <f>$O19</f>
        <v/>
      </c>
      <c r="N10" s="133" t="str">
        <f>$O21</f>
        <v/>
      </c>
      <c r="O10" s="133" t="str">
        <f>$O23</f>
        <v/>
      </c>
      <c r="P10" s="132" t="str">
        <f>$T17</f>
        <v/>
      </c>
      <c r="Q10" s="133" t="str">
        <f>$T19</f>
        <v/>
      </c>
      <c r="R10" s="133" t="str">
        <f>$T21</f>
        <v/>
      </c>
      <c r="S10" s="133" t="str">
        <f>$T23</f>
        <v/>
      </c>
      <c r="T10" s="132" t="str">
        <f>$Y17</f>
        <v/>
      </c>
      <c r="U10" s="133" t="str">
        <f>$Y19</f>
        <v/>
      </c>
      <c r="V10" s="133" t="str">
        <f>$Y21</f>
        <v/>
      </c>
      <c r="W10" s="138" t="str">
        <f>$Y23</f>
        <v/>
      </c>
      <c r="AC10" s="75"/>
      <c r="AD10" s="281"/>
      <c r="AE10" s="281"/>
      <c r="AF10" s="281"/>
      <c r="AH10" s="273" t="s">
        <v>62</v>
      </c>
      <c r="AI10" s="273"/>
      <c r="AJ10" s="274" t="str">
        <f t="shared" ref="AJ10" si="2">$C$22</f>
        <v>rekenen</v>
      </c>
      <c r="AK10" s="274"/>
      <c r="AL10" s="274"/>
      <c r="AM10" s="274"/>
      <c r="AN10" s="274"/>
      <c r="AW10" s="3"/>
      <c r="AX10" s="3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s="4" customFormat="1" ht="60.75" customHeight="1" x14ac:dyDescent="0.35">
      <c r="A11" s="1"/>
      <c r="B11" s="1"/>
      <c r="C11" s="1"/>
      <c r="D11" s="1"/>
      <c r="E11" s="1"/>
      <c r="F11" s="2"/>
      <c r="G11" s="2"/>
      <c r="H11" s="2"/>
      <c r="I11" s="86"/>
      <c r="J11" s="86"/>
      <c r="K11" s="86"/>
      <c r="L11" s="86"/>
      <c r="M11" s="87"/>
      <c r="N11" s="87"/>
      <c r="O11" s="87"/>
      <c r="P11" s="87"/>
      <c r="Q11" s="85"/>
      <c r="R11" s="85"/>
      <c r="S11" s="85"/>
      <c r="T11" s="85"/>
      <c r="U11" s="87"/>
      <c r="V11" s="87"/>
      <c r="W11" s="87"/>
      <c r="X11" s="87"/>
      <c r="Y11" s="85"/>
      <c r="Z11" s="85"/>
      <c r="AA11" s="85"/>
      <c r="AB11" s="85"/>
      <c r="AC11" s="75"/>
      <c r="AD11" s="84"/>
      <c r="AE11" s="84"/>
      <c r="AF11" s="32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s="4" customFormat="1" ht="44.25" customHeight="1" x14ac:dyDescent="0.35">
      <c r="A12" s="1"/>
      <c r="B12" s="1"/>
      <c r="C12" s="1"/>
      <c r="D12" s="1"/>
      <c r="E12" s="1"/>
      <c r="F12" s="2"/>
      <c r="G12" s="2"/>
      <c r="H12" s="2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s="4" customFormat="1" ht="147" customHeight="1" x14ac:dyDescent="0.35">
      <c r="A13" s="1"/>
      <c r="B13" s="1"/>
      <c r="C13" s="1"/>
      <c r="D13" s="1"/>
      <c r="E13" s="1"/>
      <c r="F13" s="2"/>
      <c r="G13" s="2"/>
      <c r="H13" s="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s="4" customFormat="1" ht="30.75" customHeight="1" x14ac:dyDescent="0.35">
      <c r="A14" s="1"/>
      <c r="B14" s="115"/>
      <c r="C14" s="115"/>
      <c r="D14" s="115"/>
      <c r="E14" s="115"/>
      <c r="F14" s="98"/>
      <c r="G14" s="98"/>
      <c r="H14" s="98"/>
      <c r="I14" s="98"/>
      <c r="J14" s="98"/>
      <c r="K14" s="98"/>
      <c r="L14" s="98"/>
      <c r="M14" s="55"/>
      <c r="N14" s="55"/>
      <c r="O14" s="55"/>
      <c r="P14" s="55"/>
      <c r="Q14" s="55"/>
      <c r="R14" s="55"/>
      <c r="S14" s="55"/>
      <c r="T14" s="55"/>
      <c r="U14" s="52"/>
      <c r="V14" s="52"/>
      <c r="W14" s="52"/>
      <c r="X14" s="52"/>
      <c r="Y14" s="52"/>
      <c r="Z14" s="52"/>
      <c r="AA14" s="52"/>
      <c r="AB14" s="52"/>
      <c r="AC14" s="116"/>
      <c r="AD14" s="52"/>
      <c r="AE14" s="52"/>
      <c r="AF14" s="52"/>
      <c r="AG14" s="89"/>
      <c r="AH14" s="89"/>
      <c r="AI14" s="89"/>
      <c r="AJ14" s="89"/>
      <c r="AK14" s="89"/>
      <c r="AL14" s="89"/>
      <c r="AM14" s="89"/>
      <c r="AN14" s="89"/>
      <c r="AO14" s="90"/>
      <c r="AP14" s="90"/>
      <c r="AQ14" s="3"/>
      <c r="AR14" s="3"/>
      <c r="AS14" s="3"/>
      <c r="AT14" s="3"/>
      <c r="AU14" s="3"/>
      <c r="AV14" s="3"/>
      <c r="AW14" s="3"/>
      <c r="AX14" s="3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4" customFormat="1" x14ac:dyDescent="0.35">
      <c r="A15" s="1"/>
      <c r="B15" s="115"/>
      <c r="C15" s="94" t="s">
        <v>57</v>
      </c>
      <c r="D15" s="95">
        <v>1.1000000000000001</v>
      </c>
      <c r="E15" s="95">
        <v>1.2</v>
      </c>
      <c r="F15" s="95">
        <v>1.3</v>
      </c>
      <c r="G15" s="95">
        <v>1.3</v>
      </c>
      <c r="H15" s="95">
        <v>1.4</v>
      </c>
      <c r="I15" s="95">
        <v>1.5</v>
      </c>
      <c r="J15" s="95">
        <v>2.1</v>
      </c>
      <c r="K15" s="95">
        <v>2.2000000000000002</v>
      </c>
      <c r="L15" s="95">
        <v>2.2999999999999998</v>
      </c>
      <c r="M15" s="95">
        <v>2.4</v>
      </c>
      <c r="N15" s="95">
        <v>2.5</v>
      </c>
      <c r="O15" s="95">
        <v>3.1</v>
      </c>
      <c r="P15" s="95">
        <v>3.2</v>
      </c>
      <c r="Q15" s="95">
        <v>3.2</v>
      </c>
      <c r="R15" s="95">
        <v>3.4</v>
      </c>
      <c r="S15" s="95">
        <v>3.5</v>
      </c>
      <c r="T15" s="95">
        <v>4.0999999999999996</v>
      </c>
      <c r="U15" s="95">
        <v>4.2</v>
      </c>
      <c r="V15" s="95">
        <v>4.3</v>
      </c>
      <c r="W15" s="95">
        <v>4.4000000000000004</v>
      </c>
      <c r="X15" s="96" t="s">
        <v>49</v>
      </c>
      <c r="Y15" s="96">
        <v>5.0999999999999996</v>
      </c>
      <c r="Z15" s="96">
        <v>5.2</v>
      </c>
      <c r="AA15" s="96">
        <v>5.3</v>
      </c>
      <c r="AB15" s="96">
        <v>5.4</v>
      </c>
      <c r="AC15" s="96">
        <v>5.5</v>
      </c>
      <c r="AD15" s="127"/>
      <c r="AE15" s="52"/>
      <c r="AF15" s="52"/>
      <c r="AG15" s="89"/>
      <c r="AH15" s="89"/>
      <c r="AI15" s="89"/>
      <c r="AJ15" s="89"/>
      <c r="AK15" s="89"/>
      <c r="AL15" s="89"/>
      <c r="AM15" s="89"/>
      <c r="AN15" s="89"/>
      <c r="AO15" s="90"/>
      <c r="AP15" s="90"/>
      <c r="AQ15" s="3"/>
      <c r="AR15" s="3"/>
      <c r="AS15" s="3"/>
      <c r="AT15" s="3"/>
      <c r="AU15" s="3"/>
      <c r="AV15" s="3"/>
      <c r="AW15" s="3"/>
      <c r="AX15" s="3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4" customFormat="1" x14ac:dyDescent="0.35">
      <c r="A16" s="1"/>
      <c r="B16" s="115"/>
      <c r="C16" s="94" t="str">
        <f>'1e vak'!$G$2</f>
        <v>lezen</v>
      </c>
      <c r="D16" s="96" t="str">
        <f>VLOOKUP($B$2,'1e vak'!$A$16:$AW$50,25)</f>
        <v/>
      </c>
      <c r="E16" s="96" t="str">
        <f>VLOOKUP($B$2,'1e vak'!$A$16:$AW$50,26)</f>
        <v/>
      </c>
      <c r="F16" s="96" t="str">
        <f>VLOOKUP($B$2,'1e vak'!$A$16:$AW$50,25)</f>
        <v/>
      </c>
      <c r="G16" s="96" t="str">
        <f>VLOOKUP($B$2,'1e vak'!$A$16:$AW$50,27)</f>
        <v/>
      </c>
      <c r="H16" s="96" t="str">
        <f>VLOOKUP($B$2,'1e vak'!$A$16:$AW$50,28)</f>
        <v/>
      </c>
      <c r="I16" s="96" t="str">
        <f>VLOOKUP($B$2,'1e vak'!$A$16:$AW$50,29)</f>
        <v/>
      </c>
      <c r="J16" s="96" t="str">
        <f>VLOOKUP($B$2,'1e vak'!$A$16:$AW$50,30)</f>
        <v/>
      </c>
      <c r="K16" s="96" t="str">
        <f>VLOOKUP($B$2,'1e vak'!$A$16:$AW$50,31)</f>
        <v/>
      </c>
      <c r="L16" s="96" t="str">
        <f>VLOOKUP($B$2,'1e vak'!$A$16:$AW$50,32)</f>
        <v/>
      </c>
      <c r="M16" s="96" t="str">
        <f>VLOOKUP($B$2,'1e vak'!$A$16:$AW$50,33)</f>
        <v/>
      </c>
      <c r="N16" s="96" t="str">
        <f>VLOOKUP($B$2,'1e vak'!$A$16:$AW$50,34)</f>
        <v/>
      </c>
      <c r="O16" s="96" t="str">
        <f>VLOOKUP($B$2,'1e vak'!$A$16:$AW$50,35)</f>
        <v/>
      </c>
      <c r="P16" s="96" t="str">
        <f>VLOOKUP($B$2,'1e vak'!$A$16:$AW$50,36)</f>
        <v/>
      </c>
      <c r="Q16" s="96" t="str">
        <f>VLOOKUP($B$2,'1e vak'!$A$16:$AW$50,37)</f>
        <v/>
      </c>
      <c r="R16" s="96" t="str">
        <f>VLOOKUP($B$2,'1e vak'!$A$16:$AW$50,38)</f>
        <v/>
      </c>
      <c r="S16" s="96" t="str">
        <f>VLOOKUP($B$2,'1e vak'!$A$16:$AW$50,39)</f>
        <v/>
      </c>
      <c r="T16" s="96" t="str">
        <f>VLOOKUP($B$2,'1e vak'!$A$16:$AW$50,40)</f>
        <v/>
      </c>
      <c r="U16" s="96" t="str">
        <f>VLOOKUP($B$2,'1e vak'!$A$16:$AW$50,41)</f>
        <v/>
      </c>
      <c r="V16" s="96" t="str">
        <f>VLOOKUP($B$2,'1e vak'!$A$16:$AW$50,42)</f>
        <v/>
      </c>
      <c r="W16" s="96" t="str">
        <f>VLOOKUP($B$2,'1e vak'!$A$16:$AW$50,43)</f>
        <v/>
      </c>
      <c r="X16" s="96" t="str">
        <f>VLOOKUP($B$2,'1e vak'!$A$16:$AW$50,44)</f>
        <v/>
      </c>
      <c r="Y16" s="96" t="str">
        <f>VLOOKUP($B$2,'1e vak'!$A$16:$AW$50,45)</f>
        <v/>
      </c>
      <c r="Z16" s="96" t="str">
        <f>VLOOKUP($B$2,'1e vak'!$A$16:$AW$50,46)</f>
        <v/>
      </c>
      <c r="AA16" s="96" t="str">
        <f>VLOOKUP($B$2,'1e vak'!$A$16:$AW$50,47)</f>
        <v/>
      </c>
      <c r="AB16" s="96" t="str">
        <f>VLOOKUP($B$2,'1e vak'!$A$16:$AW$50,48)</f>
        <v/>
      </c>
      <c r="AC16" s="96" t="str">
        <f>VLOOKUP($B$2,'1e vak'!$A$16:$AW$50,49)</f>
        <v/>
      </c>
      <c r="AD16" s="127"/>
      <c r="AE16" s="52"/>
      <c r="AF16" s="52"/>
      <c r="AG16" s="89"/>
      <c r="AH16" s="89"/>
      <c r="AI16" s="89"/>
      <c r="AJ16" s="89"/>
      <c r="AK16" s="89"/>
      <c r="AL16" s="89"/>
      <c r="AM16" s="89"/>
      <c r="AN16" s="89"/>
      <c r="AO16" s="90"/>
      <c r="AP16" s="90"/>
      <c r="AQ16" s="3"/>
      <c r="AR16" s="3"/>
      <c r="AS16" s="3"/>
      <c r="AT16" s="3"/>
      <c r="AU16" s="3"/>
      <c r="AV16" s="3"/>
      <c r="AW16" s="3"/>
      <c r="AX16" s="3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4" customFormat="1" x14ac:dyDescent="0.35">
      <c r="A17" s="1"/>
      <c r="B17" s="115"/>
      <c r="C17" s="94"/>
      <c r="D17" s="96" t="str">
        <f>IF(D16=1,"x",IF(D16="",""))</f>
        <v/>
      </c>
      <c r="E17" s="96" t="str">
        <f t="shared" ref="E17:F17" si="3">IF(E16=1,"x",IF(E16="",""))</f>
        <v/>
      </c>
      <c r="F17" s="96" t="str">
        <f t="shared" si="3"/>
        <v/>
      </c>
      <c r="G17" s="96" t="str">
        <f t="shared" ref="G17:AC17" si="4">IF(G16=1,"x",IF(G16="",""))</f>
        <v/>
      </c>
      <c r="H17" s="96" t="str">
        <f t="shared" si="4"/>
        <v/>
      </c>
      <c r="I17" s="96" t="str">
        <f t="shared" si="4"/>
        <v/>
      </c>
      <c r="J17" s="96" t="str">
        <f t="shared" si="4"/>
        <v/>
      </c>
      <c r="K17" s="96" t="str">
        <f t="shared" si="4"/>
        <v/>
      </c>
      <c r="L17" s="96" t="str">
        <f t="shared" si="4"/>
        <v/>
      </c>
      <c r="M17" s="96" t="str">
        <f t="shared" si="4"/>
        <v/>
      </c>
      <c r="N17" s="96" t="str">
        <f t="shared" si="4"/>
        <v/>
      </c>
      <c r="O17" s="96" t="str">
        <f t="shared" si="4"/>
        <v/>
      </c>
      <c r="P17" s="96" t="str">
        <f t="shared" si="4"/>
        <v/>
      </c>
      <c r="Q17" s="96" t="str">
        <f t="shared" si="4"/>
        <v/>
      </c>
      <c r="R17" s="96" t="str">
        <f t="shared" si="4"/>
        <v/>
      </c>
      <c r="S17" s="96" t="str">
        <f t="shared" si="4"/>
        <v/>
      </c>
      <c r="T17" s="96" t="str">
        <f t="shared" si="4"/>
        <v/>
      </c>
      <c r="U17" s="96" t="str">
        <f t="shared" si="4"/>
        <v/>
      </c>
      <c r="V17" s="96" t="str">
        <f t="shared" si="4"/>
        <v/>
      </c>
      <c r="W17" s="96" t="str">
        <f t="shared" si="4"/>
        <v/>
      </c>
      <c r="X17" s="96" t="str">
        <f t="shared" si="4"/>
        <v/>
      </c>
      <c r="Y17" s="96" t="str">
        <f t="shared" si="4"/>
        <v/>
      </c>
      <c r="Z17" s="96" t="str">
        <f t="shared" si="4"/>
        <v/>
      </c>
      <c r="AA17" s="96" t="str">
        <f t="shared" si="4"/>
        <v/>
      </c>
      <c r="AB17" s="96" t="str">
        <f t="shared" si="4"/>
        <v/>
      </c>
      <c r="AC17" s="96" t="str">
        <f t="shared" si="4"/>
        <v/>
      </c>
      <c r="AD17" s="127"/>
      <c r="AE17" s="52"/>
      <c r="AF17" s="52"/>
      <c r="AG17" s="89"/>
      <c r="AH17" s="89"/>
      <c r="AI17" s="89"/>
      <c r="AJ17" s="89"/>
      <c r="AK17" s="89"/>
      <c r="AL17" s="89"/>
      <c r="AM17" s="89"/>
      <c r="AN17" s="89"/>
      <c r="AO17" s="90"/>
      <c r="AP17" s="90"/>
      <c r="AQ17" s="3"/>
      <c r="AR17" s="3"/>
      <c r="AS17" s="3"/>
      <c r="AT17" s="3"/>
      <c r="AU17" s="3"/>
      <c r="AV17" s="3"/>
      <c r="AW17" s="3"/>
      <c r="AX17" s="3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4" customFormat="1" x14ac:dyDescent="0.35">
      <c r="A18" s="1"/>
      <c r="B18" s="115"/>
      <c r="C18" s="94" t="str">
        <f>'2e vak'!$G$2</f>
        <v>begrijpend lezen</v>
      </c>
      <c r="D18" s="96" t="str">
        <f>VLOOKUP($B$2,'2e vak'!$A$16:$AW$50,25)</f>
        <v/>
      </c>
      <c r="E18" s="96" t="str">
        <f>VLOOKUP($B$2,'2e vak'!$A$16:$AW$50,26)</f>
        <v/>
      </c>
      <c r="F18" s="96">
        <f>'2e vak'!AA51</f>
        <v>0</v>
      </c>
      <c r="G18" s="96" t="str">
        <f>VLOOKUP($B$2,'2e vak'!$A$16:$AW$50,27)</f>
        <v/>
      </c>
      <c r="H18" s="96" t="str">
        <f>VLOOKUP($B$2,'2e vak'!$A$16:$AW$50,28)</f>
        <v/>
      </c>
      <c r="I18" s="96" t="str">
        <f>VLOOKUP($B$2,'2e vak'!$A$16:$AW$50,29)</f>
        <v/>
      </c>
      <c r="J18" s="96" t="str">
        <f>VLOOKUP($B$2,'2e vak'!$A$16:$AW$50,30)</f>
        <v/>
      </c>
      <c r="K18" s="96" t="str">
        <f>VLOOKUP($B$2,'2e vak'!$A$16:$AW$50,31)</f>
        <v/>
      </c>
      <c r="L18" s="96" t="str">
        <f>VLOOKUP($B$2,'2e vak'!$A$16:$AW$50,32)</f>
        <v/>
      </c>
      <c r="M18" s="96" t="str">
        <f>VLOOKUP($B$2,'2e vak'!$A$16:$AW$50,33)</f>
        <v/>
      </c>
      <c r="N18" s="96" t="str">
        <f>VLOOKUP($B$2,'2e vak'!$A$16:$AW$50,34)</f>
        <v/>
      </c>
      <c r="O18" s="96" t="str">
        <f>VLOOKUP($B$2,'2e vak'!$A$16:$AW$50,35)</f>
        <v/>
      </c>
      <c r="P18" s="96" t="str">
        <f>VLOOKUP($B$2,'2e vak'!$A$16:$AW$50,36)</f>
        <v/>
      </c>
      <c r="Q18" s="96" t="str">
        <f>VLOOKUP($B$2,'2e vak'!$A$16:$AW$50,37)</f>
        <v/>
      </c>
      <c r="R18" s="96" t="str">
        <f>VLOOKUP($B$2,'2e vak'!$A$16:$AW$50,38)</f>
        <v/>
      </c>
      <c r="S18" s="96" t="str">
        <f>VLOOKUP($B$2,'2e vak'!$A$16:$AW$50,39)</f>
        <v/>
      </c>
      <c r="T18" s="96" t="str">
        <f>VLOOKUP($B$2,'2e vak'!$A$16:$AW$50,40)</f>
        <v/>
      </c>
      <c r="U18" s="96" t="str">
        <f>VLOOKUP($B$2,'2e vak'!$A$16:$AW$50,41)</f>
        <v/>
      </c>
      <c r="V18" s="96" t="str">
        <f>VLOOKUP($B$2,'2e vak'!$A$16:$AW$50,42)</f>
        <v/>
      </c>
      <c r="W18" s="96" t="str">
        <f>VLOOKUP($B$2,'2e vak'!$A$16:$AW$50,43)</f>
        <v/>
      </c>
      <c r="X18" s="96" t="str">
        <f>VLOOKUP($B$2,'2e vak'!$A$16:$AW$50,44)</f>
        <v/>
      </c>
      <c r="Y18" s="96" t="str">
        <f>VLOOKUP($B$2,'2e vak'!$A$16:$AW$50,45)</f>
        <v/>
      </c>
      <c r="Z18" s="96" t="str">
        <f>VLOOKUP($B$2,'2e vak'!$A$16:$AW$50,46)</f>
        <v/>
      </c>
      <c r="AA18" s="96" t="str">
        <f>VLOOKUP($B$2,'2e vak'!$A$16:$AW$50,47)</f>
        <v/>
      </c>
      <c r="AB18" s="96" t="str">
        <f>VLOOKUP($B$2,'2e vak'!$A$16:$AW$50,48)</f>
        <v/>
      </c>
      <c r="AC18" s="96" t="str">
        <f>VLOOKUP($B$2,'2e vak'!$A$16:$AW$50,49)</f>
        <v/>
      </c>
      <c r="AD18" s="127"/>
      <c r="AE18" s="52"/>
      <c r="AF18" s="52"/>
      <c r="AG18" s="89"/>
      <c r="AH18" s="89"/>
      <c r="AI18" s="89"/>
      <c r="AJ18" s="89"/>
      <c r="AK18" s="89"/>
      <c r="AL18" s="89"/>
      <c r="AM18" s="89"/>
      <c r="AN18" s="89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s="4" customFormat="1" x14ac:dyDescent="0.35">
      <c r="A19" s="1"/>
      <c r="B19" s="115"/>
      <c r="C19" s="94"/>
      <c r="D19" s="96" t="str">
        <f>IF(D18=1,"!",IF(D18="",""))</f>
        <v/>
      </c>
      <c r="E19" s="96" t="str">
        <f t="shared" ref="E19:AC19" si="5">IF(E18=1,"!",IF(E18="",""))</f>
        <v/>
      </c>
      <c r="F19" s="96" t="b">
        <f t="shared" si="5"/>
        <v>0</v>
      </c>
      <c r="G19" s="96" t="str">
        <f t="shared" si="5"/>
        <v/>
      </c>
      <c r="H19" s="96" t="str">
        <f t="shared" si="5"/>
        <v/>
      </c>
      <c r="I19" s="96" t="str">
        <f t="shared" si="5"/>
        <v/>
      </c>
      <c r="J19" s="96" t="str">
        <f t="shared" si="5"/>
        <v/>
      </c>
      <c r="K19" s="96" t="str">
        <f t="shared" si="5"/>
        <v/>
      </c>
      <c r="L19" s="96" t="str">
        <f t="shared" si="5"/>
        <v/>
      </c>
      <c r="M19" s="96" t="str">
        <f t="shared" si="5"/>
        <v/>
      </c>
      <c r="N19" s="96" t="str">
        <f t="shared" si="5"/>
        <v/>
      </c>
      <c r="O19" s="96" t="str">
        <f t="shared" si="5"/>
        <v/>
      </c>
      <c r="P19" s="96" t="str">
        <f t="shared" si="5"/>
        <v/>
      </c>
      <c r="Q19" s="96" t="str">
        <f t="shared" si="5"/>
        <v/>
      </c>
      <c r="R19" s="96" t="str">
        <f t="shared" si="5"/>
        <v/>
      </c>
      <c r="S19" s="96" t="str">
        <f t="shared" si="5"/>
        <v/>
      </c>
      <c r="T19" s="96" t="str">
        <f t="shared" si="5"/>
        <v/>
      </c>
      <c r="U19" s="96" t="str">
        <f t="shared" si="5"/>
        <v/>
      </c>
      <c r="V19" s="96" t="str">
        <f t="shared" si="5"/>
        <v/>
      </c>
      <c r="W19" s="96" t="str">
        <f t="shared" si="5"/>
        <v/>
      </c>
      <c r="X19" s="96" t="str">
        <f t="shared" si="5"/>
        <v/>
      </c>
      <c r="Y19" s="96" t="str">
        <f t="shared" si="5"/>
        <v/>
      </c>
      <c r="Z19" s="96" t="str">
        <f t="shared" si="5"/>
        <v/>
      </c>
      <c r="AA19" s="96" t="str">
        <f t="shared" si="5"/>
        <v/>
      </c>
      <c r="AB19" s="96" t="str">
        <f t="shared" si="5"/>
        <v/>
      </c>
      <c r="AC19" s="96" t="str">
        <f t="shared" si="5"/>
        <v/>
      </c>
      <c r="AD19" s="127"/>
      <c r="AE19" s="52"/>
      <c r="AF19" s="52"/>
      <c r="AG19" s="89"/>
      <c r="AH19" s="89"/>
      <c r="AI19" s="89"/>
      <c r="AJ19" s="89"/>
      <c r="AK19" s="89"/>
      <c r="AL19" s="89"/>
      <c r="AM19" s="89"/>
      <c r="AN19" s="89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</row>
    <row r="20" spans="1:80" s="4" customFormat="1" x14ac:dyDescent="0.35">
      <c r="A20" s="1"/>
      <c r="B20" s="115"/>
      <c r="C20" s="94" t="str">
        <f>'3e vak'!$G$2</f>
        <v>spellen</v>
      </c>
      <c r="D20" s="96" t="str">
        <f>VLOOKUP($B$2,'3e vak'!$A$16:$AW$50,25)</f>
        <v/>
      </c>
      <c r="E20" s="96" t="str">
        <f>VLOOKUP($B$2,'3e vak'!$A$16:$AW$50,26)</f>
        <v/>
      </c>
      <c r="F20" s="96">
        <f>'3e vak'!AA51</f>
        <v>0</v>
      </c>
      <c r="G20" s="96" t="str">
        <f>VLOOKUP($B$2,'3e vak'!$A$16:$AW$50,27)</f>
        <v/>
      </c>
      <c r="H20" s="96" t="str">
        <f>VLOOKUP($B$2,'3e vak'!$A$16:$AW$50,28)</f>
        <v/>
      </c>
      <c r="I20" s="96" t="str">
        <f>VLOOKUP($B$2,'3e vak'!$A$16:$AW$50,29)</f>
        <v/>
      </c>
      <c r="J20" s="96" t="str">
        <f>VLOOKUP($B$2,'3e vak'!$A$16:$AW$50,30)</f>
        <v/>
      </c>
      <c r="K20" s="96" t="str">
        <f>VLOOKUP($B$2,'3e vak'!$A$16:$AW$50,31)</f>
        <v/>
      </c>
      <c r="L20" s="96" t="str">
        <f>VLOOKUP($B$2,'3e vak'!$A$16:$AW$50,32)</f>
        <v/>
      </c>
      <c r="M20" s="96" t="str">
        <f>VLOOKUP($B$2,'3e vak'!$A$16:$AW$50,33)</f>
        <v/>
      </c>
      <c r="N20" s="96" t="str">
        <f>VLOOKUP($B$2,'3e vak'!$A$16:$AW$50,34)</f>
        <v/>
      </c>
      <c r="O20" s="96" t="str">
        <f>VLOOKUP($B$2,'3e vak'!$A$16:$AW$50,35)</f>
        <v/>
      </c>
      <c r="P20" s="96" t="str">
        <f>VLOOKUP($B$2,'3e vak'!$A$16:$AW$50,36)</f>
        <v/>
      </c>
      <c r="Q20" s="96" t="str">
        <f>VLOOKUP($B$2,'3e vak'!$A$16:$AW$50,37)</f>
        <v/>
      </c>
      <c r="R20" s="96" t="str">
        <f>VLOOKUP($B$2,'3e vak'!$A$16:$AW$50,38)</f>
        <v/>
      </c>
      <c r="S20" s="96" t="str">
        <f>VLOOKUP($B$2,'3e vak'!$A$16:$AW$50,39)</f>
        <v/>
      </c>
      <c r="T20" s="96" t="str">
        <f>VLOOKUP($B$2,'3e vak'!$A$16:$AW$50,40)</f>
        <v/>
      </c>
      <c r="U20" s="96" t="str">
        <f>VLOOKUP($B$2,'3e vak'!$A$16:$AW$50,41)</f>
        <v/>
      </c>
      <c r="V20" s="96" t="str">
        <f>VLOOKUP($B$2,'3e vak'!$A$16:$AW$50,42)</f>
        <v/>
      </c>
      <c r="W20" s="96" t="str">
        <f>VLOOKUP($B$2,'3e vak'!$A$16:$AW$50,43)</f>
        <v/>
      </c>
      <c r="X20" s="96" t="str">
        <f>VLOOKUP($B$2,'3e vak'!$A$16:$AW$50,44)</f>
        <v/>
      </c>
      <c r="Y20" s="96" t="str">
        <f>VLOOKUP($B$2,'3e vak'!$A$16:$AW$50,45)</f>
        <v/>
      </c>
      <c r="Z20" s="96" t="str">
        <f>VLOOKUP($B$2,'3e vak'!$A$16:$AW$50,46)</f>
        <v/>
      </c>
      <c r="AA20" s="96" t="str">
        <f>VLOOKUP($B$2,'3e vak'!$A$16:$AW$50,47)</f>
        <v/>
      </c>
      <c r="AB20" s="96" t="str">
        <f>VLOOKUP($B$2,'3e vak'!$A$16:$AW$50,48)</f>
        <v/>
      </c>
      <c r="AC20" s="96" t="str">
        <f>VLOOKUP($B$2,'3e vak'!$A$16:$AW$50,49)</f>
        <v/>
      </c>
      <c r="AD20" s="127"/>
      <c r="AE20" s="52"/>
      <c r="AF20" s="52"/>
      <c r="AG20" s="89"/>
      <c r="AH20" s="89"/>
      <c r="AI20" s="89"/>
      <c r="AJ20" s="89"/>
      <c r="AK20" s="89"/>
      <c r="AL20" s="89"/>
      <c r="AM20" s="89"/>
      <c r="AN20" s="89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s="4" customFormat="1" x14ac:dyDescent="0.35">
      <c r="A21" s="1"/>
      <c r="B21" s="115"/>
      <c r="C21" s="94"/>
      <c r="D21" s="96" t="str">
        <f>IF(D20=1,"@",IF(D20="",""))</f>
        <v/>
      </c>
      <c r="E21" s="96" t="str">
        <f t="shared" ref="E21:AC21" si="6">IF(E20=1,"@",IF(E20="",""))</f>
        <v/>
      </c>
      <c r="F21" s="96" t="b">
        <f t="shared" si="6"/>
        <v>0</v>
      </c>
      <c r="G21" s="96" t="str">
        <f t="shared" si="6"/>
        <v/>
      </c>
      <c r="H21" s="96" t="str">
        <f t="shared" si="6"/>
        <v/>
      </c>
      <c r="I21" s="96" t="str">
        <f t="shared" si="6"/>
        <v/>
      </c>
      <c r="J21" s="96" t="str">
        <f t="shared" si="6"/>
        <v/>
      </c>
      <c r="K21" s="96" t="str">
        <f t="shared" si="6"/>
        <v/>
      </c>
      <c r="L21" s="96" t="str">
        <f t="shared" si="6"/>
        <v/>
      </c>
      <c r="M21" s="96" t="str">
        <f t="shared" si="6"/>
        <v/>
      </c>
      <c r="N21" s="96" t="str">
        <f t="shared" si="6"/>
        <v/>
      </c>
      <c r="O21" s="96" t="str">
        <f t="shared" si="6"/>
        <v/>
      </c>
      <c r="P21" s="96" t="str">
        <f t="shared" si="6"/>
        <v/>
      </c>
      <c r="Q21" s="96" t="str">
        <f t="shared" si="6"/>
        <v/>
      </c>
      <c r="R21" s="96" t="str">
        <f t="shared" si="6"/>
        <v/>
      </c>
      <c r="S21" s="96" t="str">
        <f t="shared" si="6"/>
        <v/>
      </c>
      <c r="T21" s="96" t="str">
        <f t="shared" si="6"/>
        <v/>
      </c>
      <c r="U21" s="96" t="str">
        <f t="shared" si="6"/>
        <v/>
      </c>
      <c r="V21" s="96" t="str">
        <f t="shared" si="6"/>
        <v/>
      </c>
      <c r="W21" s="96" t="str">
        <f t="shared" si="6"/>
        <v/>
      </c>
      <c r="X21" s="96" t="str">
        <f t="shared" si="6"/>
        <v/>
      </c>
      <c r="Y21" s="96" t="str">
        <f t="shared" si="6"/>
        <v/>
      </c>
      <c r="Z21" s="96" t="str">
        <f t="shared" si="6"/>
        <v/>
      </c>
      <c r="AA21" s="96" t="str">
        <f t="shared" si="6"/>
        <v/>
      </c>
      <c r="AB21" s="96" t="str">
        <f t="shared" si="6"/>
        <v/>
      </c>
      <c r="AC21" s="96" t="str">
        <f t="shared" si="6"/>
        <v/>
      </c>
      <c r="AD21" s="127"/>
      <c r="AE21" s="52"/>
      <c r="AF21" s="52"/>
      <c r="AG21" s="89"/>
      <c r="AH21" s="89"/>
      <c r="AI21" s="89"/>
      <c r="AJ21" s="89"/>
      <c r="AK21" s="89"/>
      <c r="AL21" s="89"/>
      <c r="AM21" s="89"/>
      <c r="AN21" s="89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</row>
    <row r="22" spans="1:80" s="4" customFormat="1" x14ac:dyDescent="0.35">
      <c r="A22" s="1"/>
      <c r="B22" s="115"/>
      <c r="C22" s="94" t="str">
        <f>'4e vak'!$G$2</f>
        <v>rekenen</v>
      </c>
      <c r="D22" s="96" t="str">
        <f>VLOOKUP($B$2,'4e vak'!$A$16:$AW$50,25)</f>
        <v/>
      </c>
      <c r="E22" s="96" t="str">
        <f>VLOOKUP($B$2,'4e vak'!$A$16:$AW$50,26)</f>
        <v/>
      </c>
      <c r="F22" s="96">
        <f>'4e vak'!AA51</f>
        <v>0</v>
      </c>
      <c r="G22" s="96" t="str">
        <f>VLOOKUP($B$2,'4e vak'!$A$16:$AW$50,27)</f>
        <v/>
      </c>
      <c r="H22" s="96" t="str">
        <f>VLOOKUP($B$2,'4e vak'!$A$16:$AW$50,28)</f>
        <v/>
      </c>
      <c r="I22" s="96" t="str">
        <f>VLOOKUP($B$2,'4e vak'!$A$16:$AW$50,29)</f>
        <v/>
      </c>
      <c r="J22" s="96" t="str">
        <f>VLOOKUP($B$2,'4e vak'!$A$16:$AW$50,30)</f>
        <v/>
      </c>
      <c r="K22" s="96" t="str">
        <f>VLOOKUP($B$2,'4e vak'!$A$16:$AW$50,31)</f>
        <v/>
      </c>
      <c r="L22" s="96" t="str">
        <f>VLOOKUP($B$2,'4e vak'!$A$16:$AW$50,32)</f>
        <v/>
      </c>
      <c r="M22" s="96" t="str">
        <f>VLOOKUP($B$2,'4e vak'!$A$16:$AW$50,33)</f>
        <v/>
      </c>
      <c r="N22" s="96" t="str">
        <f>VLOOKUP($B$2,'4e vak'!$A$16:$AW$50,34)</f>
        <v/>
      </c>
      <c r="O22" s="96" t="str">
        <f>VLOOKUP($B$2,'4e vak'!$A$16:$AW$50,35)</f>
        <v/>
      </c>
      <c r="P22" s="96" t="str">
        <f>VLOOKUP($B$2,'4e vak'!$A$16:$AW$50,36)</f>
        <v/>
      </c>
      <c r="Q22" s="96" t="str">
        <f>VLOOKUP($B$2,'4e vak'!$A$16:$AW$50,37)</f>
        <v/>
      </c>
      <c r="R22" s="96" t="str">
        <f>VLOOKUP($B$2,'4e vak'!$A$16:$AW$50,38)</f>
        <v/>
      </c>
      <c r="S22" s="96" t="str">
        <f>VLOOKUP($B$2,'4e vak'!$A$16:$AW$50,39)</f>
        <v/>
      </c>
      <c r="T22" s="96" t="str">
        <f>VLOOKUP($B$2,'4e vak'!$A$16:$AW$50,40)</f>
        <v/>
      </c>
      <c r="U22" s="96" t="str">
        <f>VLOOKUP($B$2,'4e vak'!$A$16:$AW$50,41)</f>
        <v/>
      </c>
      <c r="V22" s="96" t="str">
        <f>VLOOKUP($B$2,'4e vak'!$A$16:$AW$50,42)</f>
        <v/>
      </c>
      <c r="W22" s="96" t="str">
        <f>VLOOKUP($B$2,'4e vak'!$A$16:$AW$50,43)</f>
        <v/>
      </c>
      <c r="X22" s="96" t="str">
        <f>VLOOKUP($B$2,'4e vak'!$A$16:$AW$50,44)</f>
        <v/>
      </c>
      <c r="Y22" s="96" t="str">
        <f>VLOOKUP($B$2,'4e vak'!$A$16:$AW$50,45)</f>
        <v/>
      </c>
      <c r="Z22" s="96" t="str">
        <f>VLOOKUP($B$2,'4e vak'!$A$16:$AW$50,46)</f>
        <v/>
      </c>
      <c r="AA22" s="96" t="str">
        <f>VLOOKUP($B$2,'4e vak'!$A$16:$AW$50,47)</f>
        <v/>
      </c>
      <c r="AB22" s="96" t="str">
        <f>VLOOKUP($B$2,'4e vak'!$A$16:$AW$50,48)</f>
        <v/>
      </c>
      <c r="AC22" s="96" t="str">
        <f>VLOOKUP($B$2,'4e vak'!$A$16:$AW$50,49)</f>
        <v/>
      </c>
      <c r="AD22" s="127"/>
      <c r="AE22" s="52"/>
      <c r="AF22" s="52"/>
      <c r="AG22" s="89"/>
      <c r="AH22" s="89"/>
      <c r="AI22" s="89"/>
      <c r="AJ22" s="89"/>
      <c r="AK22" s="89"/>
      <c r="AL22" s="89"/>
      <c r="AM22" s="89"/>
      <c r="AN22" s="89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</row>
    <row r="23" spans="1:80" s="4" customFormat="1" x14ac:dyDescent="0.35">
      <c r="A23" s="1"/>
      <c r="B23" s="115"/>
      <c r="C23" s="94"/>
      <c r="D23" s="96" t="str">
        <f>IF(D22=1,"#",IF(D22="",""))</f>
        <v/>
      </c>
      <c r="E23" s="96" t="str">
        <f t="shared" ref="E23:AC23" si="7">IF(E22=1,"#",IF(E22="",""))</f>
        <v/>
      </c>
      <c r="F23" s="96" t="b">
        <f t="shared" si="7"/>
        <v>0</v>
      </c>
      <c r="G23" s="96" t="str">
        <f t="shared" si="7"/>
        <v/>
      </c>
      <c r="H23" s="96" t="str">
        <f t="shared" si="7"/>
        <v/>
      </c>
      <c r="I23" s="96" t="str">
        <f t="shared" si="7"/>
        <v/>
      </c>
      <c r="J23" s="96" t="str">
        <f t="shared" si="7"/>
        <v/>
      </c>
      <c r="K23" s="96" t="str">
        <f t="shared" si="7"/>
        <v/>
      </c>
      <c r="L23" s="96" t="str">
        <f t="shared" si="7"/>
        <v/>
      </c>
      <c r="M23" s="96" t="str">
        <f t="shared" si="7"/>
        <v/>
      </c>
      <c r="N23" s="96" t="str">
        <f t="shared" si="7"/>
        <v/>
      </c>
      <c r="O23" s="96" t="str">
        <f t="shared" si="7"/>
        <v/>
      </c>
      <c r="P23" s="96" t="str">
        <f t="shared" si="7"/>
        <v/>
      </c>
      <c r="Q23" s="96" t="str">
        <f t="shared" si="7"/>
        <v/>
      </c>
      <c r="R23" s="96" t="str">
        <f t="shared" si="7"/>
        <v/>
      </c>
      <c r="S23" s="96" t="str">
        <f t="shared" si="7"/>
        <v/>
      </c>
      <c r="T23" s="96" t="str">
        <f t="shared" si="7"/>
        <v/>
      </c>
      <c r="U23" s="96" t="str">
        <f t="shared" si="7"/>
        <v/>
      </c>
      <c r="V23" s="96" t="str">
        <f t="shared" si="7"/>
        <v/>
      </c>
      <c r="W23" s="96" t="str">
        <f t="shared" si="7"/>
        <v/>
      </c>
      <c r="X23" s="96" t="str">
        <f t="shared" si="7"/>
        <v/>
      </c>
      <c r="Y23" s="96" t="str">
        <f t="shared" si="7"/>
        <v/>
      </c>
      <c r="Z23" s="96" t="str">
        <f t="shared" si="7"/>
        <v/>
      </c>
      <c r="AA23" s="96" t="str">
        <f t="shared" si="7"/>
        <v/>
      </c>
      <c r="AB23" s="96" t="str">
        <f t="shared" si="7"/>
        <v/>
      </c>
      <c r="AC23" s="96" t="str">
        <f t="shared" si="7"/>
        <v/>
      </c>
      <c r="AD23" s="127"/>
      <c r="AE23" s="52"/>
      <c r="AF23" s="52"/>
      <c r="AG23" s="89"/>
      <c r="AH23" s="89"/>
      <c r="AI23" s="89"/>
      <c r="AJ23" s="89"/>
      <c r="AK23" s="89"/>
      <c r="AL23" s="89"/>
      <c r="AM23" s="89"/>
      <c r="AN23" s="89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</row>
    <row r="24" spans="1:80" s="4" customFormat="1" x14ac:dyDescent="0.35">
      <c r="A24" s="1"/>
      <c r="B24" s="115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6"/>
      <c r="N24" s="96"/>
      <c r="O24" s="96"/>
      <c r="P24" s="96"/>
      <c r="Q24" s="96"/>
      <c r="R24" s="96"/>
      <c r="S24" s="96"/>
      <c r="T24" s="96"/>
      <c r="U24" s="64"/>
      <c r="V24" s="64"/>
      <c r="W24" s="64"/>
      <c r="X24" s="64"/>
      <c r="Y24" s="64"/>
      <c r="Z24" s="64"/>
      <c r="AA24" s="64"/>
      <c r="AB24" s="64"/>
      <c r="AC24" s="64"/>
      <c r="AD24" s="127"/>
      <c r="AE24" s="52"/>
      <c r="AF24" s="52"/>
      <c r="AG24" s="89"/>
      <c r="AH24" s="89"/>
      <c r="AI24" s="89"/>
      <c r="AJ24" s="89"/>
      <c r="AK24" s="89"/>
      <c r="AL24" s="89"/>
      <c r="AM24" s="89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</row>
    <row r="25" spans="1:80" s="4" customFormat="1" x14ac:dyDescent="0.35">
      <c r="A25" s="1"/>
      <c r="B25" s="115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6"/>
      <c r="N25" s="96"/>
      <c r="O25" s="96"/>
      <c r="P25" s="96"/>
      <c r="Q25" s="96"/>
      <c r="R25" s="96"/>
      <c r="S25" s="96"/>
      <c r="T25" s="96"/>
      <c r="U25" s="64"/>
      <c r="V25" s="64"/>
      <c r="W25" s="64"/>
      <c r="X25" s="64"/>
      <c r="Y25" s="64"/>
      <c r="Z25" s="64"/>
      <c r="AA25" s="64"/>
      <c r="AB25" s="64"/>
      <c r="AC25" s="64"/>
      <c r="AD25" s="127"/>
      <c r="AE25" s="52"/>
      <c r="AF25" s="52"/>
      <c r="AG25" s="89"/>
      <c r="AH25" s="89"/>
      <c r="AI25" s="89"/>
      <c r="AJ25" s="89"/>
      <c r="AK25" s="89"/>
      <c r="AL25" s="89"/>
      <c r="AM25" s="89"/>
      <c r="AN25" s="89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</row>
    <row r="26" spans="1:80" s="4" customFormat="1" x14ac:dyDescent="0.35">
      <c r="A26" s="1"/>
      <c r="B26" s="115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6"/>
      <c r="N26" s="96"/>
      <c r="O26" s="96"/>
      <c r="P26" s="96"/>
      <c r="Q26" s="96"/>
      <c r="R26" s="96"/>
      <c r="S26" s="96"/>
      <c r="T26" s="96"/>
      <c r="U26" s="64"/>
      <c r="V26" s="64"/>
      <c r="W26" s="64"/>
      <c r="X26" s="64"/>
      <c r="Y26" s="64"/>
      <c r="Z26" s="64"/>
      <c r="AA26" s="64"/>
      <c r="AB26" s="64"/>
      <c r="AC26" s="64"/>
      <c r="AD26" s="127"/>
      <c r="AE26" s="52"/>
      <c r="AF26" s="52"/>
      <c r="AG26" s="89"/>
      <c r="AH26" s="89"/>
      <c r="AI26" s="89"/>
      <c r="AJ26" s="89"/>
      <c r="AK26" s="89"/>
      <c r="AL26" s="89"/>
      <c r="AM26" s="89"/>
      <c r="AN26" s="89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s="4" customFormat="1" x14ac:dyDescent="0.35">
      <c r="A27" s="1"/>
      <c r="B27" s="115"/>
      <c r="C27" s="49"/>
      <c r="D27" s="49"/>
      <c r="E27" s="49"/>
      <c r="F27" s="103"/>
      <c r="G27" s="103"/>
      <c r="H27" s="103"/>
      <c r="I27" s="103"/>
      <c r="J27" s="103"/>
      <c r="K27" s="103"/>
      <c r="L27" s="103"/>
      <c r="M27" s="47"/>
      <c r="N27" s="47"/>
      <c r="O27" s="47"/>
      <c r="P27" s="47"/>
      <c r="Q27" s="47"/>
      <c r="R27" s="47"/>
      <c r="S27" s="47"/>
      <c r="T27" s="47"/>
      <c r="U27" s="50"/>
      <c r="V27" s="50"/>
      <c r="W27" s="50"/>
      <c r="X27" s="50"/>
      <c r="Y27" s="50"/>
      <c r="Z27" s="50"/>
      <c r="AA27" s="50"/>
      <c r="AB27" s="50"/>
      <c r="AC27" s="50"/>
      <c r="AD27" s="52"/>
      <c r="AE27" s="52"/>
      <c r="AF27" s="52"/>
      <c r="AG27" s="89"/>
      <c r="AH27" s="89"/>
      <c r="AI27" s="89"/>
      <c r="AJ27" s="89"/>
      <c r="AK27" s="89"/>
      <c r="AL27" s="89"/>
      <c r="AM27" s="89"/>
      <c r="AN27" s="89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</row>
    <row r="28" spans="1:80" x14ac:dyDescent="0.35">
      <c r="B28" s="115"/>
      <c r="C28" s="49"/>
      <c r="D28" s="49"/>
      <c r="E28" s="49"/>
      <c r="F28" s="103"/>
      <c r="G28" s="103"/>
      <c r="H28" s="103"/>
      <c r="I28" s="103"/>
      <c r="J28" s="103"/>
      <c r="K28" s="103"/>
      <c r="L28" s="103"/>
      <c r="M28" s="47"/>
      <c r="N28" s="47"/>
      <c r="O28" s="47"/>
      <c r="P28" s="47"/>
      <c r="Q28" s="47"/>
      <c r="R28" s="47"/>
      <c r="S28" s="47"/>
      <c r="T28" s="47"/>
      <c r="U28" s="50"/>
      <c r="V28" s="50"/>
      <c r="W28" s="50"/>
      <c r="X28" s="50"/>
      <c r="Y28" s="50"/>
      <c r="Z28" s="50"/>
      <c r="AA28" s="50"/>
      <c r="AB28" s="50"/>
      <c r="AC28" s="50"/>
      <c r="AD28" s="52"/>
      <c r="AE28" s="52"/>
      <c r="AF28" s="52"/>
      <c r="AG28" s="89"/>
      <c r="AH28" s="89"/>
      <c r="AI28" s="89"/>
      <c r="AJ28" s="89"/>
      <c r="AK28" s="89"/>
      <c r="AL28" s="89"/>
      <c r="AM28" s="89"/>
      <c r="AN28" s="89"/>
      <c r="AO28" s="90"/>
      <c r="AP28" s="90"/>
    </row>
    <row r="29" spans="1:80" x14ac:dyDescent="0.35">
      <c r="B29" s="115"/>
      <c r="C29" s="49"/>
      <c r="D29" s="49"/>
      <c r="E29" s="49"/>
      <c r="F29" s="103"/>
      <c r="G29" s="103"/>
      <c r="H29" s="103"/>
      <c r="I29" s="103"/>
      <c r="J29" s="103"/>
      <c r="K29" s="103"/>
      <c r="L29" s="103"/>
      <c r="M29" s="47"/>
      <c r="N29" s="47"/>
      <c r="O29" s="47"/>
      <c r="P29" s="47"/>
      <c r="Q29" s="47"/>
      <c r="R29" s="47"/>
      <c r="S29" s="47"/>
      <c r="T29" s="47"/>
      <c r="U29" s="50"/>
      <c r="V29" s="50"/>
      <c r="W29" s="50"/>
      <c r="X29" s="50"/>
      <c r="Y29" s="50"/>
      <c r="Z29" s="50"/>
      <c r="AA29" s="50"/>
      <c r="AB29" s="50"/>
      <c r="AC29" s="50"/>
      <c r="AD29" s="52"/>
      <c r="AE29" s="52"/>
      <c r="AF29" s="52"/>
      <c r="AG29" s="89"/>
      <c r="AH29" s="89"/>
      <c r="AI29" s="89"/>
      <c r="AJ29" s="89"/>
      <c r="AK29" s="89"/>
      <c r="AL29" s="89"/>
      <c r="AM29" s="89"/>
      <c r="AN29" s="89"/>
      <c r="AO29" s="90"/>
      <c r="AP29" s="90"/>
    </row>
    <row r="30" spans="1:80" x14ac:dyDescent="0.35">
      <c r="B30" s="115"/>
      <c r="C30" s="115"/>
      <c r="D30" s="115"/>
      <c r="E30" s="115"/>
      <c r="F30" s="98"/>
      <c r="G30" s="98"/>
      <c r="H30" s="98"/>
      <c r="I30" s="98"/>
      <c r="J30" s="98"/>
      <c r="K30" s="98"/>
      <c r="L30" s="98"/>
      <c r="M30" s="55"/>
      <c r="N30" s="55"/>
      <c r="O30" s="55"/>
      <c r="P30" s="55"/>
      <c r="Q30" s="55"/>
      <c r="R30" s="55"/>
      <c r="S30" s="55"/>
      <c r="T30" s="55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89"/>
      <c r="AH30" s="89"/>
      <c r="AI30" s="89"/>
      <c r="AJ30" s="89"/>
      <c r="AK30" s="89"/>
      <c r="AL30" s="89"/>
      <c r="AM30" s="89"/>
      <c r="AN30" s="89"/>
      <c r="AO30" s="90"/>
      <c r="AP30" s="90"/>
    </row>
    <row r="31" spans="1:80" x14ac:dyDescent="0.35">
      <c r="B31" s="91"/>
      <c r="C31" s="91"/>
      <c r="D31" s="91"/>
      <c r="E31" s="91"/>
      <c r="F31" s="102"/>
      <c r="G31" s="102"/>
      <c r="H31" s="102"/>
      <c r="I31" s="102"/>
      <c r="J31" s="102"/>
      <c r="K31" s="102"/>
      <c r="L31" s="102"/>
      <c r="M31" s="90"/>
      <c r="N31" s="90"/>
      <c r="O31" s="90"/>
      <c r="P31" s="90"/>
      <c r="Q31" s="90"/>
      <c r="R31" s="90"/>
      <c r="S31" s="90"/>
      <c r="T31" s="90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90"/>
      <c r="AP31" s="90"/>
    </row>
    <row r="32" spans="1:80" x14ac:dyDescent="0.35">
      <c r="B32" s="91"/>
      <c r="C32" s="91"/>
      <c r="D32" s="91"/>
      <c r="E32" s="91"/>
      <c r="F32" s="102"/>
      <c r="G32" s="102"/>
      <c r="H32" s="102"/>
      <c r="I32" s="102"/>
      <c r="J32" s="102"/>
      <c r="K32" s="102"/>
      <c r="L32" s="102"/>
      <c r="M32" s="90"/>
      <c r="N32" s="90"/>
      <c r="O32" s="90"/>
      <c r="P32" s="90"/>
      <c r="Q32" s="90"/>
      <c r="R32" s="90"/>
      <c r="S32" s="90"/>
      <c r="T32" s="90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90"/>
      <c r="AP32" s="90"/>
    </row>
    <row r="33" spans="2:42" x14ac:dyDescent="0.35">
      <c r="B33" s="91"/>
      <c r="C33" s="91"/>
      <c r="D33" s="91"/>
      <c r="E33" s="91"/>
      <c r="F33" s="102"/>
      <c r="G33" s="102"/>
      <c r="H33" s="102"/>
      <c r="I33" s="102"/>
      <c r="J33" s="102"/>
      <c r="K33" s="102"/>
      <c r="L33" s="102"/>
      <c r="M33" s="90"/>
      <c r="N33" s="90"/>
      <c r="O33" s="90"/>
      <c r="P33" s="90"/>
      <c r="Q33" s="90"/>
      <c r="R33" s="90"/>
      <c r="S33" s="90"/>
      <c r="T33" s="90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90"/>
      <c r="AP33" s="90"/>
    </row>
    <row r="34" spans="2:42" x14ac:dyDescent="0.35">
      <c r="B34" s="91"/>
      <c r="C34" s="91"/>
      <c r="D34" s="91"/>
      <c r="E34" s="91"/>
      <c r="F34" s="102"/>
      <c r="G34" s="102"/>
      <c r="H34" s="102"/>
      <c r="I34" s="102"/>
      <c r="J34" s="102"/>
      <c r="K34" s="102"/>
      <c r="L34" s="102"/>
      <c r="M34" s="90"/>
      <c r="N34" s="90"/>
      <c r="O34" s="90"/>
      <c r="P34" s="90"/>
      <c r="Q34" s="90"/>
      <c r="R34" s="90"/>
      <c r="S34" s="90"/>
      <c r="T34" s="90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90"/>
      <c r="AP34" s="90"/>
    </row>
    <row r="35" spans="2:42" x14ac:dyDescent="0.35">
      <c r="B35" s="91"/>
      <c r="C35" s="91"/>
      <c r="D35" s="91"/>
      <c r="E35" s="91"/>
      <c r="F35" s="102"/>
      <c r="G35" s="102"/>
      <c r="H35" s="102"/>
      <c r="I35" s="102"/>
      <c r="J35" s="102"/>
      <c r="K35" s="102"/>
      <c r="L35" s="102"/>
      <c r="M35" s="90"/>
      <c r="N35" s="90"/>
      <c r="O35" s="90"/>
      <c r="P35" s="90"/>
      <c r="Q35" s="90"/>
      <c r="R35" s="90"/>
      <c r="S35" s="90"/>
      <c r="T35" s="90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P35" s="90"/>
    </row>
    <row r="36" spans="2:42" x14ac:dyDescent="0.35">
      <c r="B36" s="91"/>
      <c r="C36" s="91"/>
      <c r="D36" s="91"/>
      <c r="E36" s="91"/>
      <c r="F36" s="102"/>
      <c r="G36" s="102"/>
      <c r="H36" s="102"/>
      <c r="I36" s="102"/>
      <c r="J36" s="102"/>
      <c r="K36" s="102"/>
      <c r="L36" s="102"/>
      <c r="M36" s="90"/>
      <c r="N36" s="90"/>
      <c r="O36" s="90"/>
      <c r="P36" s="90"/>
      <c r="Q36" s="90"/>
      <c r="R36" s="90"/>
      <c r="S36" s="90"/>
      <c r="T36" s="90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90"/>
    </row>
    <row r="37" spans="2:42" x14ac:dyDescent="0.35">
      <c r="B37" s="91"/>
      <c r="C37" s="91"/>
      <c r="D37" s="91"/>
      <c r="E37" s="91"/>
      <c r="F37" s="102"/>
      <c r="G37" s="102"/>
      <c r="H37" s="102"/>
      <c r="I37" s="102"/>
      <c r="J37" s="102"/>
      <c r="K37" s="102"/>
      <c r="L37" s="102"/>
      <c r="M37" s="90"/>
      <c r="N37" s="90"/>
      <c r="O37" s="90"/>
      <c r="P37" s="90"/>
      <c r="Q37" s="90"/>
      <c r="R37" s="90"/>
      <c r="S37" s="90"/>
      <c r="T37" s="90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90"/>
      <c r="AP37" s="90"/>
    </row>
    <row r="38" spans="2:42" x14ac:dyDescent="0.35">
      <c r="B38" s="91"/>
      <c r="C38" s="91"/>
      <c r="D38" s="91"/>
      <c r="E38" s="91"/>
      <c r="F38" s="102"/>
      <c r="G38" s="102"/>
      <c r="H38" s="102"/>
      <c r="I38" s="102"/>
      <c r="J38" s="102"/>
      <c r="K38" s="102"/>
      <c r="L38" s="102"/>
      <c r="M38" s="90"/>
      <c r="N38" s="90"/>
      <c r="O38" s="90"/>
      <c r="P38" s="90"/>
      <c r="Q38" s="90"/>
      <c r="R38" s="90"/>
      <c r="S38" s="90"/>
      <c r="T38" s="90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P38" s="90"/>
    </row>
    <row r="39" spans="2:42" x14ac:dyDescent="0.35">
      <c r="B39" s="91"/>
      <c r="C39" s="91"/>
      <c r="D39" s="91"/>
      <c r="E39" s="91"/>
      <c r="F39" s="102"/>
      <c r="G39" s="102"/>
      <c r="H39" s="102"/>
      <c r="I39" s="102"/>
      <c r="J39" s="102"/>
      <c r="K39" s="102"/>
      <c r="L39" s="102"/>
      <c r="M39" s="90"/>
      <c r="N39" s="90"/>
      <c r="O39" s="90"/>
      <c r="P39" s="90"/>
      <c r="Q39" s="90"/>
      <c r="R39" s="90"/>
      <c r="S39" s="90"/>
      <c r="T39" s="90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90"/>
      <c r="AP39" s="90"/>
    </row>
    <row r="40" spans="2:42" x14ac:dyDescent="0.35">
      <c r="B40" s="91"/>
      <c r="C40" s="91"/>
      <c r="D40" s="91"/>
      <c r="E40" s="91"/>
      <c r="F40" s="102"/>
      <c r="G40" s="102"/>
      <c r="H40" s="102"/>
      <c r="I40" s="102"/>
      <c r="J40" s="102"/>
      <c r="K40" s="102"/>
      <c r="L40" s="102"/>
      <c r="M40" s="90"/>
      <c r="N40" s="90"/>
      <c r="O40" s="90"/>
      <c r="P40" s="90"/>
      <c r="Q40" s="90"/>
      <c r="R40" s="90"/>
      <c r="S40" s="90"/>
      <c r="T40" s="90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90"/>
      <c r="AP40" s="90"/>
    </row>
    <row r="41" spans="2:42" x14ac:dyDescent="0.35">
      <c r="B41" s="91"/>
      <c r="C41" s="91"/>
      <c r="D41" s="91"/>
      <c r="E41" s="91"/>
      <c r="F41" s="102"/>
      <c r="G41" s="102"/>
      <c r="H41" s="102"/>
      <c r="I41" s="102"/>
      <c r="J41" s="102"/>
      <c r="K41" s="102"/>
      <c r="L41" s="102"/>
      <c r="M41" s="90"/>
      <c r="N41" s="90"/>
      <c r="O41" s="90"/>
      <c r="P41" s="90"/>
      <c r="Q41" s="90"/>
      <c r="R41" s="90"/>
      <c r="S41" s="90"/>
      <c r="T41" s="90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90"/>
      <c r="AP41" s="90"/>
    </row>
    <row r="42" spans="2:42" x14ac:dyDescent="0.35">
      <c r="B42" s="91"/>
      <c r="C42" s="91"/>
      <c r="D42" s="91"/>
      <c r="E42" s="91"/>
      <c r="F42" s="102"/>
      <c r="G42" s="102"/>
      <c r="H42" s="102"/>
      <c r="I42" s="102"/>
      <c r="J42" s="102"/>
      <c r="K42" s="102"/>
      <c r="L42" s="102"/>
      <c r="M42" s="90"/>
      <c r="N42" s="90"/>
      <c r="O42" s="90"/>
      <c r="P42" s="90"/>
      <c r="Q42" s="90"/>
      <c r="R42" s="90"/>
      <c r="S42" s="90"/>
      <c r="T42" s="90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90"/>
      <c r="AP42" s="90"/>
    </row>
    <row r="43" spans="2:42" x14ac:dyDescent="0.35">
      <c r="B43" s="91"/>
      <c r="C43" s="91"/>
      <c r="D43" s="91"/>
      <c r="E43" s="91"/>
      <c r="F43" s="102"/>
      <c r="G43" s="102"/>
      <c r="H43" s="102"/>
      <c r="I43" s="102"/>
      <c r="J43" s="102"/>
      <c r="K43" s="102"/>
      <c r="L43" s="102"/>
      <c r="M43" s="90"/>
      <c r="N43" s="90"/>
      <c r="O43" s="90"/>
      <c r="P43" s="90"/>
      <c r="Q43" s="90"/>
      <c r="R43" s="90"/>
      <c r="S43" s="90"/>
      <c r="T43" s="90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90"/>
      <c r="AP43" s="90"/>
    </row>
    <row r="44" spans="2:42" x14ac:dyDescent="0.35">
      <c r="B44" s="91"/>
      <c r="C44" s="91"/>
      <c r="D44" s="91"/>
      <c r="E44" s="91"/>
      <c r="F44" s="102"/>
      <c r="G44" s="102"/>
      <c r="H44" s="102"/>
      <c r="I44" s="102"/>
      <c r="J44" s="102"/>
      <c r="K44" s="102"/>
      <c r="L44" s="102"/>
      <c r="M44" s="90"/>
      <c r="N44" s="90"/>
      <c r="O44" s="90"/>
      <c r="P44" s="90"/>
      <c r="Q44" s="90"/>
      <c r="R44" s="90"/>
      <c r="S44" s="90"/>
      <c r="T44" s="90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90"/>
      <c r="AP44" s="90"/>
    </row>
    <row r="45" spans="2:42" x14ac:dyDescent="0.35">
      <c r="B45" s="91"/>
      <c r="C45" s="91"/>
      <c r="D45" s="91"/>
      <c r="E45" s="91"/>
      <c r="F45" s="102"/>
      <c r="G45" s="102"/>
      <c r="H45" s="102"/>
      <c r="I45" s="102"/>
      <c r="J45" s="102"/>
      <c r="K45" s="102"/>
      <c r="L45" s="102"/>
      <c r="M45" s="90"/>
      <c r="N45" s="90"/>
      <c r="O45" s="90"/>
      <c r="P45" s="90"/>
      <c r="Q45" s="90"/>
      <c r="R45" s="90"/>
      <c r="S45" s="90"/>
      <c r="T45" s="90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90"/>
      <c r="AP45" s="90"/>
    </row>
    <row r="46" spans="2:42" x14ac:dyDescent="0.35">
      <c r="B46" s="91"/>
      <c r="C46" s="91"/>
      <c r="D46" s="91"/>
      <c r="E46" s="91"/>
      <c r="F46" s="102"/>
      <c r="G46" s="102"/>
      <c r="H46" s="102"/>
      <c r="I46" s="102"/>
      <c r="J46" s="102"/>
      <c r="K46" s="102"/>
      <c r="L46" s="102"/>
      <c r="M46" s="90"/>
      <c r="N46" s="90"/>
      <c r="O46" s="90"/>
      <c r="P46" s="90"/>
      <c r="Q46" s="90"/>
      <c r="R46" s="90"/>
      <c r="S46" s="90"/>
      <c r="T46" s="90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90"/>
      <c r="AP46" s="90"/>
    </row>
    <row r="47" spans="2:42" x14ac:dyDescent="0.35">
      <c r="B47" s="91"/>
      <c r="C47" s="91"/>
      <c r="D47" s="91"/>
      <c r="E47" s="91"/>
      <c r="F47" s="102"/>
      <c r="G47" s="102"/>
      <c r="H47" s="102"/>
      <c r="I47" s="102"/>
      <c r="J47" s="102"/>
      <c r="K47" s="102"/>
      <c r="L47" s="102"/>
      <c r="M47" s="90"/>
      <c r="N47" s="90"/>
      <c r="O47" s="90"/>
      <c r="P47" s="90"/>
      <c r="Q47" s="90"/>
      <c r="R47" s="90"/>
      <c r="S47" s="90"/>
      <c r="T47" s="90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90"/>
      <c r="AP47" s="90"/>
    </row>
    <row r="48" spans="2:42" x14ac:dyDescent="0.35">
      <c r="B48" s="91"/>
      <c r="C48" s="91"/>
      <c r="D48" s="91"/>
      <c r="E48" s="91"/>
      <c r="F48" s="102"/>
      <c r="G48" s="102"/>
      <c r="H48" s="102"/>
      <c r="I48" s="102"/>
      <c r="J48" s="102"/>
      <c r="K48" s="102"/>
      <c r="L48" s="102"/>
      <c r="M48" s="90"/>
      <c r="N48" s="90"/>
      <c r="O48" s="90"/>
      <c r="P48" s="90"/>
      <c r="Q48" s="90"/>
      <c r="R48" s="90"/>
      <c r="S48" s="90"/>
      <c r="T48" s="90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90"/>
      <c r="AP48" s="90"/>
    </row>
    <row r="49" spans="2:42" x14ac:dyDescent="0.35">
      <c r="B49" s="91"/>
      <c r="C49" s="91"/>
      <c r="D49" s="91"/>
      <c r="E49" s="91"/>
      <c r="F49" s="102"/>
      <c r="G49" s="102"/>
      <c r="H49" s="102"/>
      <c r="I49" s="102"/>
      <c r="J49" s="102"/>
      <c r="K49" s="102"/>
      <c r="L49" s="102"/>
      <c r="M49" s="90"/>
      <c r="N49" s="90"/>
      <c r="O49" s="90"/>
      <c r="P49" s="90"/>
      <c r="Q49" s="90"/>
      <c r="R49" s="90"/>
      <c r="S49" s="90"/>
      <c r="T49" s="90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90"/>
      <c r="AP49" s="90"/>
    </row>
    <row r="50" spans="2:42" x14ac:dyDescent="0.35">
      <c r="B50" s="91"/>
      <c r="C50" s="91"/>
      <c r="D50" s="91"/>
      <c r="E50" s="91"/>
      <c r="F50" s="102"/>
      <c r="G50" s="102"/>
      <c r="H50" s="102"/>
      <c r="I50" s="102"/>
      <c r="J50" s="102"/>
      <c r="K50" s="102"/>
      <c r="L50" s="102"/>
      <c r="M50" s="90"/>
      <c r="N50" s="90"/>
      <c r="O50" s="90"/>
      <c r="P50" s="90"/>
      <c r="Q50" s="90"/>
      <c r="R50" s="90"/>
      <c r="S50" s="90"/>
      <c r="T50" s="90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90"/>
      <c r="AP50" s="90"/>
    </row>
    <row r="51" spans="2:42" x14ac:dyDescent="0.35">
      <c r="B51" s="91"/>
      <c r="C51" s="91"/>
      <c r="D51" s="91"/>
      <c r="E51" s="91"/>
      <c r="F51" s="102"/>
      <c r="G51" s="102"/>
      <c r="H51" s="102"/>
      <c r="I51" s="102"/>
      <c r="J51" s="102"/>
      <c r="K51" s="102"/>
      <c r="L51" s="102"/>
      <c r="M51" s="90"/>
      <c r="N51" s="90"/>
      <c r="O51" s="90"/>
      <c r="P51" s="90"/>
      <c r="Q51" s="90"/>
      <c r="R51" s="90"/>
      <c r="S51" s="90"/>
      <c r="T51" s="90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/>
      <c r="AP51" s="90"/>
    </row>
  </sheetData>
  <sheetProtection algorithmName="SHA-512" hashValue="ELAwX/Bw/WelwzYf15xLUb9v1cUKQbth5ZVRPB7WFNebcO65Os3Aa+ZZ66Goaf7OmLF8q/MSN/7M34xUw9CgZA==" saltValue="ORTDVHjyg9Q+Crwa/OuOcA==" spinCount="100000" sheet="1" objects="1" scenarios="1"/>
  <mergeCells count="21">
    <mergeCell ref="I3:AB3"/>
    <mergeCell ref="C2:AN2"/>
    <mergeCell ref="I12:L12"/>
    <mergeCell ref="M12:P12"/>
    <mergeCell ref="Q12:T12"/>
    <mergeCell ref="U12:X12"/>
    <mergeCell ref="Y12:AB12"/>
    <mergeCell ref="AD10:AF10"/>
    <mergeCell ref="AD9:AF9"/>
    <mergeCell ref="AD6:AE6"/>
    <mergeCell ref="AD7:AE7"/>
    <mergeCell ref="AD8:AE8"/>
    <mergeCell ref="AH7:AI7"/>
    <mergeCell ref="AH8:AI8"/>
    <mergeCell ref="AH9:AI9"/>
    <mergeCell ref="AH6:AN6"/>
    <mergeCell ref="AH10:AI10"/>
    <mergeCell ref="AJ8:AN8"/>
    <mergeCell ref="AJ7:AN7"/>
    <mergeCell ref="AJ9:AN9"/>
    <mergeCell ref="AJ10:AN10"/>
  </mergeCells>
  <conditionalFormatting sqref="I11:AB11 D6:W10">
    <cfRule type="cellIs" dxfId="19" priority="7" operator="equal">
      <formula>0</formula>
    </cfRule>
  </conditionalFormatting>
  <conditionalFormatting sqref="H6:K6 P6:S6">
    <cfRule type="cellIs" dxfId="18" priority="6" operator="equal">
      <formula>0</formula>
    </cfRule>
  </conditionalFormatting>
  <conditionalFormatting sqref="H7:K7 P7:S7">
    <cfRule type="cellIs" dxfId="17" priority="5" operator="equal">
      <formula>0</formula>
    </cfRule>
  </conditionalFormatting>
  <conditionalFormatting sqref="H8:K8 P8:S8">
    <cfRule type="cellIs" dxfId="16" priority="4" operator="equal">
      <formula>0</formula>
    </cfRule>
  </conditionalFormatting>
  <conditionalFormatting sqref="L6:O6">
    <cfRule type="cellIs" dxfId="15" priority="3" operator="equal">
      <formula>0</formula>
    </cfRule>
  </conditionalFormatting>
  <conditionalFormatting sqref="L7:O7">
    <cfRule type="cellIs" dxfId="14" priority="2" operator="equal">
      <formula>0</formula>
    </cfRule>
  </conditionalFormatting>
  <conditionalFormatting sqref="L8:O8">
    <cfRule type="cellIs" dxfId="13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landscape" horizontalDpi="4294967293" r:id="rId1"/>
  <headerFooter>
    <oddHeader>&amp;C&amp;"-,Vet"&amp;48&amp;K00B0F0LijV-meter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+EAy12ENWPKs2XcSBc5coPlkHfInuWJC1GPt50VhrcrFOc8zENS03U6RXuNjmFSLxHblMg2CscePd66ESPsgoA==" saltValue="flK2PbRAfVmgkCCXZsOZ6A==" spinCount="100000" sheet="1" objects="1" scenarios="1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IgfEh+flDW95TDHpzpmJT3/z9bK+PJGauvPhXgMsfQzanLVXib6Bb8uM6CqnoIqkYOXAwDg5QIJp2D/C9JPmkA==" saltValue="Ydhibmg5j9ZH6cuUfOYhvQ==" spinCount="100000" sheet="1" objects="1" scenarios="1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4QhJV33BSoDjagdR5vv15jvOkembxn1DUoHxNptGRVYxTZspgQLp/Da7tUb7SeUixQfHOVXkapy6Rc1qVEM1Sw==" saltValue="FtHc9Zw1PJJQfcWIeebQvw==" spinCount="100000" sheet="1" objects="1" scenarios="1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zm6nNNbfhOH6IfH9Nwr6BngOc2Be+jzvjGVQWRfovUjr8hcomQb5cJqqIDWa/PDcr/ccRlQSvLOANnF86MYKXQ==" saltValue="l/cW11G8nnDRAOWdnTaRwg==" spinCount="100000" sheet="1" objects="1" scenarios="1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my/aSd5sFrJ6fdYp1GsyV35P+kAe6xS1Hg3GI5gdq948Xixpn19NY5s2fow2O7e/Vfl7Bs0sPd8rtRlT7hX4xw==" saltValue="2x8mg8xGZKuvBX8nEFHRTw==" spinCount="100000" sheet="1" objects="1" scenarios="1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ilkWNeiXIewbJZRjT1MQ0YTjpgMdJlSJ4gKPqVSAFkkVvhTFUxqkjFXLHIsVwoB3mbIoK1ifBumQ0MhbOJORJA==" saltValue="tWOg2viZbNhosf7NsUrZ0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NAMENBLAD!$B$10</f>
        <v>leerling 3</v>
      </c>
      <c r="D3" s="226"/>
      <c r="E3" s="226"/>
      <c r="F3" s="226"/>
      <c r="J3" s="10" t="s">
        <v>15</v>
      </c>
      <c r="K3" s="226" t="str">
        <f>NAMENBLAD!$B$10</f>
        <v>leerling 3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0w0N8sbPdlhnWd8JOqUZzUCq7J4k6/bomKwS5ROomwv5Mnme6jTZl0KcqG/hODdSbpM+2sshlYvif4eTI5jIww==" saltValue="O865kAT6ydCRF0nY2goFqA==" spinCount="100000" sheet="1" objects="1" scenarios="1"/>
  <mergeCells count="2">
    <mergeCell ref="C3:F3"/>
    <mergeCell ref="K3:N3"/>
  </mergeCells>
  <conditionalFormatting sqref="D17">
    <cfRule type="expression" dxfId="1495" priority="40">
      <formula>$H$17=2</formula>
    </cfRule>
  </conditionalFormatting>
  <conditionalFormatting sqref="E17">
    <cfRule type="expression" dxfId="1494" priority="39">
      <formula>$H$17=3</formula>
    </cfRule>
  </conditionalFormatting>
  <conditionalFormatting sqref="F17">
    <cfRule type="expression" dxfId="1493" priority="38">
      <formula>$H$17=4</formula>
    </cfRule>
  </conditionalFormatting>
  <conditionalFormatting sqref="G17">
    <cfRule type="expression" dxfId="1492" priority="37">
      <formula>$H$17=5</formula>
    </cfRule>
  </conditionalFormatting>
  <conditionalFormatting sqref="C17">
    <cfRule type="expression" dxfId="1491" priority="36">
      <formula>$H$17=1</formula>
    </cfRule>
  </conditionalFormatting>
  <conditionalFormatting sqref="D19">
    <cfRule type="expression" dxfId="1490" priority="35">
      <formula>$H$19=2</formula>
    </cfRule>
  </conditionalFormatting>
  <conditionalFormatting sqref="E19">
    <cfRule type="expression" dxfId="1489" priority="34">
      <formula>$H$19=3</formula>
    </cfRule>
  </conditionalFormatting>
  <conditionalFormatting sqref="F19">
    <cfRule type="expression" dxfId="1488" priority="33">
      <formula>$H$19=4</formula>
    </cfRule>
  </conditionalFormatting>
  <conditionalFormatting sqref="G19">
    <cfRule type="expression" dxfId="1487" priority="32">
      <formula>$H$19=5</formula>
    </cfRule>
  </conditionalFormatting>
  <conditionalFormatting sqref="C19">
    <cfRule type="expression" dxfId="1486" priority="31">
      <formula>$H$19=1</formula>
    </cfRule>
  </conditionalFormatting>
  <conditionalFormatting sqref="D21">
    <cfRule type="expression" dxfId="1485" priority="30">
      <formula>$H$21=2</formula>
    </cfRule>
  </conditionalFormatting>
  <conditionalFormatting sqref="E21">
    <cfRule type="expression" dxfId="1484" priority="29">
      <formula>$H$21=3</formula>
    </cfRule>
  </conditionalFormatting>
  <conditionalFormatting sqref="F21">
    <cfRule type="expression" dxfId="1483" priority="28">
      <formula>$H$21=4</formula>
    </cfRule>
  </conditionalFormatting>
  <conditionalFormatting sqref="G21">
    <cfRule type="expression" dxfId="1482" priority="27">
      <formula>$H$21=5</formula>
    </cfRule>
  </conditionalFormatting>
  <conditionalFormatting sqref="C21">
    <cfRule type="expression" dxfId="1481" priority="26">
      <formula>$H$21=1</formula>
    </cfRule>
  </conditionalFormatting>
  <conditionalFormatting sqref="D23">
    <cfRule type="expression" dxfId="1480" priority="25">
      <formula>$H$23=2</formula>
    </cfRule>
  </conditionalFormatting>
  <conditionalFormatting sqref="E23">
    <cfRule type="expression" dxfId="1479" priority="24">
      <formula>$H$23=3</formula>
    </cfRule>
  </conditionalFormatting>
  <conditionalFormatting sqref="F23">
    <cfRule type="expression" dxfId="1478" priority="23">
      <formula>$H$23=4</formula>
    </cfRule>
  </conditionalFormatting>
  <conditionalFormatting sqref="G23">
    <cfRule type="expression" dxfId="1477" priority="22">
      <formula>$H$23=5</formula>
    </cfRule>
  </conditionalFormatting>
  <conditionalFormatting sqref="C23">
    <cfRule type="expression" dxfId="1476" priority="21">
      <formula>$H$23=1</formula>
    </cfRule>
  </conditionalFormatting>
  <conditionalFormatting sqref="K17">
    <cfRule type="expression" dxfId="1475" priority="20">
      <formula>$P$17=1</formula>
    </cfRule>
  </conditionalFormatting>
  <conditionalFormatting sqref="L17">
    <cfRule type="expression" dxfId="1474" priority="19">
      <formula>$P$17=2</formula>
    </cfRule>
  </conditionalFormatting>
  <conditionalFormatting sqref="M17">
    <cfRule type="expression" dxfId="1473" priority="18">
      <formula>$P$17=3</formula>
    </cfRule>
  </conditionalFormatting>
  <conditionalFormatting sqref="N17">
    <cfRule type="expression" dxfId="1472" priority="17">
      <formula>$P$17=4</formula>
    </cfRule>
  </conditionalFormatting>
  <conditionalFormatting sqref="O17">
    <cfRule type="expression" dxfId="1471" priority="16">
      <formula>$P$17=5</formula>
    </cfRule>
  </conditionalFormatting>
  <conditionalFormatting sqref="K19">
    <cfRule type="expression" dxfId="1470" priority="15">
      <formula>$P$19=1</formula>
    </cfRule>
  </conditionalFormatting>
  <conditionalFormatting sqref="L19">
    <cfRule type="expression" dxfId="1469" priority="14">
      <formula>$P$19=2</formula>
    </cfRule>
  </conditionalFormatting>
  <conditionalFormatting sqref="M19">
    <cfRule type="expression" dxfId="1468" priority="13">
      <formula>$P$19=3</formula>
    </cfRule>
  </conditionalFormatting>
  <conditionalFormatting sqref="N19">
    <cfRule type="expression" dxfId="1467" priority="12">
      <formula>$P$19=4</formula>
    </cfRule>
  </conditionalFormatting>
  <conditionalFormatting sqref="O19">
    <cfRule type="expression" dxfId="1466" priority="11">
      <formula>$P$19=5</formula>
    </cfRule>
  </conditionalFormatting>
  <conditionalFormatting sqref="K21">
    <cfRule type="expression" dxfId="1465" priority="10">
      <formula>$P$21=1</formula>
    </cfRule>
  </conditionalFormatting>
  <conditionalFormatting sqref="L21">
    <cfRule type="expression" dxfId="1464" priority="9">
      <formula>$P$21=2</formula>
    </cfRule>
  </conditionalFormatting>
  <conditionalFormatting sqref="M21">
    <cfRule type="expression" dxfId="1463" priority="8">
      <formula>$P$21=3</formula>
    </cfRule>
  </conditionalFormatting>
  <conditionalFormatting sqref="N21">
    <cfRule type="expression" dxfId="1462" priority="7">
      <formula>$P$21=4</formula>
    </cfRule>
  </conditionalFormatting>
  <conditionalFormatting sqref="O21">
    <cfRule type="expression" dxfId="1461" priority="6">
      <formula>$P$21=5</formula>
    </cfRule>
  </conditionalFormatting>
  <conditionalFormatting sqref="K23">
    <cfRule type="expression" dxfId="1460" priority="5">
      <formula>$P$23=1</formula>
    </cfRule>
  </conditionalFormatting>
  <conditionalFormatting sqref="L23">
    <cfRule type="expression" dxfId="1459" priority="4">
      <formula>$P$23=2</formula>
    </cfRule>
  </conditionalFormatting>
  <conditionalFormatting sqref="M23">
    <cfRule type="expression" dxfId="1458" priority="3">
      <formula>$P$23=3</formula>
    </cfRule>
  </conditionalFormatting>
  <conditionalFormatting sqref="N23">
    <cfRule type="expression" dxfId="1457" priority="2">
      <formula>$P$23=4</formula>
    </cfRule>
  </conditionalFormatting>
  <conditionalFormatting sqref="O23">
    <cfRule type="expression" dxfId="145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6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7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8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9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0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1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2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3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4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5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6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7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8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9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0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1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2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3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4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5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6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7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8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9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0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1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2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3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4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5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6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7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8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09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0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1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2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3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4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5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6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7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8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19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20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aadHomJTJZ1C92A5C8I5VoafLRrlT8XdwPHtxIjzXshOtOkybISvCFqzHvLeE5YwuvtheiZrgwr0V7HCptPTmQ==" saltValue="JxbDWa/HbYDoqKRUVdgBtw==" spinCount="100000"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uMQFWWVHhVRtdWP5GBm/3WnGb+ighTy3026StQqdcDh+HthMmEaJRADUb3taw3OWdTxHrAStXN35utjdwmiyTw==" saltValue="UsgI/JMkuSE8kdo4tTW0Sg==" spinCount="100000" sheet="1" objects="1" scenarios="1"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C000"/>
  </sheetPr>
  <dimension ref="A1"/>
  <sheetViews>
    <sheetView showGridLines="0" showRowColHeaders="0" workbookViewId="0"/>
  </sheetViews>
  <sheetFormatPr defaultRowHeight="14.5" x14ac:dyDescent="0.35"/>
  <sheetData/>
  <sheetProtection algorithmName="SHA-512" hashValue="c8JUJyPR13MvnDLjR+LJei2flpCvtfLxNycD72fHIFS65eqb+KlW9IoDQrsx3h0ScCBvuGGYOT9LG3DnC0i8vA==" saltValue="qVU3/ImqAQcDGprdlUsFs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NAMENBLAD!$B$11</f>
        <v>leerling 4</v>
      </c>
      <c r="D3" s="226"/>
      <c r="E3" s="226"/>
      <c r="F3" s="226"/>
      <c r="J3" s="10" t="s">
        <v>15</v>
      </c>
      <c r="K3" s="226" t="str">
        <f>NAMENBLAD!$B$11</f>
        <v>leerling 4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fwCgmrU5Sj80FAPge+nJInej3I7pj3p739i+HAim8h0bm17AdWVCun39ubwM+siWlsKOpyO6xrhMO3vzgmOLaw==" saltValue="2BumFjKvUNhcKyxmeCfgeA==" spinCount="100000" sheet="1" objects="1" scenarios="1"/>
  <mergeCells count="2">
    <mergeCell ref="C3:F3"/>
    <mergeCell ref="K3:N3"/>
  </mergeCells>
  <conditionalFormatting sqref="D17">
    <cfRule type="expression" dxfId="1455" priority="40">
      <formula>$H$17=2</formula>
    </cfRule>
  </conditionalFormatting>
  <conditionalFormatting sqref="E17">
    <cfRule type="expression" dxfId="1454" priority="39">
      <formula>$H$17=3</formula>
    </cfRule>
  </conditionalFormatting>
  <conditionalFormatting sqref="F17">
    <cfRule type="expression" dxfId="1453" priority="38">
      <formula>$H$17=4</formula>
    </cfRule>
  </conditionalFormatting>
  <conditionalFormatting sqref="G17">
    <cfRule type="expression" dxfId="1452" priority="37">
      <formula>$H$17=5</formula>
    </cfRule>
  </conditionalFormatting>
  <conditionalFormatting sqref="C17">
    <cfRule type="expression" dxfId="1451" priority="36">
      <formula>$H$17=1</formula>
    </cfRule>
  </conditionalFormatting>
  <conditionalFormatting sqref="D19">
    <cfRule type="expression" dxfId="1450" priority="35">
      <formula>$H$19=2</formula>
    </cfRule>
  </conditionalFormatting>
  <conditionalFormatting sqref="E19">
    <cfRule type="expression" dxfId="1449" priority="34">
      <formula>$H$19=3</formula>
    </cfRule>
  </conditionalFormatting>
  <conditionalFormatting sqref="F19">
    <cfRule type="expression" dxfId="1448" priority="33">
      <formula>$H$19=4</formula>
    </cfRule>
  </conditionalFormatting>
  <conditionalFormatting sqref="G19">
    <cfRule type="expression" dxfId="1447" priority="32">
      <formula>$H$19=5</formula>
    </cfRule>
  </conditionalFormatting>
  <conditionalFormatting sqref="C19">
    <cfRule type="expression" dxfId="1446" priority="31">
      <formula>$H$19=1</formula>
    </cfRule>
  </conditionalFormatting>
  <conditionalFormatting sqref="D21">
    <cfRule type="expression" dxfId="1445" priority="30">
      <formula>$H$21=2</formula>
    </cfRule>
  </conditionalFormatting>
  <conditionalFormatting sqref="E21">
    <cfRule type="expression" dxfId="1444" priority="29">
      <formula>$H$21=3</formula>
    </cfRule>
  </conditionalFormatting>
  <conditionalFormatting sqref="F21">
    <cfRule type="expression" dxfId="1443" priority="28">
      <formula>$H$21=4</formula>
    </cfRule>
  </conditionalFormatting>
  <conditionalFormatting sqref="G21">
    <cfRule type="expression" dxfId="1442" priority="27">
      <formula>$H$21=5</formula>
    </cfRule>
  </conditionalFormatting>
  <conditionalFormatting sqref="C21">
    <cfRule type="expression" dxfId="1441" priority="26">
      <formula>$H$21=1</formula>
    </cfRule>
  </conditionalFormatting>
  <conditionalFormatting sqref="D23">
    <cfRule type="expression" dxfId="1440" priority="25">
      <formula>$H$23=2</formula>
    </cfRule>
  </conditionalFormatting>
  <conditionalFormatting sqref="E23">
    <cfRule type="expression" dxfId="1439" priority="24">
      <formula>$H$23=3</formula>
    </cfRule>
  </conditionalFormatting>
  <conditionalFormatting sqref="F23">
    <cfRule type="expression" dxfId="1438" priority="23">
      <formula>$H$23=4</formula>
    </cfRule>
  </conditionalFormatting>
  <conditionalFormatting sqref="G23">
    <cfRule type="expression" dxfId="1437" priority="22">
      <formula>$H$23=5</formula>
    </cfRule>
  </conditionalFormatting>
  <conditionalFormatting sqref="C23">
    <cfRule type="expression" dxfId="1436" priority="21">
      <formula>$H$23=1</formula>
    </cfRule>
  </conditionalFormatting>
  <conditionalFormatting sqref="K17">
    <cfRule type="expression" dxfId="1435" priority="20">
      <formula>$P$17=1</formula>
    </cfRule>
  </conditionalFormatting>
  <conditionalFormatting sqref="L17">
    <cfRule type="expression" dxfId="1434" priority="19">
      <formula>$P$17=2</formula>
    </cfRule>
  </conditionalFormatting>
  <conditionalFormatting sqref="M17">
    <cfRule type="expression" dxfId="1433" priority="18">
      <formula>$P$17=3</formula>
    </cfRule>
  </conditionalFormatting>
  <conditionalFormatting sqref="N17">
    <cfRule type="expression" dxfId="1432" priority="17">
      <formula>$P$17=4</formula>
    </cfRule>
  </conditionalFormatting>
  <conditionalFormatting sqref="O17">
    <cfRule type="expression" dxfId="1431" priority="16">
      <formula>$P$17=5</formula>
    </cfRule>
  </conditionalFormatting>
  <conditionalFormatting sqref="K19">
    <cfRule type="expression" dxfId="1430" priority="15">
      <formula>$P$19=1</formula>
    </cfRule>
  </conditionalFormatting>
  <conditionalFormatting sqref="L19">
    <cfRule type="expression" dxfId="1429" priority="14">
      <formula>$P$19=2</formula>
    </cfRule>
  </conditionalFormatting>
  <conditionalFormatting sqref="M19">
    <cfRule type="expression" dxfId="1428" priority="13">
      <formula>$P$19=3</formula>
    </cfRule>
  </conditionalFormatting>
  <conditionalFormatting sqref="N19">
    <cfRule type="expression" dxfId="1427" priority="12">
      <formula>$P$19=4</formula>
    </cfRule>
  </conditionalFormatting>
  <conditionalFormatting sqref="O19">
    <cfRule type="expression" dxfId="1426" priority="11">
      <formula>$P$19=5</formula>
    </cfRule>
  </conditionalFormatting>
  <conditionalFormatting sqref="K21">
    <cfRule type="expression" dxfId="1425" priority="10">
      <formula>$P$21=1</formula>
    </cfRule>
  </conditionalFormatting>
  <conditionalFormatting sqref="L21">
    <cfRule type="expression" dxfId="1424" priority="9">
      <formula>$P$21=2</formula>
    </cfRule>
  </conditionalFormatting>
  <conditionalFormatting sqref="M21">
    <cfRule type="expression" dxfId="1423" priority="8">
      <formula>$P$21=3</formula>
    </cfRule>
  </conditionalFormatting>
  <conditionalFormatting sqref="N21">
    <cfRule type="expression" dxfId="1422" priority="7">
      <formula>$P$21=4</formula>
    </cfRule>
  </conditionalFormatting>
  <conditionalFormatting sqref="O21">
    <cfRule type="expression" dxfId="1421" priority="6">
      <formula>$P$21=5</formula>
    </cfRule>
  </conditionalFormatting>
  <conditionalFormatting sqref="K23">
    <cfRule type="expression" dxfId="1420" priority="5">
      <formula>$P$23=1</formula>
    </cfRule>
  </conditionalFormatting>
  <conditionalFormatting sqref="L23">
    <cfRule type="expression" dxfId="1419" priority="4">
      <formula>$P$23=2</formula>
    </cfRule>
  </conditionalFormatting>
  <conditionalFormatting sqref="M23">
    <cfRule type="expression" dxfId="1418" priority="3">
      <formula>$P$23=3</formula>
    </cfRule>
  </conditionalFormatting>
  <conditionalFormatting sqref="N23">
    <cfRule type="expression" dxfId="1417" priority="2">
      <formula>$P$23=4</formula>
    </cfRule>
  </conditionalFormatting>
  <conditionalFormatting sqref="O23">
    <cfRule type="expression" dxfId="141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8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9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0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1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2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3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4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5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6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7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8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9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0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1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2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3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4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5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6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7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8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9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0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1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2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3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4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5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6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7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8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29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0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1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2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3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4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5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6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7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8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39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0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1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2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3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44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NAMENBLAD!$B$12</f>
        <v>leerling 5</v>
      </c>
      <c r="D3" s="226"/>
      <c r="E3" s="226"/>
      <c r="F3" s="226"/>
      <c r="J3" s="10" t="s">
        <v>15</v>
      </c>
      <c r="K3" s="226" t="str">
        <f>NAMENBLAD!$B$12</f>
        <v>leerling 5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QOB2Gx0I7rylyUPUq8dOeSVXbXuLobxMZyYo/fo/4BtjKTj0DhsWzGuTprhUs87X1h6MBt4zGUH9OusdR0+Dow==" saltValue="PbNuq4tHPEmSI3J3o6ieHg==" spinCount="100000" sheet="1" objects="1" scenarios="1"/>
  <mergeCells count="2">
    <mergeCell ref="C3:F3"/>
    <mergeCell ref="K3:N3"/>
  </mergeCells>
  <conditionalFormatting sqref="D17">
    <cfRule type="expression" dxfId="1415" priority="40">
      <formula>$H$17=2</formula>
    </cfRule>
  </conditionalFormatting>
  <conditionalFormatting sqref="E17">
    <cfRule type="expression" dxfId="1414" priority="39">
      <formula>$H$17=3</formula>
    </cfRule>
  </conditionalFormatting>
  <conditionalFormatting sqref="F17">
    <cfRule type="expression" dxfId="1413" priority="38">
      <formula>$H$17=4</formula>
    </cfRule>
  </conditionalFormatting>
  <conditionalFormatting sqref="G17">
    <cfRule type="expression" dxfId="1412" priority="37">
      <formula>$H$17=5</formula>
    </cfRule>
  </conditionalFormatting>
  <conditionalFormatting sqref="C17">
    <cfRule type="expression" dxfId="1411" priority="36">
      <formula>$H$17=1</formula>
    </cfRule>
  </conditionalFormatting>
  <conditionalFormatting sqref="D19">
    <cfRule type="expression" dxfId="1410" priority="35">
      <formula>$H$19=2</formula>
    </cfRule>
  </conditionalFormatting>
  <conditionalFormatting sqref="E19">
    <cfRule type="expression" dxfId="1409" priority="34">
      <formula>$H$19=3</formula>
    </cfRule>
  </conditionalFormatting>
  <conditionalFormatting sqref="F19">
    <cfRule type="expression" dxfId="1408" priority="33">
      <formula>$H$19=4</formula>
    </cfRule>
  </conditionalFormatting>
  <conditionalFormatting sqref="G19">
    <cfRule type="expression" dxfId="1407" priority="32">
      <formula>$H$19=5</formula>
    </cfRule>
  </conditionalFormatting>
  <conditionalFormatting sqref="C19">
    <cfRule type="expression" dxfId="1406" priority="31">
      <formula>$H$19=1</formula>
    </cfRule>
  </conditionalFormatting>
  <conditionalFormatting sqref="D21">
    <cfRule type="expression" dxfId="1405" priority="30">
      <formula>$H$21=2</formula>
    </cfRule>
  </conditionalFormatting>
  <conditionalFormatting sqref="E21">
    <cfRule type="expression" dxfId="1404" priority="29">
      <formula>$H$21=3</formula>
    </cfRule>
  </conditionalFormatting>
  <conditionalFormatting sqref="F21">
    <cfRule type="expression" dxfId="1403" priority="28">
      <formula>$H$21=4</formula>
    </cfRule>
  </conditionalFormatting>
  <conditionalFormatting sqref="G21">
    <cfRule type="expression" dxfId="1402" priority="27">
      <formula>$H$21=5</formula>
    </cfRule>
  </conditionalFormatting>
  <conditionalFormatting sqref="C21">
    <cfRule type="expression" dxfId="1401" priority="26">
      <formula>$H$21=1</formula>
    </cfRule>
  </conditionalFormatting>
  <conditionalFormatting sqref="D23">
    <cfRule type="expression" dxfId="1400" priority="25">
      <formula>$H$23=2</formula>
    </cfRule>
  </conditionalFormatting>
  <conditionalFormatting sqref="E23">
    <cfRule type="expression" dxfId="1399" priority="24">
      <formula>$H$23=3</formula>
    </cfRule>
  </conditionalFormatting>
  <conditionalFormatting sqref="F23">
    <cfRule type="expression" dxfId="1398" priority="23">
      <formula>$H$23=4</formula>
    </cfRule>
  </conditionalFormatting>
  <conditionalFormatting sqref="G23">
    <cfRule type="expression" dxfId="1397" priority="22">
      <formula>$H$23=5</formula>
    </cfRule>
  </conditionalFormatting>
  <conditionalFormatting sqref="C23">
    <cfRule type="expression" dxfId="1396" priority="21">
      <formula>$H$23=1</formula>
    </cfRule>
  </conditionalFormatting>
  <conditionalFormatting sqref="K17">
    <cfRule type="expression" dxfId="1395" priority="20">
      <formula>$P$17=1</formula>
    </cfRule>
  </conditionalFormatting>
  <conditionalFormatting sqref="L17">
    <cfRule type="expression" dxfId="1394" priority="19">
      <formula>$P$17=2</formula>
    </cfRule>
  </conditionalFormatting>
  <conditionalFormatting sqref="M17">
    <cfRule type="expression" dxfId="1393" priority="18">
      <formula>$P$17=3</formula>
    </cfRule>
  </conditionalFormatting>
  <conditionalFormatting sqref="N17">
    <cfRule type="expression" dxfId="1392" priority="17">
      <formula>$P$17=4</formula>
    </cfRule>
  </conditionalFormatting>
  <conditionalFormatting sqref="O17">
    <cfRule type="expression" dxfId="1391" priority="16">
      <formula>$P$17=5</formula>
    </cfRule>
  </conditionalFormatting>
  <conditionalFormatting sqref="K19">
    <cfRule type="expression" dxfId="1390" priority="15">
      <formula>$P$19=1</formula>
    </cfRule>
  </conditionalFormatting>
  <conditionalFormatting sqref="L19">
    <cfRule type="expression" dxfId="1389" priority="14">
      <formula>$P$19=2</formula>
    </cfRule>
  </conditionalFormatting>
  <conditionalFormatting sqref="M19">
    <cfRule type="expression" dxfId="1388" priority="13">
      <formula>$P$19=3</formula>
    </cfRule>
  </conditionalFormatting>
  <conditionalFormatting sqref="N19">
    <cfRule type="expression" dxfId="1387" priority="12">
      <formula>$P$19=4</formula>
    </cfRule>
  </conditionalFormatting>
  <conditionalFormatting sqref="O19">
    <cfRule type="expression" dxfId="1386" priority="11">
      <formula>$P$19=5</formula>
    </cfRule>
  </conditionalFormatting>
  <conditionalFormatting sqref="K21">
    <cfRule type="expression" dxfId="1385" priority="10">
      <formula>$P$21=1</formula>
    </cfRule>
  </conditionalFormatting>
  <conditionalFormatting sqref="L21">
    <cfRule type="expression" dxfId="1384" priority="9">
      <formula>$P$21=2</formula>
    </cfRule>
  </conditionalFormatting>
  <conditionalFormatting sqref="M21">
    <cfRule type="expression" dxfId="1383" priority="8">
      <formula>$P$21=3</formula>
    </cfRule>
  </conditionalFormatting>
  <conditionalFormatting sqref="N21">
    <cfRule type="expression" dxfId="1382" priority="7">
      <formula>$P$21=4</formula>
    </cfRule>
  </conditionalFormatting>
  <conditionalFormatting sqref="O21">
    <cfRule type="expression" dxfId="1381" priority="6">
      <formula>$P$21=5</formula>
    </cfRule>
  </conditionalFormatting>
  <conditionalFormatting sqref="K23">
    <cfRule type="expression" dxfId="1380" priority="5">
      <formula>$P$23=1</formula>
    </cfRule>
  </conditionalFormatting>
  <conditionalFormatting sqref="L23">
    <cfRule type="expression" dxfId="1379" priority="4">
      <formula>$P$23=2</formula>
    </cfRule>
  </conditionalFormatting>
  <conditionalFormatting sqref="M23">
    <cfRule type="expression" dxfId="1378" priority="3">
      <formula>$P$23=3</formula>
    </cfRule>
  </conditionalFormatting>
  <conditionalFormatting sqref="N23">
    <cfRule type="expression" dxfId="1377" priority="2">
      <formula>$P$23=4</formula>
    </cfRule>
  </conditionalFormatting>
  <conditionalFormatting sqref="O23">
    <cfRule type="expression" dxfId="137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21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2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3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4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5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6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7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8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9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0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1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2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3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4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5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6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7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8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9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0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1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2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3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4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5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6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7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8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49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0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1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2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3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4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5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6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7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8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59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0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1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2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3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4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5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6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7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68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NAMENBLAD!$B$13</f>
        <v>leerling 6</v>
      </c>
      <c r="D3" s="226"/>
      <c r="E3" s="226"/>
      <c r="F3" s="226"/>
      <c r="J3" s="10" t="s">
        <v>15</v>
      </c>
      <c r="K3" s="226" t="str">
        <f>NAMENBLAD!$B$13</f>
        <v>leerling 6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1YpmrxkBaASn1PlFKM4C8ZakQwR9uchgjA3l2CYJhaMdg7PqdLMhXUEq1rgXduoHvqcVSFycxlnt0RDDAFEV5Q==" saltValue="rdhmEdymg1f3yTfnI+AYPg==" spinCount="100000" sheet="1" objects="1" scenarios="1"/>
  <mergeCells count="2">
    <mergeCell ref="C3:F3"/>
    <mergeCell ref="K3:N3"/>
  </mergeCells>
  <conditionalFormatting sqref="D17">
    <cfRule type="expression" dxfId="1375" priority="40">
      <formula>$H$17=2</formula>
    </cfRule>
  </conditionalFormatting>
  <conditionalFormatting sqref="E17">
    <cfRule type="expression" dxfId="1374" priority="39">
      <formula>$H$17=3</formula>
    </cfRule>
  </conditionalFormatting>
  <conditionalFormatting sqref="F17">
    <cfRule type="expression" dxfId="1373" priority="38">
      <formula>$H$17=4</formula>
    </cfRule>
  </conditionalFormatting>
  <conditionalFormatting sqref="G17">
    <cfRule type="expression" dxfId="1372" priority="37">
      <formula>$H$17=5</formula>
    </cfRule>
  </conditionalFormatting>
  <conditionalFormatting sqref="C17">
    <cfRule type="expression" dxfId="1371" priority="36">
      <formula>$H$17=1</formula>
    </cfRule>
  </conditionalFormatting>
  <conditionalFormatting sqref="D19">
    <cfRule type="expression" dxfId="1370" priority="35">
      <formula>$H$19=2</formula>
    </cfRule>
  </conditionalFormatting>
  <conditionalFormatting sqref="E19">
    <cfRule type="expression" dxfId="1369" priority="34">
      <formula>$H$19=3</formula>
    </cfRule>
  </conditionalFormatting>
  <conditionalFormatting sqref="F19">
    <cfRule type="expression" dxfId="1368" priority="33">
      <formula>$H$19=4</formula>
    </cfRule>
  </conditionalFormatting>
  <conditionalFormatting sqref="G19">
    <cfRule type="expression" dxfId="1367" priority="32">
      <formula>$H$19=5</formula>
    </cfRule>
  </conditionalFormatting>
  <conditionalFormatting sqref="C19">
    <cfRule type="expression" dxfId="1366" priority="31">
      <formula>$H$19=1</formula>
    </cfRule>
  </conditionalFormatting>
  <conditionalFormatting sqref="D21">
    <cfRule type="expression" dxfId="1365" priority="30">
      <formula>$H$21=2</formula>
    </cfRule>
  </conditionalFormatting>
  <conditionalFormatting sqref="E21">
    <cfRule type="expression" dxfId="1364" priority="29">
      <formula>$H$21=3</formula>
    </cfRule>
  </conditionalFormatting>
  <conditionalFormatting sqref="F21">
    <cfRule type="expression" dxfId="1363" priority="28">
      <formula>$H$21=4</formula>
    </cfRule>
  </conditionalFormatting>
  <conditionalFormatting sqref="G21">
    <cfRule type="expression" dxfId="1362" priority="27">
      <formula>$H$21=5</formula>
    </cfRule>
  </conditionalFormatting>
  <conditionalFormatting sqref="C21">
    <cfRule type="expression" dxfId="1361" priority="26">
      <formula>$H$21=1</formula>
    </cfRule>
  </conditionalFormatting>
  <conditionalFormatting sqref="D23">
    <cfRule type="expression" dxfId="1360" priority="25">
      <formula>$H$23=2</formula>
    </cfRule>
  </conditionalFormatting>
  <conditionalFormatting sqref="E23">
    <cfRule type="expression" dxfId="1359" priority="24">
      <formula>$H$23=3</formula>
    </cfRule>
  </conditionalFormatting>
  <conditionalFormatting sqref="F23">
    <cfRule type="expression" dxfId="1358" priority="23">
      <formula>$H$23=4</formula>
    </cfRule>
  </conditionalFormatting>
  <conditionalFormatting sqref="G23">
    <cfRule type="expression" dxfId="1357" priority="22">
      <formula>$H$23=5</formula>
    </cfRule>
  </conditionalFormatting>
  <conditionalFormatting sqref="C23">
    <cfRule type="expression" dxfId="1356" priority="21">
      <formula>$H$23=1</formula>
    </cfRule>
  </conditionalFormatting>
  <conditionalFormatting sqref="K17">
    <cfRule type="expression" dxfId="1355" priority="20">
      <formula>$P$17=1</formula>
    </cfRule>
  </conditionalFormatting>
  <conditionalFormatting sqref="L17">
    <cfRule type="expression" dxfId="1354" priority="19">
      <formula>$P$17=2</formula>
    </cfRule>
  </conditionalFormatting>
  <conditionalFormatting sqref="M17">
    <cfRule type="expression" dxfId="1353" priority="18">
      <formula>$P$17=3</formula>
    </cfRule>
  </conditionalFormatting>
  <conditionalFormatting sqref="N17">
    <cfRule type="expression" dxfId="1352" priority="17">
      <formula>$P$17=4</formula>
    </cfRule>
  </conditionalFormatting>
  <conditionalFormatting sqref="O17">
    <cfRule type="expression" dxfId="1351" priority="16">
      <formula>$P$17=5</formula>
    </cfRule>
  </conditionalFormatting>
  <conditionalFormatting sqref="K19">
    <cfRule type="expression" dxfId="1350" priority="15">
      <formula>$P$19=1</formula>
    </cfRule>
  </conditionalFormatting>
  <conditionalFormatting sqref="L19">
    <cfRule type="expression" dxfId="1349" priority="14">
      <formula>$P$19=2</formula>
    </cfRule>
  </conditionalFormatting>
  <conditionalFormatting sqref="M19">
    <cfRule type="expression" dxfId="1348" priority="13">
      <formula>$P$19=3</formula>
    </cfRule>
  </conditionalFormatting>
  <conditionalFormatting sqref="N19">
    <cfRule type="expression" dxfId="1347" priority="12">
      <formula>$P$19=4</formula>
    </cfRule>
  </conditionalFormatting>
  <conditionalFormatting sqref="O19">
    <cfRule type="expression" dxfId="1346" priority="11">
      <formula>$P$19=5</formula>
    </cfRule>
  </conditionalFormatting>
  <conditionalFormatting sqref="K21">
    <cfRule type="expression" dxfId="1345" priority="10">
      <formula>$P$21=1</formula>
    </cfRule>
  </conditionalFormatting>
  <conditionalFormatting sqref="L21">
    <cfRule type="expression" dxfId="1344" priority="9">
      <formula>$P$21=2</formula>
    </cfRule>
  </conditionalFormatting>
  <conditionalFormatting sqref="M21">
    <cfRule type="expression" dxfId="1343" priority="8">
      <formula>$P$21=3</formula>
    </cfRule>
  </conditionalFormatting>
  <conditionalFormatting sqref="N21">
    <cfRule type="expression" dxfId="1342" priority="7">
      <formula>$P$21=4</formula>
    </cfRule>
  </conditionalFormatting>
  <conditionalFormatting sqref="O21">
    <cfRule type="expression" dxfId="1341" priority="6">
      <formula>$P$21=5</formula>
    </cfRule>
  </conditionalFormatting>
  <conditionalFormatting sqref="K23">
    <cfRule type="expression" dxfId="1340" priority="5">
      <formula>$P$23=1</formula>
    </cfRule>
  </conditionalFormatting>
  <conditionalFormatting sqref="L23">
    <cfRule type="expression" dxfId="1339" priority="4">
      <formula>$P$23=2</formula>
    </cfRule>
  </conditionalFormatting>
  <conditionalFormatting sqref="M23">
    <cfRule type="expression" dxfId="1338" priority="3">
      <formula>$P$23=3</formula>
    </cfRule>
  </conditionalFormatting>
  <conditionalFormatting sqref="N23">
    <cfRule type="expression" dxfId="1337" priority="2">
      <formula>$P$23=4</formula>
    </cfRule>
  </conditionalFormatting>
  <conditionalFormatting sqref="O23">
    <cfRule type="expression" dxfId="133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6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8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9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0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2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3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4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5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6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7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8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9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0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1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2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3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4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5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6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7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8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9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0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1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2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3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4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5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6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7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8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79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0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1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2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3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4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5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6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7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8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89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0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1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92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2:P24"/>
  <sheetViews>
    <sheetView showGridLines="0" showRowColHeaders="0" zoomScaleNormal="100" workbookViewId="0"/>
  </sheetViews>
  <sheetFormatPr defaultRowHeight="14.5" x14ac:dyDescent="0.35"/>
  <cols>
    <col min="1" max="1" width="1.7265625" customWidth="1"/>
    <col min="2" max="2" width="18.26953125" customWidth="1"/>
    <col min="3" max="3" width="18" customWidth="1"/>
    <col min="4" max="4" width="17.81640625" customWidth="1"/>
    <col min="5" max="5" width="17.453125" customWidth="1"/>
    <col min="6" max="6" width="17.81640625" customWidth="1"/>
    <col min="7" max="7" width="17.7265625" customWidth="1"/>
    <col min="8" max="8" width="1.7265625" style="18" customWidth="1"/>
    <col min="9" max="9" width="1.7265625" customWidth="1"/>
    <col min="10" max="10" width="18.26953125" customWidth="1"/>
    <col min="11" max="11" width="18" customWidth="1"/>
    <col min="12" max="12" width="17.81640625" customWidth="1"/>
    <col min="13" max="13" width="17.453125" customWidth="1"/>
    <col min="14" max="14" width="17.81640625" customWidth="1"/>
    <col min="15" max="15" width="17.7265625" customWidth="1"/>
    <col min="16" max="16" width="1.7265625" style="20" customWidth="1"/>
  </cols>
  <sheetData>
    <row r="2" spans="2:14" ht="26" x14ac:dyDescent="0.6">
      <c r="B2" s="10" t="s">
        <v>12</v>
      </c>
      <c r="J2" s="10" t="s">
        <v>11</v>
      </c>
    </row>
    <row r="3" spans="2:14" ht="26" x14ac:dyDescent="0.6">
      <c r="B3" s="10" t="s">
        <v>15</v>
      </c>
      <c r="C3" s="226" t="str">
        <f>NAMENBLAD!$B$14</f>
        <v>leerling 7</v>
      </c>
      <c r="D3" s="226"/>
      <c r="E3" s="226"/>
      <c r="F3" s="226"/>
      <c r="J3" s="10" t="s">
        <v>15</v>
      </c>
      <c r="K3" s="226" t="str">
        <f>NAMENBLAD!$B$14</f>
        <v>leerling 7</v>
      </c>
      <c r="L3" s="226"/>
      <c r="M3" s="226"/>
      <c r="N3" s="226"/>
    </row>
    <row r="4" spans="2:14" ht="26" x14ac:dyDescent="0.6">
      <c r="B4" s="10" t="s">
        <v>5</v>
      </c>
      <c r="C4" s="60">
        <f>NAMENBLAD!$B$5</f>
        <v>0</v>
      </c>
      <c r="J4" s="10" t="s">
        <v>5</v>
      </c>
      <c r="K4" s="60">
        <f>NAMENBLAD!$B$5</f>
        <v>0</v>
      </c>
    </row>
    <row r="16" spans="2:14" ht="15" thickBot="1" x14ac:dyDescent="0.4"/>
    <row r="17" spans="2:16" ht="25" customHeight="1" thickBot="1" x14ac:dyDescent="0.4">
      <c r="B17" s="12" t="str">
        <f>NAMENBLAD!$D$12</f>
        <v>lezen</v>
      </c>
      <c r="C17" s="16"/>
      <c r="D17" s="16"/>
      <c r="E17" s="16"/>
      <c r="F17" s="16"/>
      <c r="G17" s="17"/>
      <c r="H17" s="19">
        <v>0</v>
      </c>
      <c r="J17" s="12" t="str">
        <f>NAMENBLAD!$D$12</f>
        <v>lezen</v>
      </c>
      <c r="K17" s="16"/>
      <c r="L17" s="16"/>
      <c r="M17" s="16"/>
      <c r="N17" s="16"/>
      <c r="O17" s="17"/>
      <c r="P17" s="21">
        <v>0</v>
      </c>
    </row>
    <row r="18" spans="2:16" ht="25" customHeight="1" thickBot="1" x14ac:dyDescent="0.4">
      <c r="B18" s="11"/>
      <c r="J18" s="11"/>
      <c r="K18" s="14"/>
      <c r="L18" s="14"/>
      <c r="M18" s="14"/>
      <c r="N18" s="14"/>
      <c r="O18" s="14"/>
    </row>
    <row r="19" spans="2:16" ht="25" customHeight="1" thickBot="1" x14ac:dyDescent="0.4">
      <c r="B19" s="12" t="str">
        <f>NAMENBLAD!$D$13</f>
        <v>begrijpend lezen</v>
      </c>
      <c r="C19" s="16"/>
      <c r="D19" s="16"/>
      <c r="E19" s="16"/>
      <c r="F19" s="16"/>
      <c r="G19" s="17"/>
      <c r="H19" s="19">
        <v>0</v>
      </c>
      <c r="J19" s="12" t="str">
        <f>NAMENBLAD!$D$13</f>
        <v>begrijpend lezen</v>
      </c>
      <c r="K19" s="16"/>
      <c r="L19" s="16"/>
      <c r="M19" s="16"/>
      <c r="N19" s="16"/>
      <c r="O19" s="17"/>
      <c r="P19" s="21">
        <v>0</v>
      </c>
    </row>
    <row r="20" spans="2:16" ht="25" customHeight="1" thickBot="1" x14ac:dyDescent="0.4">
      <c r="B20" s="11"/>
      <c r="J20" s="11"/>
      <c r="K20" s="14"/>
      <c r="L20" s="14"/>
      <c r="M20" s="14"/>
      <c r="N20" s="14"/>
      <c r="O20" s="14"/>
    </row>
    <row r="21" spans="2:16" ht="25" customHeight="1" thickBot="1" x14ac:dyDescent="0.4">
      <c r="B21" s="12" t="str">
        <f>NAMENBLAD!$D$14</f>
        <v>spellen</v>
      </c>
      <c r="C21" s="16"/>
      <c r="D21" s="16"/>
      <c r="E21" s="16"/>
      <c r="F21" s="16"/>
      <c r="G21" s="17"/>
      <c r="H21" s="19">
        <v>0</v>
      </c>
      <c r="J21" s="12" t="str">
        <f>NAMENBLAD!$D$14</f>
        <v>spellen</v>
      </c>
      <c r="K21" s="16"/>
      <c r="L21" s="16"/>
      <c r="M21" s="16"/>
      <c r="N21" s="16"/>
      <c r="O21" s="17"/>
      <c r="P21" s="21">
        <v>0</v>
      </c>
    </row>
    <row r="22" spans="2:16" ht="25" customHeight="1" thickBot="1" x14ac:dyDescent="0.4">
      <c r="B22" s="11"/>
      <c r="J22" s="11"/>
      <c r="K22" s="14"/>
      <c r="L22" s="14"/>
      <c r="M22" s="14"/>
      <c r="N22" s="14"/>
      <c r="O22" s="14"/>
    </row>
    <row r="23" spans="2:16" ht="25" customHeight="1" thickBot="1" x14ac:dyDescent="0.4">
      <c r="B23" s="12" t="str">
        <f>NAMENBLAD!$D$15</f>
        <v>rekenen</v>
      </c>
      <c r="C23" s="16"/>
      <c r="D23" s="16"/>
      <c r="E23" s="16"/>
      <c r="F23" s="16"/>
      <c r="G23" s="17"/>
      <c r="H23" s="19">
        <v>0</v>
      </c>
      <c r="J23" s="12" t="str">
        <f>NAMENBLAD!$D$15</f>
        <v>rekenen</v>
      </c>
      <c r="K23" s="16"/>
      <c r="L23" s="16"/>
      <c r="M23" s="16"/>
      <c r="N23" s="16"/>
      <c r="O23" s="17"/>
      <c r="P23" s="21">
        <v>0</v>
      </c>
    </row>
    <row r="24" spans="2:16" ht="25" customHeight="1" x14ac:dyDescent="0.35"/>
  </sheetData>
  <sheetProtection algorithmName="SHA-512" hashValue="95XLgv2By7wgADOFUsrvUPbdmxy9zv39DJn80hv4qrsaM6UCKAClFeMw32MkThRLljFmlIoc9crLIG58Zvw9aA==" saltValue="3wYwpcXvM0fIX0fXCIV6jw==" spinCount="100000" sheet="1" objects="1" scenarios="1"/>
  <mergeCells count="2">
    <mergeCell ref="C3:F3"/>
    <mergeCell ref="K3:N3"/>
  </mergeCells>
  <conditionalFormatting sqref="D17">
    <cfRule type="expression" dxfId="1335" priority="40">
      <formula>$H$17=2</formula>
    </cfRule>
  </conditionalFormatting>
  <conditionalFormatting sqref="E17">
    <cfRule type="expression" dxfId="1334" priority="39">
      <formula>$H$17=3</formula>
    </cfRule>
  </conditionalFormatting>
  <conditionalFormatting sqref="F17">
    <cfRule type="expression" dxfId="1333" priority="38">
      <formula>$H$17=4</formula>
    </cfRule>
  </conditionalFormatting>
  <conditionalFormatting sqref="G17">
    <cfRule type="expression" dxfId="1332" priority="37">
      <formula>$H$17=5</formula>
    </cfRule>
  </conditionalFormatting>
  <conditionalFormatting sqref="C17">
    <cfRule type="expression" dxfId="1331" priority="36">
      <formula>$H$17=1</formula>
    </cfRule>
  </conditionalFormatting>
  <conditionalFormatting sqref="D19">
    <cfRule type="expression" dxfId="1330" priority="35">
      <formula>$H$19=2</formula>
    </cfRule>
  </conditionalFormatting>
  <conditionalFormatting sqref="E19">
    <cfRule type="expression" dxfId="1329" priority="34">
      <formula>$H$19=3</formula>
    </cfRule>
  </conditionalFormatting>
  <conditionalFormatting sqref="F19">
    <cfRule type="expression" dxfId="1328" priority="33">
      <formula>$H$19=4</formula>
    </cfRule>
  </conditionalFormatting>
  <conditionalFormatting sqref="G19">
    <cfRule type="expression" dxfId="1327" priority="32">
      <formula>$H$19=5</formula>
    </cfRule>
  </conditionalFormatting>
  <conditionalFormatting sqref="C19">
    <cfRule type="expression" dxfId="1326" priority="31">
      <formula>$H$19=1</formula>
    </cfRule>
  </conditionalFormatting>
  <conditionalFormatting sqref="D21">
    <cfRule type="expression" dxfId="1325" priority="30">
      <formula>$H$21=2</formula>
    </cfRule>
  </conditionalFormatting>
  <conditionalFormatting sqref="E21">
    <cfRule type="expression" dxfId="1324" priority="29">
      <formula>$H$21=3</formula>
    </cfRule>
  </conditionalFormatting>
  <conditionalFormatting sqref="F21">
    <cfRule type="expression" dxfId="1323" priority="28">
      <formula>$H$21=4</formula>
    </cfRule>
  </conditionalFormatting>
  <conditionalFormatting sqref="G21">
    <cfRule type="expression" dxfId="1322" priority="27">
      <formula>$H$21=5</formula>
    </cfRule>
  </conditionalFormatting>
  <conditionalFormatting sqref="C21">
    <cfRule type="expression" dxfId="1321" priority="26">
      <formula>$H$21=1</formula>
    </cfRule>
  </conditionalFormatting>
  <conditionalFormatting sqref="D23">
    <cfRule type="expression" dxfId="1320" priority="25">
      <formula>$H$23=2</formula>
    </cfRule>
  </conditionalFormatting>
  <conditionalFormatting sqref="E23">
    <cfRule type="expression" dxfId="1319" priority="24">
      <formula>$H$23=3</formula>
    </cfRule>
  </conditionalFormatting>
  <conditionalFormatting sqref="F23">
    <cfRule type="expression" dxfId="1318" priority="23">
      <formula>$H$23=4</formula>
    </cfRule>
  </conditionalFormatting>
  <conditionalFormatting sqref="G23">
    <cfRule type="expression" dxfId="1317" priority="22">
      <formula>$H$23=5</formula>
    </cfRule>
  </conditionalFormatting>
  <conditionalFormatting sqref="C23">
    <cfRule type="expression" dxfId="1316" priority="21">
      <formula>$H$23=1</formula>
    </cfRule>
  </conditionalFormatting>
  <conditionalFormatting sqref="K17">
    <cfRule type="expression" dxfId="1315" priority="20">
      <formula>$P$17=1</formula>
    </cfRule>
  </conditionalFormatting>
  <conditionalFormatting sqref="L17">
    <cfRule type="expression" dxfId="1314" priority="19">
      <formula>$P$17=2</formula>
    </cfRule>
  </conditionalFormatting>
  <conditionalFormatting sqref="M17">
    <cfRule type="expression" dxfId="1313" priority="18">
      <formula>$P$17=3</formula>
    </cfRule>
  </conditionalFormatting>
  <conditionalFormatting sqref="N17">
    <cfRule type="expression" dxfId="1312" priority="17">
      <formula>$P$17=4</formula>
    </cfRule>
  </conditionalFormatting>
  <conditionalFormatting sqref="O17">
    <cfRule type="expression" dxfId="1311" priority="16">
      <formula>$P$17=5</formula>
    </cfRule>
  </conditionalFormatting>
  <conditionalFormatting sqref="K19">
    <cfRule type="expression" dxfId="1310" priority="15">
      <formula>$P$19=1</formula>
    </cfRule>
  </conditionalFormatting>
  <conditionalFormatting sqref="L19">
    <cfRule type="expression" dxfId="1309" priority="14">
      <formula>$P$19=2</formula>
    </cfRule>
  </conditionalFormatting>
  <conditionalFormatting sqref="M19">
    <cfRule type="expression" dxfId="1308" priority="13">
      <formula>$P$19=3</formula>
    </cfRule>
  </conditionalFormatting>
  <conditionalFormatting sqref="N19">
    <cfRule type="expression" dxfId="1307" priority="12">
      <formula>$P$19=4</formula>
    </cfRule>
  </conditionalFormatting>
  <conditionalFormatting sqref="O19">
    <cfRule type="expression" dxfId="1306" priority="11">
      <formula>$P$19=5</formula>
    </cfRule>
  </conditionalFormatting>
  <conditionalFormatting sqref="K21">
    <cfRule type="expression" dxfId="1305" priority="10">
      <formula>$P$21=1</formula>
    </cfRule>
  </conditionalFormatting>
  <conditionalFormatting sqref="L21">
    <cfRule type="expression" dxfId="1304" priority="9">
      <formula>$P$21=2</formula>
    </cfRule>
  </conditionalFormatting>
  <conditionalFormatting sqref="M21">
    <cfRule type="expression" dxfId="1303" priority="8">
      <formula>$P$21=3</formula>
    </cfRule>
  </conditionalFormatting>
  <conditionalFormatting sqref="N21">
    <cfRule type="expression" dxfId="1302" priority="7">
      <formula>$P$21=4</formula>
    </cfRule>
  </conditionalFormatting>
  <conditionalFormatting sqref="O21">
    <cfRule type="expression" dxfId="1301" priority="6">
      <formula>$P$21=5</formula>
    </cfRule>
  </conditionalFormatting>
  <conditionalFormatting sqref="K23">
    <cfRule type="expression" dxfId="1300" priority="5">
      <formula>$P$23=1</formula>
    </cfRule>
  </conditionalFormatting>
  <conditionalFormatting sqref="L23">
    <cfRule type="expression" dxfId="1299" priority="4">
      <formula>$P$23=2</formula>
    </cfRule>
  </conditionalFormatting>
  <conditionalFormatting sqref="M23">
    <cfRule type="expression" dxfId="1298" priority="3">
      <formula>$P$23=3</formula>
    </cfRule>
  </conditionalFormatting>
  <conditionalFormatting sqref="N23">
    <cfRule type="expression" dxfId="1297" priority="2">
      <formula>$P$23=4</formula>
    </cfRule>
  </conditionalFormatting>
  <conditionalFormatting sqref="O23">
    <cfRule type="expression" dxfId="1296" priority="1">
      <formula>$P$23=5</formula>
    </cfRule>
  </conditionalFormatting>
  <pageMargins left="0.7" right="0.7" top="0.75" bottom="0.75" header="0.3" footer="0.3"/>
  <pageSetup paperSize="9" scale="79" orientation="portrait" horizontalDpi="4294967293" r:id="rId1"/>
  <headerFooter>
    <oddHeader>&amp;C&amp;"-,Vet"&amp;48&amp;K00B0F0LijV-meter</oddHeader>
  </headerFooter>
  <colBreaks count="1" manualBreakCount="1">
    <brk id="8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Group Box 1">
              <controlPr defaultSize="0" print="0" autoFill="0" autoPict="0">
                <anchor moveWithCells="1">
                  <from>
                    <xdr:col>0</xdr:col>
                    <xdr:colOff>38100</xdr:colOff>
                    <xdr:row>15</xdr:row>
                    <xdr:rowOff>133350</xdr:rowOff>
                  </from>
                  <to>
                    <xdr:col>7</xdr:col>
                    <xdr:colOff>76200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0" r:id="rId5" name="Option Button 2">
              <controlPr defaultSize="0" autoFill="0" autoLine="0" autoPict="0">
                <anchor moveWithCells="1">
                  <from>
                    <xdr:col>2</xdr:col>
                    <xdr:colOff>450850</xdr:colOff>
                    <xdr:row>15</xdr:row>
                    <xdr:rowOff>190500</xdr:rowOff>
                  </from>
                  <to>
                    <xdr:col>2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1" r:id="rId6" name="Option Button 3">
              <controlPr defaultSize="0" autoFill="0" autoLine="0" autoPict="0">
                <anchor moveWithCells="1">
                  <from>
                    <xdr:col>3</xdr:col>
                    <xdr:colOff>438150</xdr:colOff>
                    <xdr:row>15</xdr:row>
                    <xdr:rowOff>190500</xdr:rowOff>
                  </from>
                  <to>
                    <xdr:col>3</xdr:col>
                    <xdr:colOff>742950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2" r:id="rId7" name="Option Button 4">
              <controlPr defaultSize="0" autoFill="0" autoLine="0" autoPict="0">
                <anchor moveWithCells="1">
                  <from>
                    <xdr:col>4</xdr:col>
                    <xdr:colOff>450850</xdr:colOff>
                    <xdr:row>15</xdr:row>
                    <xdr:rowOff>190500</xdr:rowOff>
                  </from>
                  <to>
                    <xdr:col>4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3" r:id="rId8" name="Option Button 5">
              <controlPr defaultSize="0" autoFill="0" autoLine="0" autoPict="0">
                <anchor moveWithCells="1">
                  <from>
                    <xdr:col>5</xdr:col>
                    <xdr:colOff>450850</xdr:colOff>
                    <xdr:row>15</xdr:row>
                    <xdr:rowOff>190500</xdr:rowOff>
                  </from>
                  <to>
                    <xdr:col>5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4" r:id="rId9" name="Option Button 6">
              <controlPr defaultSize="0" autoFill="0" autoLine="0" autoPict="0">
                <anchor moveWithCells="1">
                  <from>
                    <xdr:col>6</xdr:col>
                    <xdr:colOff>450850</xdr:colOff>
                    <xdr:row>15</xdr:row>
                    <xdr:rowOff>190500</xdr:rowOff>
                  </from>
                  <to>
                    <xdr:col>6</xdr:col>
                    <xdr:colOff>755650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5" r:id="rId10" name="Option Button 7">
              <controlPr defaultSize="0" autoFill="0" autoLine="0" autoPict="0">
                <anchor moveWithCells="1">
                  <from>
                    <xdr:col>2</xdr:col>
                    <xdr:colOff>457200</xdr:colOff>
                    <xdr:row>18</xdr:row>
                    <xdr:rowOff>0</xdr:rowOff>
                  </from>
                  <to>
                    <xdr:col>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6" r:id="rId11" name="Option Button 8">
              <controlPr defaultSize="0" autoFill="0" autoLine="0" autoPict="0">
                <anchor moveWithCells="1">
                  <from>
                    <xdr:col>3</xdr:col>
                    <xdr:colOff>457200</xdr:colOff>
                    <xdr:row>18</xdr:row>
                    <xdr:rowOff>0</xdr:rowOff>
                  </from>
                  <to>
                    <xdr:col>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7" r:id="rId12" name="Option Button 9">
              <controlPr defaultSize="0" autoFill="0" autoLine="0" autoPict="0">
                <anchor moveWithCells="1">
                  <from>
                    <xdr:col>4</xdr:col>
                    <xdr:colOff>457200</xdr:colOff>
                    <xdr:row>18</xdr:row>
                    <xdr:rowOff>0</xdr:rowOff>
                  </from>
                  <to>
                    <xdr:col>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8" r:id="rId13" name="Option Button 10">
              <controlPr defaultSize="0" autoFill="0" autoLine="0" autoPict="0">
                <anchor moveWithCells="1">
                  <from>
                    <xdr:col>5</xdr:col>
                    <xdr:colOff>457200</xdr:colOff>
                    <xdr:row>18</xdr:row>
                    <xdr:rowOff>0</xdr:rowOff>
                  </from>
                  <to>
                    <xdr:col>5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9" r:id="rId14" name="Option Button 11">
              <controlPr defaultSize="0" autoFill="0" autoLine="0" autoPict="0">
                <anchor moveWithCells="1">
                  <from>
                    <xdr:col>6</xdr:col>
                    <xdr:colOff>457200</xdr:colOff>
                    <xdr:row>18</xdr:row>
                    <xdr:rowOff>0</xdr:rowOff>
                  </from>
                  <to>
                    <xdr:col>6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0" r:id="rId15" name="Option Button 12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0</xdr:rowOff>
                  </from>
                  <to>
                    <xdr:col>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1" r:id="rId16" name="Option Button 1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2" r:id="rId17" name="Option Button 14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3" r:id="rId18" name="Option Button 15">
              <controlPr defaultSize="0" autoFill="0" autoLine="0" autoPict="0">
                <anchor moveWithCells="1">
                  <from>
                    <xdr:col>5</xdr:col>
                    <xdr:colOff>457200</xdr:colOff>
                    <xdr:row>20</xdr:row>
                    <xdr:rowOff>0</xdr:rowOff>
                  </from>
                  <to>
                    <xdr:col>5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4" r:id="rId19" name="Option Button 16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0</xdr:rowOff>
                  </from>
                  <to>
                    <xdr:col>6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5" r:id="rId20" name="Option Button 17">
              <controlPr defaultSize="0" autoFill="0" autoLine="0" autoPict="0">
                <anchor moveWithCells="1">
                  <from>
                    <xdr:col>2</xdr:col>
                    <xdr:colOff>457200</xdr:colOff>
                    <xdr:row>22</xdr:row>
                    <xdr:rowOff>0</xdr:rowOff>
                  </from>
                  <to>
                    <xdr:col>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6" r:id="rId21" name="Option Button 18">
              <controlPr defaultSize="0" autoFill="0" autoLine="0" autoPict="0">
                <anchor moveWithCells="1">
                  <from>
                    <xdr:col>3</xdr:col>
                    <xdr:colOff>457200</xdr:colOff>
                    <xdr:row>22</xdr:row>
                    <xdr:rowOff>0</xdr:rowOff>
                  </from>
                  <to>
                    <xdr:col>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7" r:id="rId22" name="Option Button 19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0</xdr:rowOff>
                  </from>
                  <to>
                    <xdr:col>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8" r:id="rId23" name="Option Button 20">
              <controlPr defaultSize="0" autoFill="0" autoLine="0" autoPict="0">
                <anchor moveWithCells="1">
                  <from>
                    <xdr:col>5</xdr:col>
                    <xdr:colOff>457200</xdr:colOff>
                    <xdr:row>22</xdr:row>
                    <xdr:rowOff>0</xdr:rowOff>
                  </from>
                  <to>
                    <xdr:col>5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9" r:id="rId24" name="Option Button 21">
              <controlPr defaultSize="0" autoFill="0" autoLine="0" autoPict="0">
                <anchor moveWithCells="1">
                  <from>
                    <xdr:col>6</xdr:col>
                    <xdr:colOff>457200</xdr:colOff>
                    <xdr:row>22</xdr:row>
                    <xdr:rowOff>0</xdr:rowOff>
                  </from>
                  <to>
                    <xdr:col>6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0" r:id="rId25" name="Option Button 22">
              <controlPr defaultSize="0" autoFill="0" autoLine="0" autoPict="0">
                <anchor moveWithCells="1">
                  <from>
                    <xdr:col>10</xdr:col>
                    <xdr:colOff>457200</xdr:colOff>
                    <xdr:row>15</xdr:row>
                    <xdr:rowOff>190500</xdr:rowOff>
                  </from>
                  <to>
                    <xdr:col>10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1" r:id="rId26" name="Option Button 23">
              <controlPr defaultSize="0" autoFill="0" autoLine="0" autoPict="0">
                <anchor moveWithCells="1">
                  <from>
                    <xdr:col>11</xdr:col>
                    <xdr:colOff>457200</xdr:colOff>
                    <xdr:row>15</xdr:row>
                    <xdr:rowOff>190500</xdr:rowOff>
                  </from>
                  <to>
                    <xdr:col>11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2" r:id="rId27" name="Option Button 24">
              <controlPr defaultSize="0" autoFill="0" autoLine="0" autoPict="0">
                <anchor moveWithCells="1">
                  <from>
                    <xdr:col>12</xdr:col>
                    <xdr:colOff>457200</xdr:colOff>
                    <xdr:row>15</xdr:row>
                    <xdr:rowOff>190500</xdr:rowOff>
                  </from>
                  <to>
                    <xdr:col>12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3" r:id="rId28" name="Option Button 25">
              <controlPr defaultSize="0" autoFill="0" autoLine="0" autoPict="0">
                <anchor moveWithCells="1">
                  <from>
                    <xdr:col>13</xdr:col>
                    <xdr:colOff>457200</xdr:colOff>
                    <xdr:row>15</xdr:row>
                    <xdr:rowOff>190500</xdr:rowOff>
                  </from>
                  <to>
                    <xdr:col>13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4" r:id="rId29" name="Option Button 26">
              <controlPr defaultSize="0" autoFill="0" autoLine="0" autoPict="0">
                <anchor moveWithCells="1">
                  <from>
                    <xdr:col>14</xdr:col>
                    <xdr:colOff>457200</xdr:colOff>
                    <xdr:row>15</xdr:row>
                    <xdr:rowOff>190500</xdr:rowOff>
                  </from>
                  <to>
                    <xdr:col>14</xdr:col>
                    <xdr:colOff>762000</xdr:colOff>
                    <xdr:row>16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5" r:id="rId30" name="Option Button 27">
              <controlPr defaultSize="0" autoFill="0" autoLine="0" autoPict="0">
                <anchor moveWithCells="1">
                  <from>
                    <xdr:col>10</xdr:col>
                    <xdr:colOff>457200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6" r:id="rId31" name="Option Button 28">
              <controlPr defaultSize="0" autoFill="0" autoLine="0" autoPict="0">
                <anchor moveWithCells="1">
                  <from>
                    <xdr:col>11</xdr:col>
                    <xdr:colOff>457200</xdr:colOff>
                    <xdr:row>18</xdr:row>
                    <xdr:rowOff>0</xdr:rowOff>
                  </from>
                  <to>
                    <xdr:col>11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7" r:id="rId32" name="Option Button 29">
              <controlPr defaultSize="0" autoFill="0" autoLine="0" autoPict="0">
                <anchor moveWithCells="1">
                  <from>
                    <xdr:col>12</xdr:col>
                    <xdr:colOff>457200</xdr:colOff>
                    <xdr:row>18</xdr:row>
                    <xdr:rowOff>0</xdr:rowOff>
                  </from>
                  <to>
                    <xdr:col>12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8" r:id="rId33" name="Option Button 30">
              <controlPr defaultSize="0" autoFill="0" autoLine="0" autoPict="0">
                <anchor moveWithCells="1">
                  <from>
                    <xdr:col>13</xdr:col>
                    <xdr:colOff>457200</xdr:colOff>
                    <xdr:row>18</xdr:row>
                    <xdr:rowOff>0</xdr:rowOff>
                  </from>
                  <to>
                    <xdr:col>13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99" r:id="rId34" name="Option Button 31">
              <controlPr defaultSize="0" autoFill="0" autoLine="0" autoPict="0">
                <anchor moveWithCells="1">
                  <from>
                    <xdr:col>14</xdr:col>
                    <xdr:colOff>457200</xdr:colOff>
                    <xdr:row>18</xdr:row>
                    <xdr:rowOff>0</xdr:rowOff>
                  </from>
                  <to>
                    <xdr:col>14</xdr:col>
                    <xdr:colOff>762000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0" r:id="rId35" name="Option Button 32">
              <controlPr defaultSize="0" autoFill="0" autoLine="0" autoPict="0">
                <anchor moveWithCells="1">
                  <from>
                    <xdr:col>10</xdr:col>
                    <xdr:colOff>457200</xdr:colOff>
                    <xdr:row>20</xdr:row>
                    <xdr:rowOff>0</xdr:rowOff>
                  </from>
                  <to>
                    <xdr:col>10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1" r:id="rId36" name="Option Button 33">
              <controlPr defaultSize="0" autoFill="0" autoLine="0" autoPict="0">
                <anchor moveWithCells="1">
                  <from>
                    <xdr:col>11</xdr:col>
                    <xdr:colOff>457200</xdr:colOff>
                    <xdr:row>20</xdr:row>
                    <xdr:rowOff>0</xdr:rowOff>
                  </from>
                  <to>
                    <xdr:col>11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2" r:id="rId37" name="Option Button 34">
              <controlPr defaultSize="0" autoFill="0" autoLine="0" autoPict="0">
                <anchor moveWithCells="1">
                  <from>
                    <xdr:col>12</xdr:col>
                    <xdr:colOff>457200</xdr:colOff>
                    <xdr:row>20</xdr:row>
                    <xdr:rowOff>0</xdr:rowOff>
                  </from>
                  <to>
                    <xdr:col>12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3" r:id="rId38" name="Option Button 35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0</xdr:rowOff>
                  </from>
                  <to>
                    <xdr:col>13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4" r:id="rId39" name="Option Button 36">
              <controlPr defaultSize="0" autoFill="0" autoLine="0" autoPict="0">
                <anchor moveWithCells="1">
                  <from>
                    <xdr:col>14</xdr:col>
                    <xdr:colOff>457200</xdr:colOff>
                    <xdr:row>20</xdr:row>
                    <xdr:rowOff>0</xdr:rowOff>
                  </from>
                  <to>
                    <xdr:col>14</xdr:col>
                    <xdr:colOff>762000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5" r:id="rId40" name="Option Button 37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0</xdr:rowOff>
                  </from>
                  <to>
                    <xdr:col>10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6" r:id="rId41" name="Option Button 38">
              <controlPr defaultSize="0" autoFill="0" autoLine="0" autoPict="0">
                <anchor moveWithCells="1">
                  <from>
                    <xdr:col>11</xdr:col>
                    <xdr:colOff>457200</xdr:colOff>
                    <xdr:row>22</xdr:row>
                    <xdr:rowOff>0</xdr:rowOff>
                  </from>
                  <to>
                    <xdr:col>11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7" r:id="rId42" name="Option Button 39">
              <controlPr defaultSize="0" autoFill="0" autoLine="0" autoPict="0">
                <anchor moveWithCells="1">
                  <from>
                    <xdr:col>12</xdr:col>
                    <xdr:colOff>457200</xdr:colOff>
                    <xdr:row>22</xdr:row>
                    <xdr:rowOff>0</xdr:rowOff>
                  </from>
                  <to>
                    <xdr:col>12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8" r:id="rId43" name="Option Button 40">
              <controlPr defaultSize="0" autoFill="0" autoLine="0" autoPict="0">
                <anchor moveWithCells="1">
                  <from>
                    <xdr:col>13</xdr:col>
                    <xdr:colOff>457200</xdr:colOff>
                    <xdr:row>22</xdr:row>
                    <xdr:rowOff>0</xdr:rowOff>
                  </from>
                  <to>
                    <xdr:col>13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09" r:id="rId44" name="Option Button 41">
              <controlPr defaultSize="0" autoFill="0" autoLine="0" autoPict="0">
                <anchor moveWithCells="1">
                  <from>
                    <xdr:col>14</xdr:col>
                    <xdr:colOff>457200</xdr:colOff>
                    <xdr:row>22</xdr:row>
                    <xdr:rowOff>0</xdr:rowOff>
                  </from>
                  <to>
                    <xdr:col>14</xdr:col>
                    <xdr:colOff>762000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0" r:id="rId45" name="Group Box 42">
              <controlPr defaultSize="0" print="0" autoFill="0" autoPict="0">
                <anchor moveWithCells="1">
                  <from>
                    <xdr:col>0</xdr:col>
                    <xdr:colOff>38100</xdr:colOff>
                    <xdr:row>17</xdr:row>
                    <xdr:rowOff>247650</xdr:rowOff>
                  </from>
                  <to>
                    <xdr:col>7</xdr:col>
                    <xdr:colOff>88900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1" r:id="rId46" name="Group Box 43">
              <controlPr defaultSize="0" print="0" autoFill="0" autoPict="0">
                <anchor moveWithCells="1">
                  <from>
                    <xdr:col>0</xdr:col>
                    <xdr:colOff>50800</xdr:colOff>
                    <xdr:row>19</xdr:row>
                    <xdr:rowOff>241300</xdr:rowOff>
                  </from>
                  <to>
                    <xdr:col>7</xdr:col>
                    <xdr:colOff>88900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2" r:id="rId47" name="Group Box 44">
              <controlPr defaultSize="0" print="0" autoFill="0" autoPict="0">
                <anchor moveWithCells="1">
                  <from>
                    <xdr:col>0</xdr:col>
                    <xdr:colOff>38100</xdr:colOff>
                    <xdr:row>21</xdr:row>
                    <xdr:rowOff>222250</xdr:rowOff>
                  </from>
                  <to>
                    <xdr:col>7</xdr:col>
                    <xdr:colOff>88900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3" r:id="rId48" name="Group Box 45">
              <controlPr defaultSize="0" print="0" autoFill="0" autoPict="0">
                <anchor moveWithCells="1">
                  <from>
                    <xdr:col>8</xdr:col>
                    <xdr:colOff>38100</xdr:colOff>
                    <xdr:row>15</xdr:row>
                    <xdr:rowOff>127000</xdr:rowOff>
                  </from>
                  <to>
                    <xdr:col>15</xdr:col>
                    <xdr:colOff>107950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4" r:id="rId49" name="Group Box 46">
              <controlPr defaultSize="0" print="0" autoFill="0" autoPict="0">
                <anchor moveWithCells="1">
                  <from>
                    <xdr:col>8</xdr:col>
                    <xdr:colOff>57150</xdr:colOff>
                    <xdr:row>17</xdr:row>
                    <xdr:rowOff>228600</xdr:rowOff>
                  </from>
                  <to>
                    <xdr:col>15</xdr:col>
                    <xdr:colOff>76200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5" r:id="rId50" name="Group Box 47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19</xdr:row>
                    <xdr:rowOff>241300</xdr:rowOff>
                  </from>
                  <to>
                    <xdr:col>15</xdr:col>
                    <xdr:colOff>76200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16" r:id="rId51" name="Group Box 48">
              <controlPr defaultSize="0" print="0" autoFill="0" autoPict="0" macro="[0]!Groepsvak63_Klikken">
                <anchor moveWithCells="1">
                  <from>
                    <xdr:col>8</xdr:col>
                    <xdr:colOff>38100</xdr:colOff>
                    <xdr:row>21</xdr:row>
                    <xdr:rowOff>241300</xdr:rowOff>
                  </from>
                  <to>
                    <xdr:col>15</xdr:col>
                    <xdr:colOff>69850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52</vt:i4>
      </vt:variant>
      <vt:variant>
        <vt:lpstr>Benoemde bereiken</vt:lpstr>
      </vt:variant>
      <vt:variant>
        <vt:i4>43</vt:i4>
      </vt:variant>
    </vt:vector>
  </HeadingPairs>
  <TitlesOfParts>
    <vt:vector size="95" baseType="lpstr">
      <vt:lpstr>NAMENBLAD</vt:lpstr>
      <vt:lpstr>LEERGEMAK+LEERPLEZIER - vragen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1e vak</vt:lpstr>
      <vt:lpstr>2e vak</vt:lpstr>
      <vt:lpstr>3e vak</vt:lpstr>
      <vt:lpstr>4e vak</vt:lpstr>
      <vt:lpstr>LIJV</vt:lpstr>
      <vt:lpstr>INDIVIDUEEL</vt:lpstr>
      <vt:lpstr>INFO 1</vt:lpstr>
      <vt:lpstr>INFO 2</vt:lpstr>
      <vt:lpstr>INFO 3</vt:lpstr>
      <vt:lpstr>INFO 4</vt:lpstr>
      <vt:lpstr>INFO 5</vt:lpstr>
      <vt:lpstr>INFO 6</vt:lpstr>
      <vt:lpstr>INFO 7</vt:lpstr>
      <vt:lpstr>INFO 8</vt:lpstr>
      <vt:lpstr>INFO 9</vt:lpstr>
      <vt:lpstr>'1'!Afdrukbereik</vt:lpstr>
      <vt:lpstr>'10'!Afdrukbereik</vt:lpstr>
      <vt:lpstr>'11'!Afdrukbereik</vt:lpstr>
      <vt:lpstr>'12'!Afdrukbereik</vt:lpstr>
      <vt:lpstr>'13'!Afdrukbereik</vt:lpstr>
      <vt:lpstr>'14'!Afdrukbereik</vt:lpstr>
      <vt:lpstr>'15'!Afdrukbereik</vt:lpstr>
      <vt:lpstr>'16'!Afdrukbereik</vt:lpstr>
      <vt:lpstr>'17'!Afdrukbereik</vt:lpstr>
      <vt:lpstr>'18'!Afdrukbereik</vt:lpstr>
      <vt:lpstr>'19'!Afdrukbereik</vt:lpstr>
      <vt:lpstr>'1e vak'!Afdrukbereik</vt:lpstr>
      <vt:lpstr>'2'!Afdrukbereik</vt:lpstr>
      <vt:lpstr>'20'!Afdrukbereik</vt:lpstr>
      <vt:lpstr>'21'!Afdrukbereik</vt:lpstr>
      <vt:lpstr>'22'!Afdrukbereik</vt:lpstr>
      <vt:lpstr>'23'!Afdrukbereik</vt:lpstr>
      <vt:lpstr>'24'!Afdrukbereik</vt:lpstr>
      <vt:lpstr>'25'!Afdrukbereik</vt:lpstr>
      <vt:lpstr>'26'!Afdrukbereik</vt:lpstr>
      <vt:lpstr>'27'!Afdrukbereik</vt:lpstr>
      <vt:lpstr>'28'!Afdrukbereik</vt:lpstr>
      <vt:lpstr>'29'!Afdrukbereik</vt:lpstr>
      <vt:lpstr>'2e vak'!Afdrukbereik</vt:lpstr>
      <vt:lpstr>'3'!Afdrukbereik</vt:lpstr>
      <vt:lpstr>'30'!Afdrukbereik</vt:lpstr>
      <vt:lpstr>'31'!Afdrukbereik</vt:lpstr>
      <vt:lpstr>'32'!Afdrukbereik</vt:lpstr>
      <vt:lpstr>'33'!Afdrukbereik</vt:lpstr>
      <vt:lpstr>'34'!Afdrukbereik</vt:lpstr>
      <vt:lpstr>'35'!Afdrukbereik</vt:lpstr>
      <vt:lpstr>'3e vak'!Afdrukbereik</vt:lpstr>
      <vt:lpstr>'4'!Afdrukbereik</vt:lpstr>
      <vt:lpstr>'4e vak'!Afdrukbereik</vt:lpstr>
      <vt:lpstr>'5'!Afdrukbereik</vt:lpstr>
      <vt:lpstr>'6'!Afdrukbereik</vt:lpstr>
      <vt:lpstr>'7'!Afdrukbereik</vt:lpstr>
      <vt:lpstr>'8'!Afdrukbereik</vt:lpstr>
      <vt:lpstr>'9'!Afdrukbereik</vt:lpstr>
      <vt:lpstr>INDIVIDUEEL!Afdrukbereik</vt:lpstr>
      <vt:lpstr>'LEERGEMAK+LEERPLEZIER - vragen'!Afdrukbereik</vt:lpstr>
      <vt:lpstr>LIJV!Afdrukbereik</vt:lpstr>
      <vt:lpstr>NAMENBLAD!Afdrukbereik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Meinen</dc:creator>
  <cp:lastModifiedBy>Harrie Meinen | De Kardoen</cp:lastModifiedBy>
  <cp:lastPrinted>2020-10-03T11:05:44Z</cp:lastPrinted>
  <dcterms:created xsi:type="dcterms:W3CDTF">2017-04-18T21:19:54Z</dcterms:created>
  <dcterms:modified xsi:type="dcterms:W3CDTF">2021-06-18T10:39:26Z</dcterms:modified>
</cp:coreProperties>
</file>