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drawings/drawing17.xml" ContentType="application/vnd.openxmlformats-officedocument.drawing+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Mijn documenten\EDUFORCE UPDATE 23-11-2014\EDUFORCE SiDi 3 - Excel + Flash 22-feb-2014\"/>
    </mc:Choice>
  </mc:AlternateContent>
  <workbookProtection workbookAlgorithmName="SHA-512" workbookHashValue="GzsUU3fbHZTUdlk2wTxerRnOG3sSePnbGCsktRVPrG7vvnhu0eYp+Z4fxSeP/ewj8nCY0SEXSysm+IDRL5c2Ew==" workbookSaltValue="G5VfBIgUJLvH9Uceq0kLUA==" workbookSpinCount="100000" lockStructure="1"/>
  <bookViews>
    <workbookView xWindow="0" yWindow="0" windowWidth="24000" windowHeight="9735" tabRatio="813"/>
  </bookViews>
  <sheets>
    <sheet name="Start" sheetId="1" r:id="rId1"/>
    <sheet name="Stappenplan" sheetId="16" r:id="rId2"/>
    <sheet name="Checklist" sheetId="19" r:id="rId3"/>
    <sheet name="Lijst aanmelding kleuters" sheetId="2" r:id="rId4"/>
    <sheet name="Resultaten aanmelding" sheetId="3" r:id="rId5"/>
    <sheet name="Jaarlijkse signalering 3-8" sheetId="4" r:id="rId6"/>
    <sheet name="Leerlingprofiel" sheetId="5" r:id="rId7"/>
    <sheet name="Signalering initiatief ouders" sheetId="13" r:id="rId8"/>
    <sheet name="oudervragenlijst Si-Di 3" sheetId="6" r:id="rId9"/>
    <sheet name="resultaten oudergesprek" sheetId="7" r:id="rId10"/>
    <sheet name="Diagnoselijst" sheetId="8" r:id="rId11"/>
    <sheet name="Diagnosegrafiek" sheetId="9" r:id="rId12"/>
    <sheet name="Resultaten leerkrachtendiagnose" sheetId="10" r:id="rId13"/>
    <sheet name="Leerlingvragenlijst" sheetId="11" r:id="rId14"/>
    <sheet name="Resultaten leerlingvragenlijst" sheetId="12" r:id="rId15"/>
    <sheet name="Toetsgegevens 3-8" sheetId="18" r:id="rId16"/>
    <sheet name="signalering onderpresteren" sheetId="15" r:id="rId17"/>
    <sheet name="Resultaten plan van aanpak" sheetId="14" r:id="rId18"/>
  </sheets>
  <definedNames>
    <definedName name="_xlnm.Print_Area" localSheetId="2">Checklist!$B$2:$F$25</definedName>
    <definedName name="_xlnm.Print_Area" localSheetId="11">Diagnosegrafiek!$B$3:$AE$32</definedName>
    <definedName name="_xlnm.Print_Area" localSheetId="10">Diagnoselijst!$B$1:$H$122</definedName>
    <definedName name="_xlnm.Print_Area" localSheetId="5">'Jaarlijkse signalering 3-8'!$B$3:$AN$35</definedName>
    <definedName name="_xlnm.Print_Area" localSheetId="6">Leerlingprofiel!$F$3:$J$35</definedName>
    <definedName name="_xlnm.Print_Area" localSheetId="13">Leerlingvragenlijst!$B$3:$L$74</definedName>
    <definedName name="_xlnm.Print_Area" localSheetId="3">'Lijst aanmelding kleuters'!$B$3:$M$114</definedName>
    <definedName name="_xlnm.Print_Area" localSheetId="8">'oudervragenlijst Si-Di 3'!$B$1:$F$160</definedName>
    <definedName name="_xlnm.Print_Area" localSheetId="4">'Resultaten aanmelding'!$B$1:$R$48</definedName>
    <definedName name="_xlnm.Print_Area" localSheetId="12">'Resultaten leerkrachtendiagnose'!$B$2:$Z$89</definedName>
    <definedName name="_xlnm.Print_Area" localSheetId="14">'Resultaten leerlingvragenlijst'!$B$1:$I$46</definedName>
    <definedName name="_xlnm.Print_Area" localSheetId="9">'resultaten oudergesprek'!$B$1:$I$38</definedName>
    <definedName name="_xlnm.Print_Area" localSheetId="17">'Resultaten plan van aanpak'!$B$1:$F$42</definedName>
    <definedName name="_xlnm.Print_Area" localSheetId="7">'Signalering initiatief ouders'!$B$1:$C$57</definedName>
    <definedName name="_xlnm.Print_Area" localSheetId="16">'signalering onderpresteren'!$B$4:$N$43</definedName>
    <definedName name="_xlnm.Print_Area" localSheetId="15">'Toetsgegevens 3-8'!$B$1:$F$34</definedName>
    <definedName name="OLE_LINK1" localSheetId="8">'oudervragenlijst Si-Di 3'!#REF!</definedName>
    <definedName name="OLE_LINK3" localSheetId="4">'Resultaten aanmelding'!$B$3</definedName>
  </definedNames>
  <calcPr calcId="152511"/>
</workbook>
</file>

<file path=xl/calcChain.xml><?xml version="1.0" encoding="utf-8"?>
<calcChain xmlns="http://schemas.openxmlformats.org/spreadsheetml/2006/main">
  <c r="B7" i="19" l="1"/>
  <c r="J31" i="18" l="1"/>
  <c r="I31" i="18"/>
  <c r="H31" i="18"/>
  <c r="G31" i="18"/>
  <c r="I27" i="18"/>
  <c r="H27" i="18"/>
  <c r="G27" i="18"/>
  <c r="J27" i="18" s="1"/>
  <c r="I23" i="18"/>
  <c r="H23" i="18"/>
  <c r="G23" i="18"/>
  <c r="I19" i="18"/>
  <c r="J19" i="18" s="1"/>
  <c r="F19" i="18" s="1"/>
  <c r="H19" i="18"/>
  <c r="G19" i="18"/>
  <c r="E11" i="10"/>
  <c r="E10" i="10"/>
  <c r="E9" i="10"/>
  <c r="C11" i="12"/>
  <c r="C10" i="12"/>
  <c r="P37" i="15"/>
  <c r="P39" i="15" s="1"/>
  <c r="O41" i="15" s="1"/>
  <c r="O42" i="15" s="1"/>
  <c r="O37" i="15"/>
  <c r="G42" i="15" s="1"/>
  <c r="B6" i="15"/>
  <c r="B9" i="14"/>
  <c r="I15" i="12"/>
  <c r="I16" i="12"/>
  <c r="I17" i="12"/>
  <c r="I18" i="12"/>
  <c r="I19" i="12"/>
  <c r="I20" i="12"/>
  <c r="H15" i="12"/>
  <c r="H16" i="12"/>
  <c r="H17" i="12"/>
  <c r="H18" i="12"/>
  <c r="H19" i="12"/>
  <c r="H20" i="12"/>
  <c r="H14" i="12"/>
  <c r="I14" i="12"/>
  <c r="G15" i="12"/>
  <c r="G16" i="12"/>
  <c r="G17" i="12"/>
  <c r="G18" i="12"/>
  <c r="G19" i="12"/>
  <c r="G20" i="12"/>
  <c r="G14" i="12"/>
  <c r="F29" i="9"/>
  <c r="I47" i="10"/>
  <c r="F28" i="9"/>
  <c r="Y15" i="10" s="1"/>
  <c r="I46" i="10"/>
  <c r="F27" i="9"/>
  <c r="X15" i="10" s="1"/>
  <c r="I45" i="10"/>
  <c r="F25" i="9"/>
  <c r="I44" i="10"/>
  <c r="F23" i="9"/>
  <c r="I43" i="10"/>
  <c r="F21" i="9"/>
  <c r="U15" i="10" s="1"/>
  <c r="I42" i="10"/>
  <c r="F20" i="9"/>
  <c r="I41" i="10"/>
  <c r="F19" i="9"/>
  <c r="S15" i="10"/>
  <c r="F18" i="9"/>
  <c r="I39" i="10"/>
  <c r="F17" i="9"/>
  <c r="Q15" i="10" s="1"/>
  <c r="I38" i="10"/>
  <c r="E29" i="9"/>
  <c r="Z14" i="10" s="1"/>
  <c r="D47" i="10"/>
  <c r="E28" i="9"/>
  <c r="D46" i="10"/>
  <c r="E27" i="9"/>
  <c r="D45" i="10"/>
  <c r="E25" i="9"/>
  <c r="D44" i="10"/>
  <c r="E23" i="9"/>
  <c r="V14" i="10" s="1"/>
  <c r="D43" i="10"/>
  <c r="E21" i="9"/>
  <c r="U14" i="10"/>
  <c r="E20" i="9"/>
  <c r="T14" i="10"/>
  <c r="D41" i="10"/>
  <c r="E19" i="9"/>
  <c r="S14" i="10" s="1"/>
  <c r="D40" i="10"/>
  <c r="E18" i="9"/>
  <c r="D39" i="10" s="1"/>
  <c r="E17" i="9"/>
  <c r="D38" i="10" s="1"/>
  <c r="F8" i="9"/>
  <c r="I15" i="10" s="1"/>
  <c r="I30" i="10"/>
  <c r="F9" i="9"/>
  <c r="I31" i="10"/>
  <c r="F10" i="9"/>
  <c r="I32" i="10" s="1"/>
  <c r="F11" i="9"/>
  <c r="I33" i="10" s="1"/>
  <c r="F12" i="9"/>
  <c r="M15" i="10"/>
  <c r="I34" i="10"/>
  <c r="F13" i="9"/>
  <c r="N15" i="10" s="1"/>
  <c r="I35" i="10"/>
  <c r="F14" i="9"/>
  <c r="I36" i="10"/>
  <c r="F16" i="9"/>
  <c r="P15" i="10"/>
  <c r="E16" i="9"/>
  <c r="D37" i="10"/>
  <c r="E14" i="9"/>
  <c r="O14" i="10" s="1"/>
  <c r="D36" i="10"/>
  <c r="E12" i="9"/>
  <c r="D34" i="10"/>
  <c r="E11" i="9"/>
  <c r="L14" i="10"/>
  <c r="E10" i="9"/>
  <c r="K14" i="10"/>
  <c r="D32" i="10"/>
  <c r="E9" i="9"/>
  <c r="E30" i="9" s="1"/>
  <c r="E32" i="9" s="1"/>
  <c r="G14" i="10" s="1"/>
  <c r="E8" i="9"/>
  <c r="D30" i="10" s="1"/>
  <c r="Z15" i="10"/>
  <c r="W15" i="10"/>
  <c r="V15" i="10"/>
  <c r="T15" i="10"/>
  <c r="R15" i="10"/>
  <c r="X14" i="10"/>
  <c r="P14" i="10"/>
  <c r="O15" i="10"/>
  <c r="M14" i="10"/>
  <c r="K15" i="10"/>
  <c r="I14" i="10"/>
  <c r="D29" i="9"/>
  <c r="C29" i="9"/>
  <c r="D28" i="9"/>
  <c r="C28" i="9"/>
  <c r="D27" i="9"/>
  <c r="C27" i="9"/>
  <c r="D25" i="9"/>
  <c r="C25" i="9"/>
  <c r="D23" i="9"/>
  <c r="C23" i="9"/>
  <c r="D21" i="9"/>
  <c r="C21" i="9"/>
  <c r="D20" i="9"/>
  <c r="C20" i="9"/>
  <c r="D19" i="9"/>
  <c r="C19" i="9"/>
  <c r="D18" i="9"/>
  <c r="C18" i="9"/>
  <c r="D17" i="9"/>
  <c r="C17" i="9"/>
  <c r="D16" i="9"/>
  <c r="C16" i="9"/>
  <c r="D14" i="9"/>
  <c r="C14" i="9"/>
  <c r="D13" i="9"/>
  <c r="E13" i="9"/>
  <c r="N14" i="10"/>
  <c r="C13" i="9"/>
  <c r="D12" i="9"/>
  <c r="C12" i="9"/>
  <c r="D11" i="9"/>
  <c r="C11" i="9"/>
  <c r="C10" i="9"/>
  <c r="D10" i="9"/>
  <c r="D9" i="9"/>
  <c r="C9" i="9"/>
  <c r="C30" i="9" s="1"/>
  <c r="D8" i="9"/>
  <c r="D30" i="9" s="1"/>
  <c r="C8" i="9"/>
  <c r="J30" i="5"/>
  <c r="J29" i="5"/>
  <c r="J28" i="5"/>
  <c r="J27" i="5"/>
  <c r="J26" i="5"/>
  <c r="J25" i="5"/>
  <c r="J24" i="5"/>
  <c r="J23" i="5"/>
  <c r="J22" i="5"/>
  <c r="C8" i="5"/>
  <c r="C7" i="5"/>
  <c r="C6" i="5"/>
  <c r="J17" i="5"/>
  <c r="J16" i="5"/>
  <c r="J15" i="5"/>
  <c r="J14" i="5"/>
  <c r="J13" i="5"/>
  <c r="J12" i="5"/>
  <c r="G3" i="5"/>
  <c r="J11" i="5"/>
  <c r="J10" i="5"/>
  <c r="J9" i="5"/>
  <c r="J8" i="5"/>
  <c r="J7" i="5"/>
  <c r="J6" i="5"/>
  <c r="C9" i="3"/>
  <c r="B7" i="13"/>
  <c r="B5" i="11"/>
  <c r="P33" i="9"/>
  <c r="J33" i="9"/>
  <c r="P30" i="9" s="1"/>
  <c r="Y30" i="9"/>
  <c r="X30" i="9"/>
  <c r="X32" i="9"/>
  <c r="W30" i="9"/>
  <c r="V30" i="9"/>
  <c r="V32" i="9" s="1"/>
  <c r="M33" i="9"/>
  <c r="S30" i="9"/>
  <c r="K33" i="9"/>
  <c r="Q33" i="9"/>
  <c r="Q30" i="9" s="1"/>
  <c r="AC21" i="9"/>
  <c r="X20" i="9"/>
  <c r="Q20" i="9"/>
  <c r="L20" i="9"/>
  <c r="L22" i="9"/>
  <c r="AE21" i="9"/>
  <c r="AD21" i="9"/>
  <c r="AD24" i="9"/>
  <c r="AB21" i="9"/>
  <c r="W20" i="9"/>
  <c r="S20" i="9"/>
  <c r="R20" i="9"/>
  <c r="R22" i="9" s="1"/>
  <c r="P20" i="9"/>
  <c r="P22" i="9" s="1"/>
  <c r="K20" i="9"/>
  <c r="J20" i="9"/>
  <c r="J22" i="9" s="1"/>
  <c r="B5" i="8"/>
  <c r="V20" i="9"/>
  <c r="V22" i="9"/>
  <c r="R33" i="9"/>
  <c r="R30" i="9" s="1"/>
  <c r="R32" i="9" s="1"/>
  <c r="L33" i="9"/>
  <c r="M20" i="9"/>
  <c r="Y20" i="9"/>
  <c r="X22" i="9"/>
  <c r="S33" i="9"/>
  <c r="AB24" i="9"/>
  <c r="B30" i="7"/>
  <c r="B29" i="7"/>
  <c r="H153" i="6"/>
  <c r="G153" i="6"/>
  <c r="G154" i="6"/>
  <c r="B146" i="6"/>
  <c r="H138" i="6"/>
  <c r="G139" i="6" s="1"/>
  <c r="B125" i="6" s="1"/>
  <c r="G138" i="6"/>
  <c r="H117" i="6"/>
  <c r="G117" i="6"/>
  <c r="G118" i="6"/>
  <c r="B91" i="6"/>
  <c r="H83" i="6"/>
  <c r="G84" i="6" s="1"/>
  <c r="G83" i="6"/>
  <c r="H66" i="6"/>
  <c r="G66" i="6"/>
  <c r="B6" i="6"/>
  <c r="H31" i="4"/>
  <c r="J32" i="5" s="1"/>
  <c r="G31" i="4"/>
  <c r="F31" i="4"/>
  <c r="H19" i="4"/>
  <c r="G19" i="4"/>
  <c r="G32" i="4" s="1"/>
  <c r="F19" i="4"/>
  <c r="F33" i="4" s="1"/>
  <c r="H18" i="4"/>
  <c r="J18" i="5" s="1"/>
  <c r="J20" i="5" s="1"/>
  <c r="G18" i="4"/>
  <c r="F18" i="4"/>
  <c r="F20" i="4" s="1"/>
  <c r="G20" i="4"/>
  <c r="G35" i="4"/>
  <c r="R28" i="3"/>
  <c r="N41" i="3" s="1"/>
  <c r="S99" i="2"/>
  <c r="R99" i="2"/>
  <c r="Q99" i="2"/>
  <c r="M88" i="2"/>
  <c r="P99" i="2"/>
  <c r="O99" i="2"/>
  <c r="N99" i="2"/>
  <c r="S82" i="2"/>
  <c r="R82" i="2"/>
  <c r="Q82" i="2"/>
  <c r="P82" i="2"/>
  <c r="O82" i="2"/>
  <c r="N82" i="2"/>
  <c r="W80" i="2"/>
  <c r="V80" i="2"/>
  <c r="W79" i="2"/>
  <c r="V79" i="2"/>
  <c r="T79" i="2"/>
  <c r="W78" i="2"/>
  <c r="V78" i="2"/>
  <c r="T78" i="2"/>
  <c r="W77" i="2"/>
  <c r="V77" i="2"/>
  <c r="U77" i="2"/>
  <c r="T77" i="2"/>
  <c r="W76" i="2"/>
  <c r="W81" i="2" s="1"/>
  <c r="V76" i="2"/>
  <c r="V81" i="2"/>
  <c r="U76" i="2"/>
  <c r="T76" i="2"/>
  <c r="W75" i="2"/>
  <c r="V75" i="2"/>
  <c r="U75" i="2"/>
  <c r="U80" i="2"/>
  <c r="T75" i="2"/>
  <c r="T74" i="2"/>
  <c r="T73" i="2"/>
  <c r="T72" i="2"/>
  <c r="T80" i="2" s="1"/>
  <c r="T61" i="2"/>
  <c r="S61" i="2"/>
  <c r="R61" i="2"/>
  <c r="Q61" i="2"/>
  <c r="J46" i="2"/>
  <c r="P61" i="2"/>
  <c r="O61" i="2"/>
  <c r="N61" i="2"/>
  <c r="S40" i="2"/>
  <c r="R40" i="2"/>
  <c r="M29" i="2" s="1"/>
  <c r="Q40" i="2"/>
  <c r="P40" i="2"/>
  <c r="M30" i="2"/>
  <c r="O40" i="2"/>
  <c r="N40" i="2"/>
  <c r="B7" i="2"/>
  <c r="M67" i="2"/>
  <c r="M28" i="2"/>
  <c r="J27" i="2" s="1"/>
  <c r="F30" i="9"/>
  <c r="Q14" i="10"/>
  <c r="O39" i="15"/>
  <c r="D35" i="10"/>
  <c r="L15" i="10"/>
  <c r="Y14" i="10"/>
  <c r="D33" i="10"/>
  <c r="I37" i="10"/>
  <c r="D42" i="10"/>
  <c r="I40" i="10"/>
  <c r="O38" i="15"/>
  <c r="G41" i="15" s="1"/>
  <c r="J15" i="10"/>
  <c r="W14" i="10"/>
  <c r="G67" i="6" l="1"/>
  <c r="D19" i="7" s="1"/>
  <c r="J31" i="5"/>
  <c r="H33" i="4"/>
  <c r="J34" i="5"/>
  <c r="J33" i="5"/>
  <c r="J23" i="18"/>
  <c r="C32" i="9"/>
  <c r="F14" i="10" s="1"/>
  <c r="P32" i="9"/>
  <c r="F34" i="4"/>
  <c r="F35" i="4" s="1"/>
  <c r="N45" i="3"/>
  <c r="F32" i="4"/>
  <c r="N47" i="3"/>
  <c r="G33" i="4"/>
  <c r="G34" i="4" s="1"/>
  <c r="R14" i="10"/>
  <c r="J14" i="10"/>
  <c r="N43" i="3"/>
  <c r="H32" i="4"/>
  <c r="D31" i="10"/>
  <c r="H20" i="4"/>
  <c r="B47" i="6" l="1"/>
  <c r="B28" i="7"/>
  <c r="E24" i="7"/>
  <c r="D24" i="7"/>
  <c r="H34" i="4"/>
  <c r="H35" i="4"/>
  <c r="J35" i="5" s="1"/>
</calcChain>
</file>

<file path=xl/sharedStrings.xml><?xml version="1.0" encoding="utf-8"?>
<sst xmlns="http://schemas.openxmlformats.org/spreadsheetml/2006/main" count="1081" uniqueCount="728">
  <si>
    <t>Lijst bij aanmelding kleuters</t>
  </si>
  <si>
    <t xml:space="preserve">      Formulier 1.A. </t>
  </si>
  <si>
    <t>Groep 1-2</t>
  </si>
  <si>
    <t>Bij of na aanmelding te gebruiken door directeur / adjunct-directeur, de leerkracht, of de ib’er.</t>
  </si>
  <si>
    <t>Dit is een eerste inschatting, geen vaststelling.</t>
  </si>
  <si>
    <t>Naam leerling:</t>
  </si>
  <si>
    <t>Geboortedatum:</t>
  </si>
  <si>
    <t>Datum gesprek:</t>
  </si>
  <si>
    <t>Aanwezigen bij gesprek:</t>
  </si>
  <si>
    <t>1. Globale indruk</t>
  </si>
  <si>
    <t xml:space="preserve">Geef in het onderstaande lijstje door middel van aanvinken aan wat u in uw kind herkent. </t>
  </si>
  <si>
    <t>Mijn kind is:</t>
  </si>
  <si>
    <t>spontaan</t>
  </si>
  <si>
    <t>zelfverzekerd</t>
  </si>
  <si>
    <t>aandachtvragend</t>
  </si>
  <si>
    <t>opgewekt</t>
  </si>
  <si>
    <t>driftig</t>
  </si>
  <si>
    <t>somber</t>
  </si>
  <si>
    <t>teruggetrokken</t>
  </si>
  <si>
    <t>verlegen</t>
  </si>
  <si>
    <t>gespannen</t>
  </si>
  <si>
    <t>overactief</t>
  </si>
  <si>
    <t>jaloers</t>
  </si>
  <si>
    <t>angstig</t>
  </si>
  <si>
    <t>passief</t>
  </si>
  <si>
    <t>rustig</t>
  </si>
  <si>
    <t>vrolijk</t>
  </si>
  <si>
    <t>gehoorzaam</t>
  </si>
  <si>
    <t>Opmerkingen:</t>
  </si>
  <si>
    <r>
      <t>2. Welbevinden</t>
    </r>
    <r>
      <rPr>
        <b/>
        <i/>
        <sz val="9"/>
        <color indexed="8"/>
        <rFont val="Verdana"/>
        <family val="2"/>
      </rPr>
      <t xml:space="preserve"> </t>
    </r>
  </si>
  <si>
    <t>Per uitspraak zijn er drie antwoordmogelijkheden:</t>
  </si>
  <si>
    <t>Ja (de uitspraak gaat meestal op voor uw kind)</t>
  </si>
  <si>
    <t>Soms (de uitspraak is soms van toepassing)</t>
  </si>
  <si>
    <t>Nee (de uitspraak past niet bij uw kind)</t>
  </si>
  <si>
    <t>Aanvinken in de desbetreffende kolom.</t>
  </si>
  <si>
    <t>Mijn kind:</t>
  </si>
  <si>
    <t>J</t>
  </si>
  <si>
    <t>S</t>
  </si>
  <si>
    <t>N</t>
  </si>
  <si>
    <t>j</t>
  </si>
  <si>
    <t>s</t>
  </si>
  <si>
    <t>n</t>
  </si>
  <si>
    <t>1. heeft plezier in het leven</t>
  </si>
  <si>
    <t>6. helpt vaak andere kinderen</t>
  </si>
  <si>
    <t>2. is fit en gezond</t>
  </si>
  <si>
    <t>7. komt voor zichzelf op</t>
  </si>
  <si>
    <t>3. neemt initiatieven</t>
  </si>
  <si>
    <t>8. vraagt hulp als dat nodig is</t>
  </si>
  <si>
    <t>4. speelt vaak met andere kinderen</t>
  </si>
  <si>
    <t>9. vertelt spontaan over
    gebeurtenissen en activiteiten</t>
  </si>
  <si>
    <t>5. gaat goed met andere kinderen 
    om</t>
  </si>
  <si>
    <t>3. Bezigheden die het kind onderneemt</t>
  </si>
  <si>
    <t>In welke mate doet uw kind de onderstaande activiteiten?</t>
  </si>
  <si>
    <t>Vaak</t>
  </si>
  <si>
    <t>Wel eens</t>
  </si>
  <si>
    <t>Nooit</t>
  </si>
  <si>
    <t>Mijn kind is veel bezig met of houdt van:</t>
  </si>
  <si>
    <t>V</t>
  </si>
  <si>
    <t>W</t>
  </si>
  <si>
    <t>v</t>
  </si>
  <si>
    <t>w</t>
  </si>
  <si>
    <t>1. rennen, fietsen, hollen</t>
  </si>
  <si>
    <t>8.   gezelschapsspelletjes</t>
  </si>
  <si>
    <t>2. televisie kijken</t>
  </si>
  <si>
    <t>9.   liedjes zingen, naar muziek 
      luisteren</t>
  </si>
  <si>
    <t>3. bouwen met blokken, Lego, 
    K’nex</t>
  </si>
  <si>
    <t>10. bekijken van een prentenboek</t>
  </si>
  <si>
    <t>4. puzzelen, denkspelletjes</t>
  </si>
  <si>
    <t>11. luisteren naar een verhaal</t>
  </si>
  <si>
    <t>5. computerspelletjes</t>
  </si>
  <si>
    <t>12. zelf 'technisch' lezen</t>
  </si>
  <si>
    <t>6. knippen, plakken, kleuren</t>
  </si>
  <si>
    <t xml:space="preserve">13. </t>
  </si>
  <si>
    <t>7. fantasiespel, rollenspel</t>
  </si>
  <si>
    <t xml:space="preserve">14. </t>
  </si>
  <si>
    <r>
      <t xml:space="preserve">4. Ontwikkeling </t>
    </r>
    <r>
      <rPr>
        <b/>
        <i/>
        <sz val="9"/>
        <rFont val="Verdana"/>
        <family val="2"/>
      </rPr>
      <t xml:space="preserve"> </t>
    </r>
  </si>
  <si>
    <t>Geef in onderstaand overzicht aan hoe u de betrokkenheid van uw kind inschat.</t>
  </si>
  <si>
    <t>Soms ( de uitspraak is soms van toepassing)</t>
  </si>
  <si>
    <t>1. spreekt in lange zinnen</t>
  </si>
  <si>
    <t xml:space="preserve"> 8.  heeft een rijke fantasie</t>
  </si>
  <si>
    <t>2. spreekt duidelijk</t>
  </si>
  <si>
    <t xml:space="preserve"> 9.  onderzoekt en experimenteert 
      graag</t>
  </si>
  <si>
    <t>3. kent de betekenis van veel
    woorden</t>
  </si>
  <si>
    <t>10. heeft een goed geheugen</t>
  </si>
  <si>
    <t>4. heeft interesse in letters en 
    lezen</t>
  </si>
  <si>
    <t>11. is ondernemend</t>
  </si>
  <si>
    <t>5. heeft interesse in hoeveelheden 
    en getallen</t>
  </si>
  <si>
    <t>12. is nieuwsgierig, stelt veel 
      vragen</t>
  </si>
  <si>
    <t>6. gebruikt moeilijke woorden</t>
  </si>
  <si>
    <t>13. heeft oog voor detail</t>
  </si>
  <si>
    <t>7. kan moeilijke puzzels en 
    spelletjes maken</t>
  </si>
  <si>
    <t>14. bedenkt oplossingen, anders 
      dan je zou verwachten</t>
  </si>
  <si>
    <t xml:space="preserve">5. Betrokkenheid: intensief met iets bezig zijn </t>
  </si>
  <si>
    <t>1. kan intensief ergens mee bezig 
    zijn</t>
  </si>
  <si>
    <t>4. weet zich goed te vermaken</t>
  </si>
  <si>
    <t>2. werkt of speelt geconcentreerd</t>
  </si>
  <si>
    <t>5. maakt af waar hij/zij aan 
    begonnen is</t>
  </si>
  <si>
    <t>3. is een doorzetter, ook als iets 
    niet direct lukt</t>
  </si>
  <si>
    <t xml:space="preserve">6. </t>
  </si>
  <si>
    <t>6. Heeft uw kind de peuterspeelzaal of het kinderdagverblijf bezocht?</t>
  </si>
  <si>
    <t>Zo ja, hoe is dat verlopen?</t>
  </si>
  <si>
    <r>
      <t xml:space="preserve">Resultaten aanmelding 1-2 </t>
    </r>
    <r>
      <rPr>
        <i/>
        <sz val="9"/>
        <rFont val="Verdana"/>
        <family val="2"/>
      </rPr>
      <t>– voor dossier</t>
    </r>
  </si>
  <si>
    <t>Conclusie van aanmelding door ouders (invullen door school).</t>
  </si>
  <si>
    <t>In te vullen in samenspraak met de ib’er of coördinator (hoog)begaafdheid.</t>
  </si>
  <si>
    <t xml:space="preserve">Bij score ‘naar stap 2’ maakt u een Leerlingprofiel aan en neemt u de conclusie over in de kolom ’bevindingen’ bij punt 1.A. </t>
  </si>
  <si>
    <t>Daarna gaat u naar stap 2.</t>
  </si>
  <si>
    <t>Groep:</t>
  </si>
  <si>
    <t>Invuldatum:</t>
  </si>
  <si>
    <t>Deel  A.</t>
  </si>
  <si>
    <t>Score op ontwikkelingsvoorsprong</t>
  </si>
  <si>
    <t>Voorsprong op</t>
  </si>
  <si>
    <t>Onderdeel</t>
  </si>
  <si>
    <t>Item</t>
  </si>
  <si>
    <t xml:space="preserve">Max. </t>
  </si>
  <si>
    <t>Min.</t>
  </si>
  <si>
    <t>Score</t>
  </si>
  <si>
    <t>nummer</t>
  </si>
  <si>
    <t>score</t>
  </si>
  <si>
    <t>leerling</t>
  </si>
  <si>
    <t>1. Taalvaardigheden</t>
  </si>
  <si>
    <t>2. Rekenvaardigheden</t>
  </si>
  <si>
    <t xml:space="preserve">3. Inzicht en constructievaardigheden </t>
  </si>
  <si>
    <t>4.Overige intellectuele vaardigheden</t>
  </si>
  <si>
    <t>5. Beeld van PSZ/ Kinderderdagverblijf</t>
  </si>
  <si>
    <t>Score bij een Ontwikkelingsvoorsprong</t>
  </si>
  <si>
    <t xml:space="preserve"> (score tussen 1 en 5)</t>
  </si>
  <si>
    <t>Totaal score</t>
  </si>
  <si>
    <t>Conclusie</t>
  </si>
  <si>
    <t>&gt;13      sterk signaal ontwikkelingsvoorsprong: naar stap 2</t>
  </si>
  <si>
    <t>8 - 13   voorzichtig signaal ontwikkelingsvoorsprong: naar stap 2, met voorbehoud</t>
  </si>
  <si>
    <t>&lt;8        geen signaal van een (brede) ontwikkelingsvoorsprong: deel B van dit formulier bekijken</t>
  </si>
  <si>
    <t>Deel  B.</t>
  </si>
  <si>
    <t>Ontwikkelingsvoorsprong op een bepaald terrein</t>
  </si>
  <si>
    <t>Maximale</t>
  </si>
  <si>
    <t>Minimale</t>
  </si>
  <si>
    <t>Aanvullend aanbod in groep</t>
  </si>
  <si>
    <t>niet naar stap 2</t>
  </si>
  <si>
    <t>&gt;4:    aanbod in groep</t>
  </si>
  <si>
    <t>&gt;1:    aanbod in groep</t>
  </si>
  <si>
    <t>3. Inzicht en constructievaardigheden</t>
  </si>
  <si>
    <t>&gt;3:    aanbod in groep</t>
  </si>
  <si>
    <t>4. Overige intellectuele vaardigheden</t>
  </si>
  <si>
    <t>&gt;4:    naar stap 2</t>
  </si>
  <si>
    <t xml:space="preserve">namenlijst: </t>
  </si>
  <si>
    <t>deel 1 = voor alle leerlingen</t>
  </si>
  <si>
    <t>Leeraspecten</t>
  </si>
  <si>
    <t>Kan logisch denken en ziet verbanden
die veel kinderen niet zien</t>
  </si>
  <si>
    <t>Gebruikt veel moeilijke woorden</t>
  </si>
  <si>
    <t>Maakt lange zinnen</t>
  </si>
  <si>
    <t>Heeft een bijzonder gevoel voor humor</t>
  </si>
  <si>
    <t>Is nieuwsgierig, stelt veel vragen</t>
  </si>
  <si>
    <t>Heeft een goed geheugen</t>
  </si>
  <si>
    <t>Heeft een rijke fantasie</t>
  </si>
  <si>
    <t>Onderzoekt en experimenteert graag</t>
  </si>
  <si>
    <t>Kan hoeveelheden overzien en 
telt tot 20</t>
  </si>
  <si>
    <t>Heeft interesse in cijfers en letters</t>
  </si>
  <si>
    <t>Kan moeilijke puzzels en spelletjes
maken</t>
  </si>
  <si>
    <t>Heeft oog voor detail</t>
  </si>
  <si>
    <t>Totaal aantal x en ?</t>
  </si>
  <si>
    <t>deel 2 = bij een score van 5 of meer op deel 1</t>
  </si>
  <si>
    <t>signalen van zorg (SVZ)</t>
  </si>
  <si>
    <t>Zelfbeeld 
aspecten</t>
  </si>
  <si>
    <t>Heeft een sterk wisselende
of weinig concentratie</t>
  </si>
  <si>
    <t>Heeft te veel of te weinig zelfvertrouwen</t>
  </si>
  <si>
    <t>Heeft weinig positief beeld van eigen mogelijkheden</t>
  </si>
  <si>
    <t>Omgang
aspecten</t>
  </si>
  <si>
    <t>Is niet goed opgenomen in de groep</t>
  </si>
  <si>
    <t>Heeft moeite met empatische inschatting</t>
  </si>
  <si>
    <t>Komt niet goed op voor zichzelf</t>
  </si>
  <si>
    <t>Werkhouding
aspecten</t>
  </si>
  <si>
    <t>Is niet zo zelfstandig, vraagt voortdurend bevestiging</t>
  </si>
  <si>
    <t>Vertoont erg wisselend gedrag in
taakgerichtheid</t>
  </si>
  <si>
    <t>Heeft moeite met doorzetten</t>
  </si>
  <si>
    <t>Totaal aantal signalen van zorg</t>
  </si>
  <si>
    <t>7x leerrendement = 1</t>
  </si>
  <si>
    <t>geen SVZ = 1</t>
  </si>
  <si>
    <t>totaal</t>
  </si>
  <si>
    <t xml:space="preserve">Oudervragenlijst SiDi 3 </t>
  </si>
  <si>
    <t>Formulier 2.B. (3-8)</t>
  </si>
  <si>
    <t xml:space="preserve">Groep 3 - 8 </t>
  </si>
  <si>
    <t xml:space="preserve">Naam                                                                                </t>
  </si>
  <si>
    <t>Naam school</t>
  </si>
  <si>
    <t xml:space="preserve">Geboortedatum                                                             </t>
  </si>
  <si>
    <t>Groep</t>
  </si>
  <si>
    <t>Schoolloopbaan (groep overgeslagen / doublure)</t>
  </si>
  <si>
    <t>Inschatting ontwikkeling</t>
  </si>
  <si>
    <t>Mijn kind heeft:</t>
  </si>
  <si>
    <t xml:space="preserve">          Zeker een ontwikkelingsvoorsprong</t>
  </si>
  <si>
    <t xml:space="preserve">          Vermoedelijk een ontwikkelingsvoorsprong</t>
  </si>
  <si>
    <t xml:space="preserve">          Geen ontwikkelingsvoorsprong</t>
  </si>
  <si>
    <t>Toelichting</t>
  </si>
  <si>
    <t>Ondertekend door</t>
  </si>
  <si>
    <t>Naam ouder(s)</t>
  </si>
  <si>
    <t>Invuldatum</t>
  </si>
  <si>
    <t>Handtekening</t>
  </si>
  <si>
    <t>E-mail (optioneel)</t>
  </si>
  <si>
    <t>Vragenlijst</t>
  </si>
  <si>
    <t>Met onderstaande vragenlijst kan de algemene verstandelijke ontwikkeling van uw kind ingeschat worden. 
Het is de bedoeling een beeld te krijgen van uw kind op dit moment, vergeleken met leeftijdsgenoten.</t>
  </si>
  <si>
    <t>Hieronder is een aantal stellingen geformuleerd, verdeeld over verschillende onderdelen Een aantal stellingen is met ja/nee te beantwoorden. U zet dan een kruisje in het bolletje dat op uw kind van toepassing is in vergelijking met leeftijdsgenoten. 
Bij de overige stellingen zet u achter de stelling een kruisje in de bijbehorende kolom: nooit, soms, vaak of altijd. 
Er is aan het eind van elk onderdeel ruimte voor eventuele aanvullingen en/of opmerkingen. In het gesprek met de leerkracht krijgt u de mogelijkheid om het beeld van uw kind toe te lichten.</t>
  </si>
  <si>
    <t>Het is belangrijk dat alle vragen worden ingevuld en dat er per vraag maar één antwoordmogelijkheid wordt aangekruist.</t>
  </si>
  <si>
    <t>Uw beeld in groep 3 - 8</t>
  </si>
  <si>
    <t>Schoolse vaardigheden</t>
  </si>
  <si>
    <t>Soms</t>
  </si>
  <si>
    <t xml:space="preserve">Vaak </t>
  </si>
  <si>
    <t>Altijd</t>
  </si>
  <si>
    <t>1.   Is snel van begrip</t>
  </si>
  <si>
    <t>2.   Heeft een grote algemene interesse</t>
  </si>
  <si>
    <t>3.   Heeft een adequaat woordgebruik</t>
  </si>
  <si>
    <t>4.   Heeft een scherp opmerkingsvermogen</t>
  </si>
  <si>
    <t>5.   Heeft een hoog leertempo</t>
  </si>
  <si>
    <t>6.   Heeft een kritisch denkvermogen</t>
  </si>
  <si>
    <t>7.   Streeft naar perfectie</t>
  </si>
  <si>
    <t>8.   Kan langere tijd met veel aandacht ergens mee bezig zijn</t>
  </si>
  <si>
    <t>9.   Is vindingrijk in het denken</t>
  </si>
  <si>
    <t>10. Is gericht op probleemoplossen</t>
  </si>
  <si>
    <t>11. Heeft behoefte aan uitdagende activiteiten</t>
  </si>
  <si>
    <t>12. Kan stappen bij het leren overslaan</t>
  </si>
  <si>
    <t>Ja</t>
  </si>
  <si>
    <t>Nee</t>
  </si>
  <si>
    <t>13. Heeft een ongewoon grote woordenschat</t>
  </si>
  <si>
    <t>14. Heeft grote parate kennis</t>
  </si>
  <si>
    <t>15. Heeft zichzelf schoolse vaardigheden aangeleerd</t>
  </si>
  <si>
    <t>Toelichting in gesprek</t>
  </si>
  <si>
    <t>Vrijetijdsbesteding</t>
  </si>
  <si>
    <t>16.  Kan zichzelf goed vermaken</t>
  </si>
  <si>
    <t>17.  Kijkt graag naar informatieve programma's op de televisie</t>
  </si>
  <si>
    <t>18.  Beoefent één of meer hobby's intensief</t>
  </si>
  <si>
    <t>19.  Speelt strategie- of adventure games op de computer</t>
  </si>
  <si>
    <t>20.  Trekt graag op met oudere kinderen</t>
  </si>
  <si>
    <t>21.  Neemt graag de leiding over andere kinderen</t>
  </si>
  <si>
    <t>22.  Leest graag</t>
  </si>
  <si>
    <t>Overige intellectuele vaardigheden</t>
  </si>
  <si>
    <r>
      <t>23.</t>
    </r>
    <r>
      <rPr>
        <sz val="7"/>
        <color indexed="8"/>
        <rFont val="Times New Roman"/>
        <family val="1"/>
      </rPr>
      <t xml:space="preserve">  </t>
    </r>
    <r>
      <rPr>
        <sz val="9"/>
        <color indexed="8"/>
        <rFont val="Verdana"/>
        <family val="2"/>
      </rPr>
      <t>Heeft een diepgaande interesse op een bepaald terrein</t>
    </r>
  </si>
  <si>
    <r>
      <t>24.</t>
    </r>
    <r>
      <rPr>
        <sz val="7"/>
        <color indexed="8"/>
        <rFont val="Times New Roman"/>
        <family val="1"/>
      </rPr>
      <t xml:space="preserve">  </t>
    </r>
    <r>
      <rPr>
        <sz val="9"/>
        <color indexed="8"/>
        <rFont val="Verdana"/>
        <family val="2"/>
      </rPr>
      <t>Is nieuwsgierig</t>
    </r>
  </si>
  <si>
    <r>
      <t>25.</t>
    </r>
    <r>
      <rPr>
        <sz val="7"/>
        <color indexed="8"/>
        <rFont val="Times New Roman"/>
        <family val="1"/>
      </rPr>
      <t xml:space="preserve">  </t>
    </r>
    <r>
      <rPr>
        <sz val="9"/>
        <color indexed="8"/>
        <rFont val="Verdana"/>
        <family val="2"/>
      </rPr>
      <t>Bedenkt vindingrijke oplossingen voor bepaalde problemen</t>
    </r>
  </si>
  <si>
    <t xml:space="preserve">      Zo ja, kunt u hiervan een voorbeeld geven</t>
  </si>
  <si>
    <r>
      <t>26.</t>
    </r>
    <r>
      <rPr>
        <sz val="7"/>
        <color indexed="8"/>
        <rFont val="Times New Roman"/>
        <family val="1"/>
      </rPr>
      <t xml:space="preserve">  </t>
    </r>
    <r>
      <rPr>
        <sz val="9"/>
        <color indexed="8"/>
        <rFont val="Verdana"/>
        <family val="2"/>
      </rPr>
      <t>Heeft een levendige fantasie</t>
    </r>
  </si>
  <si>
    <r>
      <t>27.</t>
    </r>
    <r>
      <rPr>
        <sz val="7"/>
        <color indexed="8"/>
        <rFont val="Times New Roman"/>
        <family val="1"/>
      </rPr>
      <t xml:space="preserve">  </t>
    </r>
    <r>
      <rPr>
        <sz val="9"/>
        <color indexed="8"/>
        <rFont val="Verdana"/>
        <family val="2"/>
      </rPr>
      <t>Is goed in geheugenspelletjes, bijvoorbeeld memory</t>
    </r>
  </si>
  <si>
    <r>
      <t>28.</t>
    </r>
    <r>
      <rPr>
        <sz val="7"/>
        <color indexed="8"/>
        <rFont val="Times New Roman"/>
        <family val="1"/>
      </rPr>
      <t xml:space="preserve">  </t>
    </r>
    <r>
      <rPr>
        <sz val="9"/>
        <color indexed="8"/>
        <rFont val="Verdana"/>
        <family val="2"/>
      </rPr>
      <t>Is ondernemend</t>
    </r>
  </si>
  <si>
    <r>
      <t>29.</t>
    </r>
    <r>
      <rPr>
        <sz val="7"/>
        <color indexed="8"/>
        <rFont val="Times New Roman"/>
        <family val="1"/>
      </rPr>
      <t xml:space="preserve">  </t>
    </r>
    <r>
      <rPr>
        <sz val="9"/>
        <color indexed="8"/>
        <rFont val="Verdana"/>
        <family val="2"/>
      </rPr>
      <t>Heeft behoefte aan kennis</t>
    </r>
  </si>
  <si>
    <t>30. Kan zich goed uitdrukken</t>
  </si>
  <si>
    <t>31. Heeft een sterk rechtvaardigheidsgevoel</t>
  </si>
  <si>
    <t>32. Is idealistisch</t>
  </si>
  <si>
    <t>33. Heeft een kritische houding</t>
  </si>
  <si>
    <t>34. Heeft een ongewoon gevoel voor humor</t>
  </si>
  <si>
    <t>35. Heeft een neiging tot organiseren</t>
  </si>
  <si>
    <t>36. Denkt te veel door</t>
  </si>
  <si>
    <t>37. Heeft behoefte aan zelfstandigheid</t>
  </si>
  <si>
    <r>
      <t>38.</t>
    </r>
    <r>
      <rPr>
        <sz val="7"/>
        <color indexed="8"/>
        <rFont val="Times New Roman"/>
        <family val="1"/>
      </rPr>
      <t xml:space="preserve">  </t>
    </r>
    <r>
      <rPr>
        <sz val="9"/>
        <color indexed="8"/>
        <rFont val="Verdana"/>
        <family val="2"/>
      </rPr>
      <t>Lijkt stappen over te slaan wanneer hij/zij iets vertelt</t>
    </r>
  </si>
  <si>
    <t>39. Is thuis met andere leerstof bezig</t>
  </si>
  <si>
    <t>40. Komt soms na maanden terug op een gebeurtenis</t>
  </si>
  <si>
    <t>Mentale veerkracht</t>
  </si>
  <si>
    <t>41. Is taakgericht bij uitdagende opdrachten</t>
  </si>
  <si>
    <t>42. Heeft doorzettingsvermogen</t>
  </si>
  <si>
    <t>43. Werkt zelfstandig</t>
  </si>
  <si>
    <t>44. Is in staat tot reflectie</t>
  </si>
  <si>
    <t>45. Is gevoelig voor kritiek</t>
  </si>
  <si>
    <t>46. Is zelfbewust</t>
  </si>
  <si>
    <t>47. Heeft affiniteit met kinderen met dezelfde interesses</t>
  </si>
  <si>
    <t>48. Kan zich goed uiten</t>
  </si>
  <si>
    <t>49. Heeft een realistisch beeld van eigen mogelijkheden</t>
  </si>
  <si>
    <t>50. Is weerbaar in contacten met leeftijdsgenoten</t>
  </si>
  <si>
    <t>51. Staat open voor ideeën van anderen</t>
  </si>
  <si>
    <t>Plezier in school</t>
  </si>
  <si>
    <t>52. Gaat met plezier naar school</t>
  </si>
  <si>
    <t>53. Klaagt regelmatig over hoofd- / buikpijn</t>
  </si>
  <si>
    <t>54. Krijgt voldoende cognitieve uitdaging</t>
  </si>
  <si>
    <t>55. Voelt zich sociaal geaccepteerd in school</t>
  </si>
  <si>
    <t>56. Heeft een goede relatie met de leerkracht</t>
  </si>
  <si>
    <r>
      <t xml:space="preserve">Resultaten oudergesprek 3-8 </t>
    </r>
    <r>
      <rPr>
        <i/>
        <sz val="9"/>
        <color indexed="8"/>
        <rFont val="Verdana"/>
        <family val="2"/>
      </rPr>
      <t>– voor dossier</t>
    </r>
  </si>
  <si>
    <t>Conclusie van het oudergesprek (invullen door school).</t>
  </si>
  <si>
    <t>U neemt de conclusie over in de kolom ‘bevindingen’ in het Leerlingprofiel bij ‘stap 2’.</t>
  </si>
  <si>
    <t>Daarna gaat u naar stap 3.</t>
  </si>
  <si>
    <t>Aantal scores op</t>
  </si>
  <si>
    <t>Vaak/Altijd/Ja</t>
  </si>
  <si>
    <t>Minstens</t>
  </si>
  <si>
    <t>Aantal</t>
  </si>
  <si>
    <t>12 items</t>
  </si>
  <si>
    <t>Plezier op school</t>
  </si>
  <si>
    <t>totaal:</t>
  </si>
  <si>
    <t>26 items</t>
  </si>
  <si>
    <t>Vermoeden van een ontwikkelingsvoorsprong</t>
  </si>
  <si>
    <t>Er is sprake van een voorsprong op de volgende terreinen:</t>
  </si>
  <si>
    <t>Overige opmerkingen</t>
  </si>
  <si>
    <t>Berichtgeving naar ouders</t>
  </si>
  <si>
    <t>ja/nee</t>
  </si>
  <si>
    <t>Verantwoordelijke leerkracht</t>
  </si>
  <si>
    <t>Naam:</t>
  </si>
  <si>
    <t xml:space="preserve">Diagnoselijst 3-8 </t>
  </si>
  <si>
    <t>Formulier 3.B.(3-8)</t>
  </si>
  <si>
    <t>Actie: Leerkracht</t>
  </si>
  <si>
    <t>In deze vragenlijst wordt uw oordeel gevraagd.</t>
  </si>
  <si>
    <t>Uit twee tegengestelde uitspraken kiest u die uitspraak die het meest van toepassing is.</t>
  </si>
  <si>
    <t xml:space="preserve">Wat u niet direct kunt invullen laat u open. </t>
  </si>
  <si>
    <t>Na een extra observatie kiest u definitief.</t>
  </si>
  <si>
    <t>Naam leerkracht(en):</t>
  </si>
  <si>
    <r>
      <t xml:space="preserve">Maak </t>
    </r>
    <r>
      <rPr>
        <b/>
        <u/>
        <sz val="9"/>
        <color indexed="10"/>
        <rFont val="Verdana"/>
        <family val="2"/>
      </rPr>
      <t>één</t>
    </r>
    <r>
      <rPr>
        <b/>
        <sz val="9"/>
        <color indexed="10"/>
        <rFont val="Verdana"/>
        <family val="2"/>
      </rPr>
      <t xml:space="preserve"> keuze: a - b - c - d</t>
    </r>
  </si>
  <si>
    <t>a</t>
  </si>
  <si>
    <t>b</t>
  </si>
  <si>
    <t>c</t>
  </si>
  <si>
    <t>d</t>
  </si>
  <si>
    <t>1.</t>
  </si>
  <si>
    <t>Toont interesse voor de behandelde onderwerpen in de klas</t>
  </si>
  <si>
    <t>Toont weinig interesse voor de behandelde onderwerpen in de klas</t>
  </si>
  <si>
    <t>2.</t>
  </si>
  <si>
    <t>Kan lang en geconcentreerd aan een zelfgekozen taak blijven werken</t>
  </si>
  <si>
    <t>Kan niet lang de aandacht bij een een zelfgekozen taak houden en is snel afgeleid</t>
  </si>
  <si>
    <t>3.</t>
  </si>
  <si>
    <t>Pakt in zijn/haar eentje moeilijke problemen aan</t>
  </si>
  <si>
    <t>Doet bij een kleine moeilijkheid al een beroep op anderen</t>
  </si>
  <si>
    <t>4.</t>
  </si>
  <si>
    <t>Zet zich in om het schoolwerk goed te doen</t>
  </si>
  <si>
    <t>Zet zich minder in om het schoolwerk goed te doen</t>
  </si>
  <si>
    <t>5.</t>
  </si>
  <si>
    <t>Is leergierig, wat blijkt uit brede en/of diepgaande interesse; is geboeid door moeilijke en/of ongewone onderwerpen; stelt vragen die dieper of verder ingaan dan de gewone lesstof, zoekt zelf informatie op</t>
  </si>
  <si>
    <t>Toont geen interesse buiten de gewone lesstof om</t>
  </si>
  <si>
    <t>6.</t>
  </si>
  <si>
    <t>Kan volgens een planning zelfstandig aan een opdracht werken</t>
  </si>
  <si>
    <t>Heeft veel begeleiding nodig bij het werken</t>
  </si>
  <si>
    <t>7.</t>
  </si>
  <si>
    <t>Is opgenomen in de groep</t>
  </si>
  <si>
    <t>Staat buiten de groep</t>
  </si>
  <si>
    <t>8.</t>
  </si>
  <si>
    <t>Luistert aandachtig als de leerkracht iets uitlegt of voordoet</t>
  </si>
  <si>
    <t>Wendt zich snel tot iets anders</t>
  </si>
  <si>
    <t>9.</t>
  </si>
  <si>
    <t>Begrijpt veel dingen snel (met weinig uitleg) en goed; ziet bijvoorbeeld goed ongewone en oorzaak-gevolg verbanden; heeft snel regels en principes, overeenkomsten en verschillen door; heeft een scherpzinnig oordeelsvermogen en weet veel uit boeken en films te halen</t>
  </si>
  <si>
    <t>Heeft gemiddelde tijd en uitleg nodig om iets te begrijpen of ergens uit te halen</t>
  </si>
  <si>
    <t>10.</t>
  </si>
  <si>
    <t>Vraagt niet onnodig aandacht tijdens het werken</t>
  </si>
  <si>
    <t>Vraagt onnodig aandacht tijdens het werken</t>
  </si>
  <si>
    <t>11.</t>
  </si>
  <si>
    <t>Maakt een taak volgens planning af</t>
  </si>
  <si>
    <t>Werkt hap-snap, impulsief aan een taak</t>
  </si>
  <si>
    <t>12.</t>
  </si>
  <si>
    <t>Leert gemakkelijk, kan soms leerstappen overslaan, heeft weinig herhaling nodig en leert van eigen fouten</t>
  </si>
  <si>
    <t>Kan geen oefenstof overslaan, heeft herhaling nodig</t>
  </si>
  <si>
    <t>13.</t>
  </si>
  <si>
    <t>Werkt geconcentreerd aan een opdracht</t>
  </si>
  <si>
    <t>Houdt de aandacht onvoldoende vast bij een opdracht</t>
  </si>
  <si>
    <t>14.</t>
  </si>
  <si>
    <t>Past kennis in nieuwe situaties toe</t>
  </si>
  <si>
    <t>Kennis blijft beperkt tot reproduceren</t>
  </si>
  <si>
    <t>15.</t>
  </si>
  <si>
    <t>Komt met initiatieven</t>
  </si>
  <si>
    <t xml:space="preserve">Is teruggetrokken   </t>
  </si>
  <si>
    <t>16.</t>
  </si>
  <si>
    <t>Gaat goed/leuk met andere kinderen om</t>
  </si>
  <si>
    <t>Gaat niet goed/leuk met andere kinderen om</t>
  </si>
  <si>
    <t>17.</t>
  </si>
  <si>
    <t>Kan omgaan met kritiek en tegenslagen</t>
  </si>
  <si>
    <t>Kan slecht tegen kritiek en tegenslagen</t>
  </si>
  <si>
    <t>18.</t>
  </si>
  <si>
    <t>Zet zich in om een bepaald ideaal na te streven</t>
  </si>
  <si>
    <t>Heeft gemiddelde ambities</t>
  </si>
  <si>
    <t>19.</t>
  </si>
  <si>
    <t>Heeft een hekel aan routinematig werk en herhalingsopdrachten</t>
  </si>
  <si>
    <t>Heeft geen hekel aan deze opdrachten</t>
  </si>
  <si>
    <t>20.</t>
  </si>
  <si>
    <t>Toont zelfvertrouwen</t>
  </si>
  <si>
    <t>Is onzeker</t>
  </si>
  <si>
    <t>21.</t>
  </si>
  <si>
    <t>Uit zich over wat in hem/haar omgaat</t>
  </si>
  <si>
    <t>Uit zich niet over wat in hem/haar omgaat</t>
  </si>
  <si>
    <t>22.</t>
  </si>
  <si>
    <t>Levert verzorgd werk af</t>
  </si>
  <si>
    <t>Levert slordig werk af</t>
  </si>
  <si>
    <t>23.</t>
  </si>
  <si>
    <t>Heeft interesse voor de uitleg en de oplossingswijze van een probleem</t>
  </si>
  <si>
    <t>Is alleen in de uitkomst geïnteresseerd</t>
  </si>
  <si>
    <t>24.</t>
  </si>
  <si>
    <t>Neemt op een scherpzinnige manier waar</t>
  </si>
  <si>
    <t>Neemt op een 'normale' manier waar</t>
  </si>
  <si>
    <t>25.</t>
  </si>
  <si>
    <t>Heeft een leidersrol in de groep</t>
  </si>
  <si>
    <t>Heeft geen leidersrol in de groep</t>
  </si>
  <si>
    <t>26.</t>
  </si>
  <si>
    <t>Gaat graag naar school</t>
  </si>
  <si>
    <t>Gaat niet graag naar school</t>
  </si>
  <si>
    <t>27.</t>
  </si>
  <si>
    <t>Stelt reële eisen aan zichzelf</t>
  </si>
  <si>
    <t>Stelt geen/nauwelijks eisen aan zichzelf</t>
  </si>
  <si>
    <t>28.</t>
  </si>
  <si>
    <t>Heeft het gestelde werk royaal binnen de tijd klaar</t>
  </si>
  <si>
    <t>Krijgt het werk met moeite of niet binnen de gestelde tijd af</t>
  </si>
  <si>
    <t>29.</t>
  </si>
  <si>
    <t>Is uit zichzelf door het werk op school geboeid</t>
  </si>
  <si>
    <t>Doet het werk omdat het moet of om beloond te worden</t>
  </si>
  <si>
    <t>30.</t>
  </si>
  <si>
    <t>Toont over een brede belangstelling te beschikken, kan over veel dingen meepraten</t>
  </si>
  <si>
    <t>Toont een beperkte belangstelling en is niet breed geïnteresseerd</t>
  </si>
  <si>
    <t>31.</t>
  </si>
  <si>
    <t>Zoekt contact met oudere kinderen</t>
  </si>
  <si>
    <t>Zoekt contact met jongere kinderen</t>
  </si>
  <si>
    <t>32.</t>
  </si>
  <si>
    <t>Zoekt naar informatie in bibliotheek en/of internet om meer te weten te komen over een bepaald onderwerp</t>
  </si>
  <si>
    <t>Is niet vanuit zichzelf geïnteresseerd in het opzoeken naar aanvullende informatie</t>
  </si>
  <si>
    <t>33.</t>
  </si>
  <si>
    <t>Staat kritisch tegenover beweringen</t>
  </si>
  <si>
    <t>Neemt beweringen van anderen gemakkelijk aan</t>
  </si>
  <si>
    <t>34.</t>
  </si>
  <si>
    <t>Heeft een positief beeld van eigen mogelijkheden</t>
  </si>
  <si>
    <t>Heeft een negatief beeld van de eigen mogelijkheden</t>
  </si>
  <si>
    <t>35.</t>
  </si>
  <si>
    <t>Heeft een uitgesproken mening</t>
  </si>
  <si>
    <t>Heeft geen eigen mening</t>
  </si>
  <si>
    <t>36.</t>
  </si>
  <si>
    <t>Vindt het leuk op school en voelt zich er thuis</t>
  </si>
  <si>
    <t>Heeft een hekel aan school en voelt er zich niet thuis</t>
  </si>
  <si>
    <t>37.</t>
  </si>
  <si>
    <t>Is blij met goede resultaten</t>
  </si>
  <si>
    <t>Staat onverschillig tegenover goede resultaten</t>
  </si>
  <si>
    <t>38.</t>
  </si>
  <si>
    <t>Is niet afgunstig op andere kinderen</t>
  </si>
  <si>
    <t>Is snel jaloers op andere kinderen</t>
  </si>
  <si>
    <t>39.</t>
  </si>
  <si>
    <t>Heeft moeite met onthouden</t>
  </si>
  <si>
    <t>40.</t>
  </si>
  <si>
    <t>Wil alles weten en is volhardend in het doorvragen, stelt 'waarom' vragen</t>
  </si>
  <si>
    <t>Is geen doorvrager</t>
  </si>
  <si>
    <t>41.</t>
  </si>
  <si>
    <t>Kan goed met de leerkracht opschieten</t>
  </si>
  <si>
    <t>Kan niet goed met de leerkracht opschieten</t>
  </si>
  <si>
    <t>42.</t>
  </si>
  <si>
    <t>Begint regelmatig uit eigen interesse aan een taak of probleem en werkt dan intensief en met een goed resultaat</t>
  </si>
  <si>
    <t>Begint niet gauw uit eigen interesse aan een taak of probleem en werkt niet intensief voor een goed resultaat</t>
  </si>
  <si>
    <t>43.</t>
  </si>
  <si>
    <t>Let op als de leerkracht iets uitlegt of voordoet</t>
  </si>
  <si>
    <t>Let niet op of is snel afgeleid als er opgelet moet worden</t>
  </si>
  <si>
    <t>44.</t>
  </si>
  <si>
    <t>Doet wat de leerkracht vraagt</t>
  </si>
  <si>
    <t>Doet niet of onder protest wat de leerkracht vraagt</t>
  </si>
  <si>
    <t>45.</t>
  </si>
  <si>
    <t>Begint uit zichzelf aan een taak</t>
  </si>
  <si>
    <t>Heeft aansporing nodig</t>
  </si>
  <si>
    <t>46.</t>
  </si>
  <si>
    <t>Past zich goed aan in nieuwe situaties</t>
  </si>
  <si>
    <t>Past zich in nieuwe situaties moeizaam aan</t>
  </si>
  <si>
    <t>47.</t>
  </si>
  <si>
    <t>Kan hoofd- en bijzaken onderscheiden</t>
  </si>
  <si>
    <t>Heeft moeite met hoofd- en bijzaken</t>
  </si>
  <si>
    <t>48.</t>
  </si>
  <si>
    <t>Heeft geen gedragsproblemen in de groep</t>
  </si>
  <si>
    <t>Heeft voortdurend gedragsproblemen in de groep</t>
  </si>
  <si>
    <t>49.</t>
  </si>
  <si>
    <t>Spreekt in goed opgebouwde zinnen en toont daarbij een ruime woordenschat</t>
  </si>
  <si>
    <t>Heeft beperkte woordenschat</t>
  </si>
  <si>
    <t>50.</t>
  </si>
  <si>
    <t>Ziet verbanden die de meeste kinderen niet zien</t>
  </si>
  <si>
    <t>Het zien van verbanden is gemiddeld</t>
  </si>
  <si>
    <t>51.</t>
  </si>
  <si>
    <t>Wordt geboeid door complexe opgaven</t>
  </si>
  <si>
    <t>Heeft een hekel aan complexe opgaven</t>
  </si>
  <si>
    <t>52.</t>
  </si>
  <si>
    <t>Heeft een realistisch beeld van eigen mogelijkheden (weet wat het aan kan)</t>
  </si>
  <si>
    <t>Heeft een te negatief of te positief beeld van eigen mogelijkheden</t>
  </si>
  <si>
    <t>53.</t>
  </si>
  <si>
    <t>Wil graag leren (kennis verwerven)</t>
  </si>
  <si>
    <t>Vindt leren niet leuk</t>
  </si>
  <si>
    <t>54.</t>
  </si>
  <si>
    <t>Staat open voor ideeën van anderen</t>
  </si>
  <si>
    <t>Toont geen belangsteling voor ideeën van anderen</t>
  </si>
  <si>
    <t>55.</t>
  </si>
  <si>
    <t>Geeft opbouwende kritiek naar anderen</t>
  </si>
  <si>
    <t>Geeft afbrekende kritiek naar anderen</t>
  </si>
  <si>
    <t>56.</t>
  </si>
  <si>
    <t>Kan omgaan met het maken van fouten</t>
  </si>
  <si>
    <t>Heeft moeite met het maken van fouten</t>
  </si>
  <si>
    <t>57.</t>
  </si>
  <si>
    <t>Presteert op maximaal niveau</t>
  </si>
  <si>
    <t>Presteert onder maximaal niveau (er zit meer in)</t>
  </si>
  <si>
    <t>58.</t>
  </si>
  <si>
    <t>Kan nadenken en reflecteren op eigen handelen</t>
  </si>
  <si>
    <t>Denkt en reflecteert op eigen handelen op gemiddeld niveau</t>
  </si>
  <si>
    <t>59.</t>
  </si>
  <si>
    <t>Is gelijkmatig geínteresseerd in (bijna) alle schoolwerk</t>
  </si>
  <si>
    <t>Heeft eenzijdige belangstelling voor één onderwerp (wisselend), of heeft andere interesses buiten school</t>
  </si>
  <si>
    <t>60.</t>
  </si>
  <si>
    <t>Voelt zich gemakkelijk en prettig in de omgang met groepsgenoten</t>
  </si>
  <si>
    <t>Voelt zich ongemakkelijk en onprettig in de omgang met groepsgenoten</t>
  </si>
  <si>
    <t>Leerprestaties</t>
  </si>
  <si>
    <t>a: ruim boven gemiddeld niveau (10%)</t>
  </si>
  <si>
    <t>b: boven gemiddeld niveau (20%)</t>
  </si>
  <si>
    <t>c: gemiddeld niveau (50%)</t>
  </si>
  <si>
    <t>d: onder gemiddeld niveau (20%)</t>
  </si>
  <si>
    <t>N.B.: Deze scores corresponderen niet met de CITO normen</t>
  </si>
  <si>
    <t>Technisch lezen</t>
  </si>
  <si>
    <t>Begrijpend lezen</t>
  </si>
  <si>
    <t>Mondeling taalgebruik</t>
  </si>
  <si>
    <t>Spelling</t>
  </si>
  <si>
    <t>Inzicht taalstructuur</t>
  </si>
  <si>
    <t>Stellen</t>
  </si>
  <si>
    <t>Schrijven</t>
  </si>
  <si>
    <t>Rekeninzicht</t>
  </si>
  <si>
    <t>Rekenvaardigheid</t>
  </si>
  <si>
    <t>Zaakvakken/wereldoriëntatie</t>
  </si>
  <si>
    <t>Expressie</t>
  </si>
  <si>
    <t>Gymnastiek</t>
  </si>
  <si>
    <t>Aanvullende opmerkingen over de leerling</t>
  </si>
  <si>
    <t>Aanvullende opmerkingen over de lijst</t>
  </si>
  <si>
    <t>Diagnosegrafiek 3-8</t>
  </si>
  <si>
    <t>Leervermogen</t>
  </si>
  <si>
    <t>Taakgerichtheid / motivatie</t>
  </si>
  <si>
    <t>Zelfstandigheid / zelfsturing</t>
  </si>
  <si>
    <t>Sociaal emotionele competentie</t>
  </si>
  <si>
    <t>vraag</t>
  </si>
  <si>
    <t>A</t>
  </si>
  <si>
    <t>B</t>
  </si>
  <si>
    <t>C</t>
  </si>
  <si>
    <t>D</t>
  </si>
  <si>
    <t>Intelligentie</t>
  </si>
  <si>
    <t>TL</t>
  </si>
  <si>
    <t>BL</t>
  </si>
  <si>
    <t>MT</t>
  </si>
  <si>
    <t>SP</t>
  </si>
  <si>
    <t>IT</t>
  </si>
  <si>
    <t>ST</t>
  </si>
  <si>
    <t>SC</t>
  </si>
  <si>
    <t>RI</t>
  </si>
  <si>
    <t>Creatief denken</t>
  </si>
  <si>
    <t>RV</t>
  </si>
  <si>
    <t>ZW</t>
  </si>
  <si>
    <t>EX</t>
  </si>
  <si>
    <t>GY</t>
  </si>
  <si>
    <t>A + B</t>
  </si>
  <si>
    <t>C + D</t>
  </si>
  <si>
    <t>Zelfbeeld</t>
  </si>
  <si>
    <t>Houding school</t>
  </si>
  <si>
    <t>Overig</t>
  </si>
  <si>
    <r>
      <t>Resultaten leerkrachtdiagnoseverslag 3-8</t>
    </r>
    <r>
      <rPr>
        <i/>
        <sz val="9"/>
        <color indexed="8"/>
        <rFont val="Verdana"/>
        <family val="2"/>
      </rPr>
      <t>– voor dossier</t>
    </r>
  </si>
  <si>
    <t>Conclusie van de leerkrachtdiagnose (invullen door school).</t>
  </si>
  <si>
    <t>U neemt de conclusie over in de kolom ‘bevindingen’ in het Leerlingprofiel bij ‘stap 3’</t>
  </si>
  <si>
    <t>Bij het maken van het plan van aanpak kan dit een aandachtspunt zijn.</t>
  </si>
  <si>
    <t>Daarna gaat u naar stap 4.</t>
  </si>
  <si>
    <t>Aantal items</t>
  </si>
  <si>
    <t>Items 
a-b score</t>
  </si>
  <si>
    <t>Items 
c-d score</t>
  </si>
  <si>
    <t>Aandachtspunten</t>
  </si>
  <si>
    <t>c - score</t>
  </si>
  <si>
    <t>d - score</t>
  </si>
  <si>
    <t>Taakgerichtheid / Motivatie</t>
  </si>
  <si>
    <t>Zelfstandigheid / Zelfsturing</t>
  </si>
  <si>
    <t>Beeld van zorg:</t>
  </si>
  <si>
    <t>C - scores:</t>
  </si>
  <si>
    <t>D - scores</t>
  </si>
  <si>
    <t>Taakgerichtheid 
Motivatie</t>
  </si>
  <si>
    <t>Zelfstandigheid
Zelfsturing</t>
  </si>
  <si>
    <t>Sociaal emotionele 
competentie</t>
  </si>
  <si>
    <t>HS</t>
  </si>
  <si>
    <t>Leerlingvragenlijst</t>
  </si>
  <si>
    <t>Formulier 5. (3-8)</t>
  </si>
  <si>
    <t xml:space="preserve">Let wel: dit is geen test of toets. </t>
  </si>
  <si>
    <t>Jouw juf of meester wil alleen graag weten hoe jij over de onderstaande vragen denkt.</t>
  </si>
  <si>
    <t>Je ziet hier een aantal uitspraken. Het is de bedoeling dat je steeds aangeeft of je het eens bent met de uitspraak of dat je het er niet mee eens bent. Je kunt kiezen uit:</t>
  </si>
  <si>
    <t>Mee eens</t>
  </si>
  <si>
    <t>E</t>
  </si>
  <si>
    <t>Beetje mee eens</t>
  </si>
  <si>
    <t>BE</t>
  </si>
  <si>
    <t>Mee oneens</t>
  </si>
  <si>
    <t>O</t>
  </si>
  <si>
    <r>
      <t>Aan het einde zijn er twee open vragen. Hier mag</t>
    </r>
    <r>
      <rPr>
        <i/>
        <sz val="9"/>
        <rFont val="Verdana"/>
        <family val="2"/>
      </rPr>
      <t xml:space="preserve"> je zelf</t>
    </r>
    <r>
      <rPr>
        <i/>
        <sz val="9"/>
        <color indexed="10"/>
        <rFont val="Verdana"/>
        <family val="2"/>
      </rPr>
      <t xml:space="preserve"> </t>
    </r>
    <r>
      <rPr>
        <i/>
        <sz val="9"/>
        <color indexed="8"/>
        <rFont val="Verdana"/>
        <family val="2"/>
      </rPr>
      <t>het antwoord op de vraag opschrijven.</t>
    </r>
  </si>
  <si>
    <t>Ik ga meestal met plezier naar school</t>
  </si>
  <si>
    <t>Ik vind dat ik op school veel leer</t>
  </si>
  <si>
    <t>Ik vind dat ik goed mijn best doe</t>
  </si>
  <si>
    <t>Ik kan goed zelfstandig werken</t>
  </si>
  <si>
    <r>
      <t>Ik kan het werk maken zonder de uitleg van de ju</t>
    </r>
    <r>
      <rPr>
        <sz val="9"/>
        <rFont val="Verdana"/>
        <family val="2"/>
      </rPr>
      <t>f/</t>
    </r>
    <r>
      <rPr>
        <sz val="9"/>
        <color indexed="8"/>
        <rFont val="Verdana"/>
        <family val="2"/>
      </rPr>
      <t>meester</t>
    </r>
  </si>
  <si>
    <t>Ik denk dat ik een van de beste leerlingen van de groep ben</t>
  </si>
  <si>
    <t>Ik ben vaak eerder klaar met mijn werk</t>
  </si>
  <si>
    <t>Ik verveel me bij:</t>
  </si>
  <si>
    <t>Rekenen</t>
  </si>
  <si>
    <t>Taal</t>
  </si>
  <si>
    <t>Aardrijkskunde</t>
  </si>
  <si>
    <t>Geschiedenis</t>
  </si>
  <si>
    <t>Biologie</t>
  </si>
  <si>
    <t>Verkeer</t>
  </si>
  <si>
    <t>Ga naar de volgende bladzijde</t>
  </si>
  <si>
    <t>Ik leer heel gemakkelijk en kan goed onthouden</t>
  </si>
  <si>
    <t>Ik vind het oplossen van ingewikkelde problemen leuk</t>
  </si>
  <si>
    <t>Ik heb vaak originele ideeën</t>
  </si>
  <si>
    <t>Ik doe mijn best om geen fouten te maken</t>
  </si>
  <si>
    <t>Wanneer ik toch een fout maak, vind ik dat erg</t>
  </si>
  <si>
    <t>Ik ben zenuwachtig als ik een spreekbeurt moet houden</t>
  </si>
  <si>
    <t>Ik ben zenuwachtig als ik een proefwerk moet maken</t>
  </si>
  <si>
    <t>Ik heb vrienden/vriendinnen in de groep</t>
  </si>
  <si>
    <t>Mijn groepsgenoten begrijpen meestal wat ik bedoel</t>
  </si>
  <si>
    <t>Ik word vaak gepest of geplaagd</t>
  </si>
  <si>
    <t>Open vragen</t>
  </si>
  <si>
    <t>Mijn hobby’s zijn:</t>
  </si>
  <si>
    <t>Op school wil ik graag meer leren over:</t>
  </si>
  <si>
    <t>Je bent nu klaar. Je kunt dit formulier bij je juf of meester inleveren.</t>
  </si>
  <si>
    <t>Bedankt voor het invullen.</t>
  </si>
  <si>
    <r>
      <t>Resultaten leerlinggesprek</t>
    </r>
    <r>
      <rPr>
        <b/>
        <i/>
        <sz val="9"/>
        <color indexed="8"/>
        <rFont val="Verdana"/>
        <family val="2"/>
      </rPr>
      <t>– voor dossier</t>
    </r>
  </si>
  <si>
    <t>Conclusie van het leerlinggesprek (invullen door school).</t>
  </si>
  <si>
    <t>U neemt de conclusie over in de kolom ‘bevindingen’ in het Leerlingprofiel bij ‘stap 5’.</t>
  </si>
  <si>
    <t xml:space="preserve">Daarna gaat u na of stap 6 moet worden gezet. Indien dit het geval is stelt u vast welk onderdeel u wilt gaan </t>
  </si>
  <si>
    <t>oppakken.</t>
  </si>
  <si>
    <t>Indien u stap 6 niet hoeft te zetten kunt u doorgaan naar stap 7.</t>
  </si>
  <si>
    <t>1. Beeld van school</t>
  </si>
  <si>
    <t>1. Ik ga meestal met plezier naar school</t>
  </si>
  <si>
    <t>2. Ik vind dat ik op school veel leer</t>
  </si>
  <si>
    <t>3. Ik vind dat ik goed mijn best doe</t>
  </si>
  <si>
    <t>4. Ik kan goed zelfstandig werken</t>
  </si>
  <si>
    <t>5. Ik kan het werk maken zonder de uitleg van de juf/meester</t>
  </si>
  <si>
    <t>6. Ik denk dat ik een van de beste leerlingen van de groep ben</t>
  </si>
  <si>
    <t>7. Ik ben vaak eerder klaar met mijn werk</t>
  </si>
  <si>
    <t>2. Verveling bij 
    vakken</t>
  </si>
  <si>
    <t>3. Beeld van leren</t>
  </si>
  <si>
    <t>1. Ik leer heel gemakkelijk en kan goed onthouden</t>
  </si>
  <si>
    <t>2. Ik vind het oplossen van ingewikkelde problemen leuk</t>
  </si>
  <si>
    <t>3. Ik heb vaak originele ideeën</t>
  </si>
  <si>
    <t>4. Ik doe mijn best om geen fouten te maken</t>
  </si>
  <si>
    <t>4. Beeld van sociaal 
    emotioneel 
    functioneren</t>
  </si>
  <si>
    <t>Beeld van hobby’s:</t>
  </si>
  <si>
    <t>Beeld van wensen:</t>
  </si>
  <si>
    <t>Signalering op initiatief van ouders 1-8</t>
  </si>
  <si>
    <t>Formulier 1.C.</t>
  </si>
  <si>
    <t>U vult deze lijst in in geval van een vraag van ouders.</t>
  </si>
  <si>
    <t xml:space="preserve">Naam </t>
  </si>
  <si>
    <t>Datum gesprek</t>
  </si>
  <si>
    <t>Geboortedatum</t>
  </si>
  <si>
    <t>Vraag van de ouders</t>
  </si>
  <si>
    <t>Gemaakte afspraken</t>
  </si>
  <si>
    <t>Taak voor</t>
  </si>
  <si>
    <t>Resultaten, conclusie initiatief van ouders (invullen door school).</t>
  </si>
  <si>
    <t>Bij besluit naar ‘naar stap 2’ maakt u een Leerlingprofiel aan en neemt u de conclusie over in de kolom 
’bevindingen’ bij punt 1C.</t>
  </si>
  <si>
    <t>Kees</t>
  </si>
  <si>
    <t>Jan</t>
  </si>
  <si>
    <t>Esther</t>
  </si>
  <si>
    <t>x</t>
  </si>
  <si>
    <t>Frans Voorbeeld</t>
  </si>
  <si>
    <r>
      <t>Resultaten Plan van aanpak</t>
    </r>
    <r>
      <rPr>
        <i/>
        <sz val="9"/>
        <rFont val="Verdana"/>
        <family val="2"/>
      </rPr>
      <t>– voor dossier</t>
    </r>
  </si>
  <si>
    <t>Conclusie Plan van Aanpak.</t>
  </si>
  <si>
    <t>Resultaten bespreken met de ib’er of coördinator (hoog)begaafdheid.</t>
  </si>
  <si>
    <t>U neemt de conclusie over in de kolom ‘bevindingen’ in het Leerlingprofiel bij ‘stap 7’.</t>
  </si>
  <si>
    <t>Plan van aanpak is opgesteld.</t>
  </si>
  <si>
    <t>Onderdelen van plan van aanpak</t>
  </si>
  <si>
    <t>Passende leerstof – compacten en verrijken</t>
  </si>
  <si>
    <t>Ruimte voor eigen (creatieve) inbreng</t>
  </si>
  <si>
    <t>Mentale weerbaarheid, omgaan met faalervaringen, tegenslag, discipline, fouten maken</t>
  </si>
  <si>
    <t>Leerstrategieën</t>
  </si>
  <si>
    <t>Sociaal vaardig gedrag</t>
  </si>
  <si>
    <t>Werkwijze is beschreven</t>
  </si>
  <si>
    <t>Werkwijze</t>
  </si>
  <si>
    <t>Middelen /materialen</t>
  </si>
  <si>
    <t>Verantwoordelijke leerkracht(en)</t>
  </si>
  <si>
    <t>Plan is opgesteld op:</t>
  </si>
  <si>
    <t>Plan wordt gevalueerd op:</t>
  </si>
  <si>
    <t>Ouders zijn betrokken bij/geïnfomeerd over plan van aanpak</t>
  </si>
  <si>
    <t>Signaleringslijst onderpresteren</t>
  </si>
  <si>
    <t>Formulier 6.B.(1-8)</t>
  </si>
  <si>
    <t>Bron: Ine Gooijen, Hoensbroek</t>
  </si>
  <si>
    <t xml:space="preserve">U kunt deze lijst invullen bij een vermoeden van onderpresteren </t>
  </si>
  <si>
    <r>
      <t>Naam leerling</t>
    </r>
    <r>
      <rPr>
        <i/>
        <sz val="8"/>
        <color indexed="8"/>
        <rFont val="Verdana"/>
        <family val="2"/>
      </rPr>
      <t xml:space="preserve"> </t>
    </r>
  </si>
  <si>
    <t>Leeftijd</t>
  </si>
  <si>
    <t>Leerkracht</t>
  </si>
  <si>
    <t>1.*</t>
  </si>
  <si>
    <t>Lage test/toetsresultaten</t>
  </si>
  <si>
    <t>2.*</t>
  </si>
  <si>
    <t>Presteert op of onder niveau in lezen, taal of rekenen</t>
  </si>
  <si>
    <t>3.*</t>
  </si>
  <si>
    <t>Dagelijks schoolwerk niet of slecht af, inclusief huiswerk</t>
  </si>
  <si>
    <t>4.*</t>
  </si>
  <si>
    <t>Superieur in begrijpen en onthouden (eventueel selectief) van begrippen</t>
  </si>
  <si>
    <t>5.*</t>
  </si>
  <si>
    <t>Grote kloof in kwaliteit tussen schriftelijk en verbaal werk</t>
  </si>
  <si>
    <t>Grote feitelijke kennis</t>
  </si>
  <si>
    <t>Grote fantasie, creativiteit, verbeelding, is inventief</t>
  </si>
  <si>
    <t>Voortdurend ontevreden met geleverd werk, ook in expressievakken</t>
  </si>
  <si>
    <t xml:space="preserve">Probeert nieuwe activiteiten te vermijden, is perfectionistisch, wil mislukkingen voorkomen      </t>
  </si>
  <si>
    <t>Toont initiatief in het voortzetten van eigen keuze projecten</t>
  </si>
  <si>
    <t>11.*</t>
  </si>
  <si>
    <t xml:space="preserve">Heeft breed interessegebied en mogelijke speciale deskundigheid op een bepaald gebied. </t>
  </si>
  <si>
    <t>12.*</t>
  </si>
  <si>
    <t>Toont negatieve zelfwaardering door terugtrekken of agressief gedrag, negatieve zelfprojectie op anderen</t>
  </si>
  <si>
    <t>Functioneert niet gemakkelijk en/of constructief in een groep, doet niet graag mee aan groepsactiviteiten</t>
  </si>
  <si>
    <t>Geeft blijk van scherpzinnige, sensitieve gevoeligheid en waarneming van problemen ten opzichte van zichzelf, anderen, levensvraagstukken, waaruit blijkt dat hij/zij ver vooruit is</t>
  </si>
  <si>
    <t>Heeft onrealistische zelfverwachting, te hoog of te laag</t>
  </si>
  <si>
    <t>Geen voldoening over leerstofaanbod, houdt niet van instampen, geheugenwerk</t>
  </si>
  <si>
    <t>Is gemakkelijk afleidbaar, kan zich moeilijk concentreren op een taak</t>
  </si>
  <si>
    <t>Onverschillige of negatieve houding tegenover school</t>
  </si>
  <si>
    <t>Biedt weerstand tegen pogingen van de leerkracht om hem/haar te motiveren</t>
  </si>
  <si>
    <t>Heeft moeilijkheden in vriendschapsrelaties, in het sluiten van vriendschappen</t>
  </si>
  <si>
    <t xml:space="preserve">Lijkt lui, zich te vervelen, is met andere dingen bezig, maar weet bij navraag toch waar de les over gaat    </t>
  </si>
  <si>
    <t xml:space="preserve">                 </t>
  </si>
  <si>
    <t>Scoreverloop</t>
  </si>
  <si>
    <t>Aantal aangekruiste items</t>
  </si>
  <si>
    <t>Aantal aangekruiste items met een *</t>
  </si>
  <si>
    <t>Sprake van onderpresteren</t>
  </si>
  <si>
    <t>ja</t>
  </si>
  <si>
    <t>Namen leerlingen:</t>
  </si>
  <si>
    <r>
      <t xml:space="preserve">Resulaten toetsgegevens </t>
    </r>
    <r>
      <rPr>
        <b/>
        <i/>
        <sz val="9"/>
        <color indexed="8"/>
        <rFont val="Verdana"/>
        <family val="2"/>
      </rPr>
      <t>– voor dossier</t>
    </r>
  </si>
  <si>
    <t>U neemt de conclusie over in de kolom ‘bevindingen’ in het Leerlingprofiel bij ‘stap 4’.</t>
  </si>
  <si>
    <t>Daarna gaat u naar stap 5.</t>
  </si>
  <si>
    <t>Indicatie van leerstofaanbod groep 3 - 8, na doortoetsen. Welk leeraanbod krijgt de leerling?</t>
  </si>
  <si>
    <t xml:space="preserve">Vak </t>
  </si>
  <si>
    <t>Cito Score</t>
  </si>
  <si>
    <t xml:space="preserve">Dóórtoetsscore </t>
  </si>
  <si>
    <t>Leerstof aanbod/</t>
  </si>
  <si>
    <t>kalender</t>
  </si>
  <si>
    <t>+ 6 maanden</t>
  </si>
  <si>
    <t>+ 12 maanden</t>
  </si>
  <si>
    <t xml:space="preserve">Leerlijn </t>
  </si>
  <si>
    <t>CITO A+, I</t>
  </si>
  <si>
    <t>CITO B, II of lager</t>
  </si>
  <si>
    <t>Begrijpend</t>
  </si>
  <si>
    <t>Lezen</t>
  </si>
  <si>
    <t>Overige vak(ken)</t>
  </si>
  <si>
    <t>CHECKLIST op schoolniveau</t>
  </si>
  <si>
    <t>Actie: Intern begeleider of Coördinator (hoog)begaafdheid</t>
  </si>
  <si>
    <t>Deze lijst invullen wanneer de signaleringsprocedure start, voor elke groep één lijst.</t>
  </si>
  <si>
    <t>Groepsgegevens SiDi 3</t>
  </si>
  <si>
    <t>Schooljaar</t>
  </si>
  <si>
    <t>Signaleringsfase</t>
  </si>
  <si>
    <t>√</t>
  </si>
  <si>
    <t>Opmerkingen</t>
  </si>
  <si>
    <t>Datum</t>
  </si>
  <si>
    <t>Lijst bij aanmelding nieuwe leerlingen wordt gebruikt.</t>
  </si>
  <si>
    <t>Leerlingen zijn in zorgoverleg besproken.</t>
  </si>
  <si>
    <t>Conclusies besproken.</t>
  </si>
  <si>
    <t>Jaarlijkse signalering deel 1 ingevuld.</t>
  </si>
  <si>
    <t>Signalering deel 2 is ingevuld.</t>
  </si>
  <si>
    <t>Conclusie deel 3 vastgesteld</t>
  </si>
  <si>
    <t>Vastgesteld welke leerlingen naar diagnose fase gaan.</t>
  </si>
  <si>
    <t>Leerling aangemeld op initiatief van ouders.</t>
  </si>
  <si>
    <t>Vastgesteld welke leerlingen naar diagnosefase gaan.</t>
  </si>
  <si>
    <t>Diagnosefase</t>
  </si>
  <si>
    <t>Diagnose fase is gestart volgens procedure, betrokken leerkracht heeft de beschikking over formulier Leerlingprofiel.</t>
  </si>
  <si>
    <t>De leerkracht heeft het formulier Leerlingprofiel tot zijn/haar beschikking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</si>
</sst>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F800]dddd\,\ mmmm\ dd\,\ yyyy"/>
    <numFmt numFmtId="165" formatCode="[$-413]d/mmm/yy;@"/>
  </numFmts>
  <fonts count="61" x14ac:knownFonts="1">
    <font>
      <sz val="11"/>
      <color theme="1"/>
      <name val="Calibri"/>
      <family val="2"/>
      <scheme val="minor"/>
    </font>
    <font>
      <sz val="10"/>
      <name val="Arial"/>
      <family val="2"/>
    </font>
    <font>
      <sz val="9"/>
      <name val="Verdana"/>
      <family val="2"/>
    </font>
    <font>
      <b/>
      <sz val="9"/>
      <name val="Verdana"/>
      <family val="2"/>
    </font>
    <font>
      <b/>
      <sz val="9"/>
      <color indexed="8"/>
      <name val="Verdana"/>
      <family val="2"/>
    </font>
    <font>
      <i/>
      <sz val="9"/>
      <color indexed="8"/>
      <name val="Verdana"/>
      <family val="2"/>
    </font>
    <font>
      <b/>
      <i/>
      <sz val="10"/>
      <color indexed="9"/>
      <name val="Verdana"/>
      <family val="2"/>
    </font>
    <font>
      <sz val="9"/>
      <color indexed="8"/>
      <name val="Verdana"/>
      <family val="2"/>
    </font>
    <font>
      <b/>
      <i/>
      <sz val="9"/>
      <color indexed="8"/>
      <name val="Verdana"/>
      <family val="2"/>
    </font>
    <font>
      <b/>
      <sz val="9"/>
      <color indexed="10"/>
      <name val="Verdana"/>
      <family val="2"/>
    </font>
    <font>
      <b/>
      <sz val="7"/>
      <color indexed="10"/>
      <name val="Verdana"/>
      <family val="2"/>
    </font>
    <font>
      <b/>
      <i/>
      <sz val="9"/>
      <name val="Verdana"/>
      <family val="2"/>
    </font>
    <font>
      <i/>
      <sz val="9"/>
      <name val="Verdana"/>
      <family val="2"/>
    </font>
    <font>
      <i/>
      <sz val="8"/>
      <name val="Verdana"/>
      <family val="2"/>
    </font>
    <font>
      <sz val="14"/>
      <name val="Verdana"/>
      <family val="2"/>
    </font>
    <font>
      <sz val="14"/>
      <color indexed="9"/>
      <name val="Verdana"/>
      <family val="2"/>
    </font>
    <font>
      <sz val="20"/>
      <name val="Verdana"/>
      <family val="2"/>
    </font>
    <font>
      <sz val="14"/>
      <name val="Arial"/>
      <family val="2"/>
    </font>
    <font>
      <b/>
      <sz val="14"/>
      <color indexed="10"/>
      <name val="Verdana"/>
      <family val="2"/>
    </font>
    <font>
      <sz val="15"/>
      <name val="Verdana"/>
      <family val="2"/>
    </font>
    <font>
      <sz val="18"/>
      <name val="Verdana"/>
      <family val="2"/>
    </font>
    <font>
      <sz val="12"/>
      <name val="Verdana"/>
      <family val="2"/>
    </font>
    <font>
      <sz val="9"/>
      <name val="Arial"/>
      <family val="2"/>
    </font>
    <font>
      <b/>
      <sz val="12"/>
      <name val="Verdana"/>
      <family val="2"/>
    </font>
    <font>
      <b/>
      <i/>
      <sz val="9"/>
      <color indexed="9"/>
      <name val="Verdana"/>
      <family val="2"/>
    </font>
    <font>
      <b/>
      <sz val="10"/>
      <name val="Arial"/>
      <family val="2"/>
    </font>
    <font>
      <sz val="7"/>
      <color indexed="8"/>
      <name val="Times New Roman"/>
      <family val="1"/>
    </font>
    <font>
      <sz val="9"/>
      <color indexed="9"/>
      <name val="Verdana"/>
      <family val="2"/>
    </font>
    <font>
      <sz val="10"/>
      <name val="Times New Roman"/>
      <family val="1"/>
    </font>
    <font>
      <sz val="6"/>
      <name val="Verdana"/>
      <family val="2"/>
    </font>
    <font>
      <sz val="9"/>
      <color indexed="10"/>
      <name val="Verdana"/>
      <family val="2"/>
    </font>
    <font>
      <b/>
      <u/>
      <sz val="9"/>
      <color indexed="10"/>
      <name val="Verdana"/>
      <family val="2"/>
    </font>
    <font>
      <sz val="6"/>
      <color indexed="8"/>
      <name val="Verdana"/>
      <family val="2"/>
    </font>
    <font>
      <i/>
      <u/>
      <sz val="9"/>
      <name val="Verdana"/>
      <family val="2"/>
    </font>
    <font>
      <b/>
      <sz val="12"/>
      <color indexed="8"/>
      <name val="Verdana"/>
      <family val="2"/>
    </font>
    <font>
      <sz val="6"/>
      <name val="Arial"/>
      <family val="2"/>
    </font>
    <font>
      <sz val="6"/>
      <color indexed="9"/>
      <name val="Arial"/>
      <family val="2"/>
    </font>
    <font>
      <b/>
      <sz val="8"/>
      <color indexed="8"/>
      <name val="Verdana"/>
      <family val="2"/>
    </font>
    <font>
      <b/>
      <sz val="8"/>
      <name val="Verdana"/>
      <family val="2"/>
    </font>
    <font>
      <b/>
      <sz val="9"/>
      <color indexed="9"/>
      <name val="Verdana"/>
      <family val="2"/>
    </font>
    <font>
      <sz val="10"/>
      <color indexed="9"/>
      <name val="Arial"/>
      <family val="2"/>
    </font>
    <font>
      <b/>
      <u/>
      <sz val="8"/>
      <color indexed="8"/>
      <name val="Verdana"/>
      <family val="2"/>
    </font>
    <font>
      <sz val="8"/>
      <name val="Verdana"/>
      <family val="2"/>
    </font>
    <font>
      <i/>
      <sz val="8"/>
      <color indexed="8"/>
      <name val="Verdana"/>
      <family val="2"/>
    </font>
    <font>
      <i/>
      <sz val="9"/>
      <color indexed="10"/>
      <name val="Verdana"/>
      <family val="2"/>
    </font>
    <font>
      <sz val="9"/>
      <name val="Arial"/>
      <family val="2"/>
    </font>
    <font>
      <b/>
      <sz val="9"/>
      <name val="Arial"/>
      <family val="2"/>
    </font>
    <font>
      <sz val="9"/>
      <color indexed="9"/>
      <name val="Arial"/>
      <family val="2"/>
    </font>
    <font>
      <sz val="8"/>
      <color indexed="8"/>
      <name val="Verdana"/>
      <family val="2"/>
    </font>
    <font>
      <sz val="10"/>
      <name val="Verdana"/>
      <family val="2"/>
    </font>
    <font>
      <b/>
      <sz val="10"/>
      <name val="Verdana"/>
      <family val="2"/>
    </font>
    <font>
      <b/>
      <sz val="14"/>
      <color indexed="10"/>
      <name val="Verdana"/>
      <family val="2"/>
    </font>
    <font>
      <b/>
      <sz val="14"/>
      <color indexed="9"/>
      <name val="Verdana"/>
      <family val="2"/>
    </font>
    <font>
      <sz val="10"/>
      <name val="Arial"/>
      <family val="2"/>
    </font>
    <font>
      <b/>
      <i/>
      <sz val="11"/>
      <color indexed="9"/>
      <name val="Verdana"/>
      <family val="2"/>
    </font>
    <font>
      <b/>
      <i/>
      <sz val="8"/>
      <color indexed="8"/>
      <name val="Verdana"/>
      <family val="2"/>
    </font>
    <font>
      <sz val="8"/>
      <color indexed="8"/>
      <name val="Wingdings"/>
      <charset val="2"/>
    </font>
    <font>
      <sz val="9.5"/>
      <name val="Verdana"/>
      <family val="2"/>
    </font>
    <font>
      <sz val="8"/>
      <name val="Calibri"/>
      <family val="2"/>
    </font>
    <font>
      <sz val="10"/>
      <name val="Arial"/>
    </font>
    <font>
      <b/>
      <i/>
      <sz val="7"/>
      <color indexed="9"/>
      <name val="Verdana"/>
      <family val="2"/>
    </font>
  </fonts>
  <fills count="14">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1"/>
        <bgColor indexed="64"/>
      </patternFill>
    </fill>
    <fill>
      <patternFill patternType="solid">
        <fgColor indexed="26"/>
        <bgColor indexed="64"/>
      </patternFill>
    </fill>
    <fill>
      <patternFill patternType="solid">
        <fgColor indexed="10"/>
        <bgColor indexed="64"/>
      </patternFill>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theme="0" tint="-0.14999847407452621"/>
        <bgColor indexed="64"/>
      </patternFill>
    </fill>
    <fill>
      <patternFill patternType="solid">
        <fgColor indexed="43"/>
        <bgColor indexed="64"/>
      </patternFill>
    </fill>
  </fills>
  <borders count="9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diagonal/>
    </border>
    <border>
      <left/>
      <right/>
      <top style="double">
        <color indexed="64"/>
      </top>
      <bottom/>
      <diagonal/>
    </border>
    <border>
      <left style="medium">
        <color indexed="64"/>
      </left>
      <right/>
      <top/>
      <bottom style="double">
        <color indexed="64"/>
      </bottom>
      <diagonal/>
    </border>
    <border>
      <left/>
      <right/>
      <top/>
      <bottom style="double">
        <color indexed="64"/>
      </bottom>
      <diagonal/>
    </border>
    <border>
      <left style="medium">
        <color indexed="64"/>
      </left>
      <right style="medium">
        <color indexed="64"/>
      </right>
      <top/>
      <bottom/>
      <diagonal/>
    </border>
    <border>
      <left/>
      <right style="medium">
        <color indexed="64"/>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medium">
        <color indexed="64"/>
      </right>
      <top/>
      <bottom/>
      <diagonal/>
    </border>
  </borders>
  <cellStyleXfs count="4">
    <xf numFmtId="0" fontId="0" fillId="0" borderId="0"/>
    <xf numFmtId="0" fontId="1" fillId="0" borderId="0"/>
    <xf numFmtId="0" fontId="53" fillId="0" borderId="0"/>
    <xf numFmtId="0" fontId="59" fillId="0" borderId="0"/>
  </cellStyleXfs>
  <cellXfs count="1286">
    <xf numFmtId="0" fontId="0" fillId="0" borderId="0" xfId="0"/>
    <xf numFmtId="0" fontId="2" fillId="0" borderId="0" xfId="1" applyFont="1"/>
    <xf numFmtId="0" fontId="4" fillId="2" borderId="0" xfId="1" applyFont="1" applyFill="1"/>
    <xf numFmtId="0" fontId="2" fillId="2" borderId="0" xfId="1" applyFont="1" applyFill="1"/>
    <xf numFmtId="0" fontId="5" fillId="2" borderId="0" xfId="1" applyFont="1" applyFill="1"/>
    <xf numFmtId="0" fontId="7" fillId="0" borderId="0" xfId="1" applyFont="1"/>
    <xf numFmtId="0" fontId="4" fillId="0" borderId="0" xfId="1" applyFont="1"/>
    <xf numFmtId="0" fontId="5" fillId="0" borderId="0" xfId="1" applyFont="1"/>
    <xf numFmtId="0" fontId="7" fillId="0" borderId="1" xfId="1" applyFont="1" applyBorder="1" applyAlignment="1">
      <alignment vertical="center"/>
    </xf>
    <xf numFmtId="0" fontId="2" fillId="0" borderId="2" xfId="1" applyFont="1" applyBorder="1" applyAlignment="1">
      <alignment vertical="center"/>
    </xf>
    <xf numFmtId="0" fontId="7" fillId="0" borderId="2" xfId="1" applyFont="1" applyBorder="1" applyAlignment="1">
      <alignment vertical="center"/>
    </xf>
    <xf numFmtId="0" fontId="2" fillId="0" borderId="2" xfId="1" applyFont="1" applyBorder="1"/>
    <xf numFmtId="0" fontId="2" fillId="0" borderId="3" xfId="1" applyFont="1" applyBorder="1"/>
    <xf numFmtId="0" fontId="7" fillId="0" borderId="4" xfId="1" applyFont="1" applyBorder="1" applyAlignment="1">
      <alignment vertical="center"/>
    </xf>
    <xf numFmtId="0" fontId="2" fillId="0" borderId="0" xfId="1" applyFont="1" applyBorder="1" applyAlignment="1">
      <alignment vertical="center"/>
    </xf>
    <xf numFmtId="0" fontId="7" fillId="0" borderId="0" xfId="1" applyFont="1" applyBorder="1" applyAlignment="1">
      <alignment vertical="center"/>
    </xf>
    <xf numFmtId="0" fontId="2" fillId="0" borderId="0" xfId="1" applyFont="1" applyBorder="1"/>
    <xf numFmtId="0" fontId="2" fillId="0" borderId="5" xfId="1" applyFont="1" applyBorder="1"/>
    <xf numFmtId="0" fontId="7" fillId="0" borderId="6" xfId="1" applyFont="1" applyBorder="1" applyAlignment="1">
      <alignment vertical="center"/>
    </xf>
    <xf numFmtId="0" fontId="2" fillId="0" borderId="7" xfId="1" applyFont="1" applyBorder="1" applyAlignment="1">
      <alignment vertical="center"/>
    </xf>
    <xf numFmtId="0" fontId="7" fillId="0" borderId="7" xfId="1" applyFont="1" applyBorder="1" applyAlignment="1">
      <alignment vertical="center"/>
    </xf>
    <xf numFmtId="0" fontId="2" fillId="0" borderId="7" xfId="1" applyFont="1" applyBorder="1"/>
    <xf numFmtId="0" fontId="2" fillId="0" borderId="8" xfId="1" applyFont="1" applyBorder="1"/>
    <xf numFmtId="0" fontId="9" fillId="0" borderId="7" xfId="1" applyFont="1" applyFill="1" applyBorder="1" applyAlignment="1">
      <alignment horizontal="right"/>
    </xf>
    <xf numFmtId="0" fontId="5" fillId="0" borderId="9" xfId="1" applyFont="1" applyBorder="1"/>
    <xf numFmtId="0" fontId="2" fillId="0" borderId="10" xfId="1" applyFont="1" applyBorder="1"/>
    <xf numFmtId="0" fontId="2" fillId="0" borderId="10" xfId="1" applyFont="1" applyBorder="1" applyAlignment="1"/>
    <xf numFmtId="0" fontId="2" fillId="0" borderId="11" xfId="1" applyFont="1" applyBorder="1" applyAlignment="1"/>
    <xf numFmtId="0" fontId="2" fillId="0" borderId="12" xfId="1" applyFont="1" applyBorder="1" applyAlignment="1">
      <alignment horizontal="center"/>
    </xf>
    <xf numFmtId="0" fontId="5" fillId="0" borderId="9" xfId="1" applyFont="1" applyBorder="1" applyAlignment="1">
      <alignment horizontal="left"/>
    </xf>
    <xf numFmtId="0" fontId="2" fillId="0" borderId="0" xfId="1" applyFont="1" applyAlignment="1"/>
    <xf numFmtId="0" fontId="7" fillId="0" borderId="1" xfId="1" applyFont="1" applyBorder="1" applyAlignment="1">
      <alignment vertical="top" wrapText="1"/>
    </xf>
    <xf numFmtId="0" fontId="7" fillId="0" borderId="2" xfId="1" applyFont="1" applyBorder="1" applyAlignment="1">
      <alignment vertical="top"/>
    </xf>
    <xf numFmtId="0" fontId="7" fillId="0" borderId="3" xfId="1" applyFont="1" applyBorder="1" applyAlignment="1">
      <alignment vertical="top"/>
    </xf>
    <xf numFmtId="0" fontId="4" fillId="0" borderId="13" xfId="1" applyFont="1" applyBorder="1" applyAlignment="1">
      <alignment horizontal="center" vertical="top"/>
    </xf>
    <xf numFmtId="0" fontId="2" fillId="0" borderId="0" xfId="1" applyFont="1" applyFill="1" applyBorder="1" applyAlignment="1" applyProtection="1">
      <alignment horizontal="center" vertical="top"/>
      <protection locked="0" hidden="1"/>
    </xf>
    <xf numFmtId="0" fontId="7" fillId="0" borderId="14" xfId="1" applyFont="1" applyBorder="1" applyAlignment="1">
      <alignment horizontal="left" vertical="top" wrapText="1"/>
    </xf>
    <xf numFmtId="0" fontId="7" fillId="0" borderId="14" xfId="1" applyFont="1" applyBorder="1" applyAlignment="1">
      <alignment vertical="top"/>
    </xf>
    <xf numFmtId="0" fontId="2" fillId="0" borderId="0" xfId="1" applyFont="1" applyProtection="1">
      <protection locked="0" hidden="1"/>
    </xf>
    <xf numFmtId="0" fontId="7" fillId="0" borderId="15" xfId="1" applyFont="1" applyBorder="1" applyAlignment="1">
      <alignment horizontal="left" vertical="top" wrapText="1"/>
    </xf>
    <xf numFmtId="0" fontId="7" fillId="0" borderId="15" xfId="1" applyFont="1" applyBorder="1" applyAlignment="1">
      <alignment vertical="top"/>
    </xf>
    <xf numFmtId="0" fontId="7" fillId="0" borderId="0" xfId="1" applyFont="1" applyBorder="1" applyAlignment="1">
      <alignment vertical="top"/>
    </xf>
    <xf numFmtId="0" fontId="2" fillId="0" borderId="0" xfId="1" applyFont="1" applyBorder="1" applyAlignment="1">
      <alignment vertical="top" wrapText="1"/>
    </xf>
    <xf numFmtId="0" fontId="4" fillId="0" borderId="0" xfId="1" applyFont="1" applyBorder="1"/>
    <xf numFmtId="0" fontId="5" fillId="0" borderId="1" xfId="1" applyFont="1" applyBorder="1"/>
    <xf numFmtId="0" fontId="2" fillId="0" borderId="11" xfId="1" applyFont="1" applyBorder="1" applyAlignment="1">
      <alignment horizontal="center"/>
    </xf>
    <xf numFmtId="0" fontId="5" fillId="0" borderId="1" xfId="1" applyFont="1" applyBorder="1" applyAlignment="1">
      <alignment horizontal="left"/>
    </xf>
    <xf numFmtId="0" fontId="2" fillId="0" borderId="2" xfId="1" applyFont="1" applyBorder="1" applyAlignment="1"/>
    <xf numFmtId="0" fontId="4" fillId="0" borderId="1" xfId="1" applyFont="1" applyBorder="1" applyAlignment="1">
      <alignment horizontal="center" vertical="top"/>
    </xf>
    <xf numFmtId="0" fontId="7" fillId="0" borderId="4" xfId="1" applyFont="1" applyBorder="1" applyAlignment="1">
      <alignment horizontal="left" vertical="top" wrapText="1"/>
    </xf>
    <xf numFmtId="0" fontId="2" fillId="3" borderId="0" xfId="1" applyFont="1" applyFill="1" applyProtection="1">
      <protection locked="0" hidden="1"/>
    </xf>
    <xf numFmtId="0" fontId="2" fillId="2" borderId="0" xfId="1" applyFont="1" applyFill="1" applyProtection="1">
      <protection locked="0" hidden="1"/>
    </xf>
    <xf numFmtId="0" fontId="2" fillId="4" borderId="0" xfId="1" applyFont="1" applyFill="1" applyProtection="1">
      <protection locked="0" hidden="1"/>
    </xf>
    <xf numFmtId="0" fontId="2" fillId="0" borderId="0" xfId="1" applyFont="1" applyFill="1" applyProtection="1">
      <protection locked="0" hidden="1"/>
    </xf>
    <xf numFmtId="0" fontId="7" fillId="0" borderId="6" xfId="1" applyFont="1" applyBorder="1" applyAlignment="1">
      <alignment horizontal="left" vertical="top" wrapText="1"/>
    </xf>
    <xf numFmtId="0" fontId="7" fillId="0" borderId="0" xfId="1" applyFont="1" applyBorder="1"/>
    <xf numFmtId="0" fontId="10" fillId="0" borderId="7" xfId="1" applyFont="1" applyFill="1" applyBorder="1" applyAlignment="1">
      <alignment horizontal="right"/>
    </xf>
    <xf numFmtId="0" fontId="5" fillId="0" borderId="9" xfId="1" applyFont="1" applyBorder="1" applyAlignment="1"/>
    <xf numFmtId="0" fontId="2" fillId="0" borderId="10" xfId="1" applyFont="1" applyBorder="1" applyAlignment="1">
      <alignment horizontal="center"/>
    </xf>
    <xf numFmtId="0" fontId="7" fillId="0" borderId="1" xfId="1" applyFont="1" applyBorder="1" applyAlignment="1">
      <alignment horizontal="left" vertical="top" wrapText="1"/>
    </xf>
    <xf numFmtId="0" fontId="7" fillId="0" borderId="2" xfId="1" applyFont="1" applyBorder="1" applyAlignment="1">
      <alignment horizontal="left" vertical="top"/>
    </xf>
    <xf numFmtId="0" fontId="7" fillId="0" borderId="3" xfId="1" applyFont="1" applyBorder="1" applyAlignment="1">
      <alignment horizontal="left" vertical="top"/>
    </xf>
    <xf numFmtId="0" fontId="4" fillId="0" borderId="3" xfId="1" applyFont="1" applyBorder="1" applyAlignment="1">
      <alignment horizontal="center" vertical="top"/>
    </xf>
    <xf numFmtId="0" fontId="2" fillId="0" borderId="2" xfId="1" applyFont="1" applyBorder="1" applyAlignment="1">
      <alignment horizontal="left"/>
    </xf>
    <xf numFmtId="0" fontId="2" fillId="0" borderId="3" xfId="1" applyFont="1" applyBorder="1" applyAlignment="1">
      <alignment horizontal="left"/>
    </xf>
    <xf numFmtId="0" fontId="4" fillId="0" borderId="2" xfId="1" applyFont="1" applyBorder="1" applyAlignment="1">
      <alignment horizontal="center" vertical="top"/>
    </xf>
    <xf numFmtId="0" fontId="7" fillId="0" borderId="5" xfId="1" applyFont="1" applyBorder="1" applyAlignment="1">
      <alignment horizontal="left" vertical="top" wrapText="1"/>
    </xf>
    <xf numFmtId="0" fontId="7" fillId="0" borderId="0" xfId="1" applyFont="1" applyBorder="1" applyAlignment="1">
      <alignment horizontal="left" vertical="top" wrapText="1"/>
    </xf>
    <xf numFmtId="0" fontId="2" fillId="4" borderId="0" xfId="1" applyFont="1" applyFill="1"/>
    <xf numFmtId="0" fontId="2" fillId="3" borderId="0" xfId="1" applyFont="1" applyFill="1"/>
    <xf numFmtId="0" fontId="2" fillId="5" borderId="0" xfId="1" applyFont="1" applyFill="1"/>
    <xf numFmtId="0" fontId="7" fillId="0" borderId="8" xfId="1" applyFont="1" applyBorder="1" applyAlignment="1">
      <alignment horizontal="left" vertical="top" wrapText="1"/>
    </xf>
    <xf numFmtId="0" fontId="7" fillId="0" borderId="7" xfId="1" applyFont="1" applyBorder="1" applyAlignment="1">
      <alignment horizontal="left" vertical="top" wrapText="1"/>
    </xf>
    <xf numFmtId="0" fontId="2" fillId="0" borderId="0" xfId="1" applyFont="1" applyFill="1"/>
    <xf numFmtId="0" fontId="3" fillId="0" borderId="0" xfId="1" applyFont="1"/>
    <xf numFmtId="0" fontId="3" fillId="6" borderId="0" xfId="1" applyFont="1" applyFill="1"/>
    <xf numFmtId="0" fontId="2" fillId="6" borderId="0" xfId="1" applyFont="1" applyFill="1" applyAlignment="1">
      <alignment horizontal="center"/>
    </xf>
    <xf numFmtId="0" fontId="2" fillId="6" borderId="0" xfId="1" applyFont="1" applyFill="1"/>
    <xf numFmtId="0" fontId="13" fillId="6" borderId="0" xfId="1" applyFont="1" applyFill="1"/>
    <xf numFmtId="0" fontId="2" fillId="0" borderId="0" xfId="1" applyFont="1" applyAlignment="1">
      <alignment horizontal="center"/>
    </xf>
    <xf numFmtId="0" fontId="2" fillId="0" borderId="16" xfId="1" applyFont="1" applyBorder="1" applyAlignment="1">
      <alignment vertical="center" wrapText="1"/>
    </xf>
    <xf numFmtId="0" fontId="2" fillId="0" borderId="17" xfId="1" applyFont="1" applyBorder="1" applyAlignment="1">
      <alignment vertical="center" wrapText="1"/>
    </xf>
    <xf numFmtId="0" fontId="2" fillId="0" borderId="18" xfId="1" applyFont="1" applyBorder="1" applyAlignment="1">
      <alignment vertical="center" wrapText="1"/>
    </xf>
    <xf numFmtId="0" fontId="3" fillId="0" borderId="19" xfId="1" applyFont="1" applyBorder="1" applyAlignment="1">
      <alignment vertical="top" wrapText="1"/>
    </xf>
    <xf numFmtId="0" fontId="3" fillId="0" borderId="20" xfId="1" applyFont="1" applyBorder="1" applyAlignment="1">
      <alignment vertical="top" wrapText="1"/>
    </xf>
    <xf numFmtId="0" fontId="2" fillId="0" borderId="21" xfId="1" applyFont="1" applyBorder="1" applyAlignment="1">
      <alignment vertical="top" wrapText="1"/>
    </xf>
    <xf numFmtId="0" fontId="3" fillId="0" borderId="19" xfId="1" applyFont="1" applyBorder="1" applyAlignment="1">
      <alignment vertical="center"/>
    </xf>
    <xf numFmtId="0" fontId="3" fillId="0" borderId="19" xfId="1" applyFont="1" applyBorder="1" applyAlignment="1">
      <alignment horizontal="center" vertical="center"/>
    </xf>
    <xf numFmtId="0" fontId="3" fillId="0" borderId="22" xfId="1" applyFont="1" applyBorder="1" applyAlignment="1">
      <alignment vertical="center"/>
    </xf>
    <xf numFmtId="0" fontId="3" fillId="0" borderId="23" xfId="1" applyFont="1" applyBorder="1" applyAlignment="1">
      <alignment horizontal="center" vertical="center"/>
    </xf>
    <xf numFmtId="0" fontId="3" fillId="0" borderId="24" xfId="1" applyFont="1" applyBorder="1" applyAlignment="1">
      <alignment horizontal="center" vertical="center" wrapText="1"/>
    </xf>
    <xf numFmtId="0" fontId="2" fillId="0" borderId="0" xfId="1" applyFont="1" applyAlignment="1">
      <alignment vertical="center"/>
    </xf>
    <xf numFmtId="0" fontId="3" fillId="0" borderId="21" xfId="1" applyFont="1" applyBorder="1" applyAlignment="1">
      <alignment vertical="top"/>
    </xf>
    <xf numFmtId="0" fontId="3" fillId="0" borderId="21" xfId="1" applyFont="1" applyBorder="1" applyAlignment="1">
      <alignment horizontal="center" vertical="top"/>
    </xf>
    <xf numFmtId="0" fontId="3" fillId="0" borderId="25" xfId="1" applyFont="1" applyBorder="1" applyAlignment="1">
      <alignment vertical="top"/>
    </xf>
    <xf numFmtId="0" fontId="3" fillId="0" borderId="26" xfId="1" applyFont="1" applyBorder="1" applyAlignment="1">
      <alignment horizontal="center" vertical="top"/>
    </xf>
    <xf numFmtId="0" fontId="3" fillId="0" borderId="27" xfId="1" applyFont="1" applyBorder="1" applyAlignment="1">
      <alignment horizontal="center" vertical="top" wrapText="1"/>
    </xf>
    <xf numFmtId="0" fontId="2" fillId="0" borderId="28"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0" borderId="34" xfId="1" applyFont="1" applyBorder="1" applyAlignment="1">
      <alignment horizontal="center" vertical="center"/>
    </xf>
    <xf numFmtId="0" fontId="2" fillId="0" borderId="35" xfId="1" applyFont="1" applyBorder="1" applyAlignment="1">
      <alignment horizontal="center" vertical="center"/>
    </xf>
    <xf numFmtId="0" fontId="2" fillId="0" borderId="36" xfId="1" applyFont="1" applyBorder="1" applyAlignment="1">
      <alignment horizontal="center" vertical="center"/>
    </xf>
    <xf numFmtId="0" fontId="2" fillId="0" borderId="37" xfId="1" applyFont="1" applyBorder="1" applyAlignment="1">
      <alignment horizontal="center" vertical="center"/>
    </xf>
    <xf numFmtId="0" fontId="3" fillId="0" borderId="19" xfId="1" applyFont="1" applyBorder="1" applyAlignment="1">
      <alignment vertical="top"/>
    </xf>
    <xf numFmtId="0" fontId="3" fillId="0" borderId="22" xfId="1" applyFont="1" applyBorder="1" applyAlignment="1">
      <alignment vertical="top"/>
    </xf>
    <xf numFmtId="0" fontId="3" fillId="0" borderId="20" xfId="1" applyFont="1" applyBorder="1" applyAlignment="1">
      <alignment vertical="top"/>
    </xf>
    <xf numFmtId="0" fontId="3" fillId="0" borderId="0" xfId="1" applyFont="1" applyBorder="1" applyAlignment="1">
      <alignment vertical="top"/>
    </xf>
    <xf numFmtId="0" fontId="3" fillId="0" borderId="38" xfId="1" applyFont="1" applyBorder="1" applyAlignment="1">
      <alignment vertical="top" wrapText="1"/>
    </xf>
    <xf numFmtId="0" fontId="2" fillId="0" borderId="38" xfId="1" applyFont="1" applyBorder="1" applyAlignment="1">
      <alignment vertical="top" wrapText="1"/>
    </xf>
    <xf numFmtId="0" fontId="3" fillId="0" borderId="25" xfId="1" applyFont="1" applyBorder="1" applyAlignment="1">
      <alignment horizontal="center" vertical="top"/>
    </xf>
    <xf numFmtId="0" fontId="3" fillId="0" borderId="27" xfId="1" applyFont="1" applyBorder="1" applyAlignment="1">
      <alignment horizontal="center" vertical="top"/>
    </xf>
    <xf numFmtId="0" fontId="2" fillId="0" borderId="19" xfId="1" applyFont="1" applyBorder="1" applyAlignment="1">
      <alignment vertical="top"/>
    </xf>
    <xf numFmtId="0" fontId="2" fillId="0" borderId="22" xfId="1" applyFont="1" applyBorder="1" applyAlignment="1">
      <alignment vertical="top"/>
    </xf>
    <xf numFmtId="0" fontId="2" fillId="0" borderId="20" xfId="1" applyFont="1" applyBorder="1" applyAlignment="1">
      <alignment vertical="top"/>
    </xf>
    <xf numFmtId="0" fontId="2" fillId="0" borderId="0" xfId="1" applyFont="1" applyBorder="1" applyAlignment="1">
      <alignment vertical="top"/>
    </xf>
    <xf numFmtId="0" fontId="2" fillId="0" borderId="20" xfId="1" applyFont="1" applyBorder="1" applyAlignment="1"/>
    <xf numFmtId="0" fontId="2" fillId="0" borderId="0" xfId="1" applyFont="1" applyBorder="1" applyAlignment="1">
      <alignment horizontal="center" vertical="top"/>
    </xf>
    <xf numFmtId="0" fontId="2" fillId="0" borderId="24" xfId="1" applyFont="1" applyBorder="1" applyAlignment="1">
      <alignment horizontal="center" vertical="top"/>
    </xf>
    <xf numFmtId="0" fontId="2" fillId="0" borderId="34" xfId="1" applyFont="1" applyBorder="1" applyAlignment="1">
      <alignment vertical="top"/>
    </xf>
    <xf numFmtId="0" fontId="2" fillId="0" borderId="35" xfId="1" applyFont="1" applyBorder="1" applyAlignment="1">
      <alignment vertical="top"/>
    </xf>
    <xf numFmtId="0" fontId="2" fillId="0" borderId="35" xfId="1" applyFont="1" applyBorder="1"/>
    <xf numFmtId="0" fontId="2" fillId="0" borderId="39" xfId="1" applyFont="1" applyBorder="1" applyAlignment="1">
      <alignment horizontal="center" vertical="top"/>
    </xf>
    <xf numFmtId="0" fontId="2" fillId="0" borderId="36" xfId="1" applyFont="1" applyBorder="1" applyAlignment="1">
      <alignment vertical="top"/>
    </xf>
    <xf numFmtId="0" fontId="2" fillId="0" borderId="37" xfId="1" applyFont="1" applyBorder="1" applyAlignment="1">
      <alignment vertical="top"/>
    </xf>
    <xf numFmtId="0" fontId="2" fillId="0" borderId="34" xfId="1" applyFont="1" applyBorder="1" applyAlignment="1">
      <alignment vertical="center"/>
    </xf>
    <xf numFmtId="0" fontId="2" fillId="0" borderId="35" xfId="1" applyFont="1" applyBorder="1" applyAlignment="1">
      <alignment vertical="center"/>
    </xf>
    <xf numFmtId="0" fontId="2" fillId="0" borderId="39" xfId="1" applyFont="1" applyBorder="1" applyAlignment="1">
      <alignment vertical="center"/>
    </xf>
    <xf numFmtId="0" fontId="2" fillId="0" borderId="21" xfId="1" applyFont="1" applyBorder="1" applyAlignment="1">
      <alignment vertical="top"/>
    </xf>
    <xf numFmtId="0" fontId="2" fillId="0" borderId="25" xfId="1" applyFont="1" applyBorder="1" applyAlignment="1">
      <alignment vertical="top"/>
    </xf>
    <xf numFmtId="0" fontId="2" fillId="0" borderId="0" xfId="1" applyFont="1" applyAlignment="1">
      <alignment wrapText="1"/>
    </xf>
    <xf numFmtId="0" fontId="2" fillId="0" borderId="0" xfId="1" applyFont="1" applyAlignment="1">
      <alignment horizontal="center" wrapText="1"/>
    </xf>
    <xf numFmtId="0" fontId="2" fillId="0" borderId="0" xfId="1" applyFont="1" applyBorder="1" applyAlignment="1">
      <alignment wrapText="1"/>
    </xf>
    <xf numFmtId="0" fontId="1" fillId="0" borderId="0" xfId="1"/>
    <xf numFmtId="0" fontId="1" fillId="0" borderId="0" xfId="1" applyAlignment="1">
      <alignment horizontal="center"/>
    </xf>
    <xf numFmtId="0" fontId="14" fillId="0" borderId="40" xfId="1" applyFont="1" applyBorder="1" applyAlignment="1">
      <alignment horizontal="center" vertical="center" textRotation="180"/>
    </xf>
    <xf numFmtId="0" fontId="14" fillId="0" borderId="41" xfId="1" applyFont="1" applyBorder="1" applyAlignment="1">
      <alignment horizontal="center" vertical="center" textRotation="180"/>
    </xf>
    <xf numFmtId="0" fontId="14" fillId="0" borderId="0" xfId="1" applyFont="1" applyAlignment="1">
      <alignment horizontal="center" vertical="center" textRotation="180"/>
    </xf>
    <xf numFmtId="0" fontId="1" fillId="0" borderId="42" xfId="1" applyBorder="1"/>
    <xf numFmtId="0" fontId="1" fillId="0" borderId="10" xfId="1" applyBorder="1"/>
    <xf numFmtId="0" fontId="1" fillId="0" borderId="0" xfId="1" applyBorder="1" applyAlignment="1">
      <alignment horizontal="center"/>
    </xf>
    <xf numFmtId="0" fontId="1" fillId="0" borderId="0" xfId="1" applyBorder="1"/>
    <xf numFmtId="0" fontId="14" fillId="0" borderId="13" xfId="1" applyFont="1" applyBorder="1" applyAlignment="1">
      <alignment horizontal="center" vertical="top" textRotation="180" wrapText="1"/>
    </xf>
    <xf numFmtId="0" fontId="14" fillId="0" borderId="10" xfId="1" applyFont="1" applyBorder="1" applyAlignment="1">
      <alignment horizontal="center" vertical="center"/>
    </xf>
    <xf numFmtId="0" fontId="14" fillId="0" borderId="11" xfId="1" applyFont="1" applyBorder="1" applyAlignment="1">
      <alignment vertical="center" wrapText="1"/>
    </xf>
    <xf numFmtId="0" fontId="14" fillId="7" borderId="15" xfId="1" applyFont="1" applyFill="1" applyBorder="1" applyAlignment="1" applyProtection="1">
      <alignment horizontal="center" vertical="center"/>
      <protection locked="0"/>
    </xf>
    <xf numFmtId="0" fontId="17" fillId="7" borderId="15" xfId="1" applyFont="1" applyFill="1" applyBorder="1" applyProtection="1">
      <protection locked="0"/>
    </xf>
    <xf numFmtId="0" fontId="17" fillId="7" borderId="43" xfId="1" applyFont="1" applyFill="1" applyBorder="1" applyProtection="1">
      <protection locked="0"/>
    </xf>
    <xf numFmtId="0" fontId="14" fillId="0" borderId="11" xfId="1" applyFont="1" applyBorder="1" applyAlignment="1">
      <alignment vertical="center"/>
    </xf>
    <xf numFmtId="0" fontId="14" fillId="7" borderId="12" xfId="1" applyFont="1" applyFill="1" applyBorder="1" applyAlignment="1" applyProtection="1">
      <alignment horizontal="center" vertical="center"/>
      <protection locked="0"/>
    </xf>
    <xf numFmtId="0" fontId="17" fillId="7" borderId="12" xfId="1" applyFont="1" applyFill="1" applyBorder="1" applyProtection="1">
      <protection locked="0"/>
    </xf>
    <xf numFmtId="0" fontId="17" fillId="7" borderId="44" xfId="1" applyFont="1" applyFill="1" applyBorder="1" applyProtection="1">
      <protection locked="0"/>
    </xf>
    <xf numFmtId="0" fontId="18" fillId="0" borderId="11" xfId="1" applyFont="1" applyBorder="1" applyAlignment="1">
      <alignment vertical="center"/>
    </xf>
    <xf numFmtId="0" fontId="18" fillId="0" borderId="13" xfId="1" applyFont="1" applyFill="1" applyBorder="1" applyAlignment="1">
      <alignment horizontal="center" vertical="center"/>
    </xf>
    <xf numFmtId="0" fontId="16" fillId="0" borderId="20" xfId="1" applyFont="1" applyBorder="1" applyAlignment="1">
      <alignment horizontal="center" vertical="center" textRotation="180"/>
    </xf>
    <xf numFmtId="0" fontId="16" fillId="0" borderId="7" xfId="1" applyFont="1" applyBorder="1" applyAlignment="1">
      <alignment horizontal="center" vertical="center" textRotation="180"/>
    </xf>
    <xf numFmtId="0" fontId="14" fillId="0" borderId="0" xfId="1" applyFont="1" applyBorder="1" applyAlignment="1">
      <alignment horizontal="center" vertical="center"/>
    </xf>
    <xf numFmtId="0" fontId="18" fillId="0" borderId="0" xfId="1" applyFont="1" applyBorder="1" applyAlignment="1">
      <alignment vertical="center"/>
    </xf>
    <xf numFmtId="0" fontId="1" fillId="0" borderId="45" xfId="1" applyBorder="1"/>
    <xf numFmtId="0" fontId="16" fillId="0" borderId="10" xfId="1" applyFont="1" applyBorder="1" applyAlignment="1">
      <alignment textRotation="180"/>
    </xf>
    <xf numFmtId="0" fontId="14" fillId="0" borderId="0" xfId="1" applyFont="1" applyBorder="1" applyAlignment="1">
      <alignment vertical="center"/>
    </xf>
    <xf numFmtId="0" fontId="19" fillId="0" borderId="13" xfId="1" applyFont="1" applyFill="1" applyBorder="1" applyAlignment="1" applyProtection="1">
      <alignment horizontal="center" vertical="center" textRotation="180"/>
      <protection locked="0"/>
    </xf>
    <xf numFmtId="0" fontId="14" fillId="0" borderId="6" xfId="1" applyFont="1" applyBorder="1" applyAlignment="1">
      <alignment horizontal="center" vertical="center"/>
    </xf>
    <xf numFmtId="0" fontId="14" fillId="0" borderId="8" xfId="1" applyFont="1" applyBorder="1" applyAlignment="1">
      <alignment vertical="center" wrapText="1"/>
    </xf>
    <xf numFmtId="0" fontId="14" fillId="7" borderId="44" xfId="1" applyFont="1" applyFill="1" applyBorder="1" applyAlignment="1" applyProtection="1">
      <alignment horizontal="center" vertical="center"/>
      <protection locked="0"/>
    </xf>
    <xf numFmtId="0" fontId="14" fillId="0" borderId="9" xfId="1" applyFont="1" applyBorder="1" applyAlignment="1">
      <alignment horizontal="center" vertical="center"/>
    </xf>
    <xf numFmtId="0" fontId="14" fillId="0" borderId="0" xfId="1" applyFont="1"/>
    <xf numFmtId="0" fontId="18" fillId="0" borderId="12" xfId="1" applyFont="1" applyFill="1" applyBorder="1" applyAlignment="1">
      <alignment horizontal="center" vertical="center"/>
    </xf>
    <xf numFmtId="0" fontId="1" fillId="0" borderId="46" xfId="1" applyFont="1" applyBorder="1" applyAlignment="1">
      <alignment horizontal="center" vertical="center" textRotation="180"/>
    </xf>
    <xf numFmtId="0" fontId="14" fillId="0" borderId="7" xfId="1" applyFont="1" applyBorder="1" applyAlignment="1">
      <alignment horizontal="center" vertical="center" textRotation="180"/>
    </xf>
    <xf numFmtId="0" fontId="14" fillId="7" borderId="12" xfId="1" applyFont="1" applyFill="1" applyBorder="1" applyAlignment="1">
      <alignment horizontal="center" vertical="center"/>
    </xf>
    <xf numFmtId="0" fontId="1" fillId="0" borderId="47" xfId="1" applyBorder="1"/>
    <xf numFmtId="0" fontId="1" fillId="0" borderId="48" xfId="1" applyBorder="1"/>
    <xf numFmtId="0" fontId="14" fillId="0" borderId="48" xfId="1" applyFont="1" applyBorder="1" applyAlignment="1">
      <alignment horizontal="center" vertical="center"/>
    </xf>
    <xf numFmtId="0" fontId="14" fillId="0" borderId="49" xfId="1" applyFont="1" applyBorder="1" applyAlignment="1">
      <alignment vertical="center"/>
    </xf>
    <xf numFmtId="0" fontId="19" fillId="0" borderId="50" xfId="1" applyFont="1" applyBorder="1" applyAlignment="1" applyProtection="1">
      <alignment horizontal="center" vertical="center" textRotation="180"/>
    </xf>
    <xf numFmtId="0" fontId="14" fillId="0" borderId="0" xfId="1" applyFont="1" applyAlignment="1">
      <alignment horizontal="center" vertical="center"/>
    </xf>
    <xf numFmtId="0" fontId="14" fillId="0" borderId="0" xfId="1" applyFont="1" applyAlignment="1">
      <alignment vertical="center"/>
    </xf>
    <xf numFmtId="0" fontId="1" fillId="0" borderId="0" xfId="1" applyProtection="1"/>
    <xf numFmtId="0" fontId="1" fillId="0" borderId="0" xfId="1" applyAlignment="1" applyProtection="1">
      <alignment horizontal="center"/>
    </xf>
    <xf numFmtId="0" fontId="15" fillId="8" borderId="51" xfId="1" applyFont="1" applyFill="1" applyBorder="1" applyAlignment="1" applyProtection="1">
      <alignment horizontal="center" vertical="center"/>
      <protection locked="0"/>
    </xf>
    <xf numFmtId="0" fontId="14" fillId="0" borderId="0" xfId="1" applyFont="1" applyAlignment="1" applyProtection="1">
      <alignment horizontal="center" vertical="center" textRotation="180"/>
    </xf>
    <xf numFmtId="0" fontId="14" fillId="0" borderId="52" xfId="1" applyFont="1" applyBorder="1" applyAlignment="1" applyProtection="1">
      <alignment horizontal="center" vertical="top" textRotation="180" wrapText="1"/>
    </xf>
    <xf numFmtId="0" fontId="14" fillId="0" borderId="12" xfId="1" applyFont="1" applyBorder="1" applyAlignment="1" applyProtection="1">
      <alignment horizontal="center" vertical="center"/>
    </xf>
    <xf numFmtId="0" fontId="14" fillId="0" borderId="12" xfId="1" applyFont="1" applyBorder="1" applyAlignment="1" applyProtection="1">
      <alignment vertical="center"/>
    </xf>
    <xf numFmtId="0" fontId="14" fillId="0" borderId="12" xfId="1" applyFont="1" applyBorder="1" applyAlignment="1" applyProtection="1">
      <alignment horizontal="left" vertical="center"/>
    </xf>
    <xf numFmtId="0" fontId="14" fillId="0" borderId="10" xfId="1" applyFont="1" applyBorder="1" applyAlignment="1" applyProtection="1">
      <alignment horizontal="center" vertical="center"/>
    </xf>
    <xf numFmtId="0" fontId="14" fillId="7" borderId="43" xfId="1" applyFont="1" applyFill="1" applyBorder="1" applyAlignment="1" applyProtection="1">
      <alignment horizontal="center" vertical="center"/>
    </xf>
    <xf numFmtId="0" fontId="18" fillId="0" borderId="11" xfId="1" applyFont="1" applyBorder="1" applyAlignment="1" applyProtection="1">
      <alignment vertical="center"/>
    </xf>
    <xf numFmtId="0" fontId="16" fillId="0" borderId="20" xfId="1" applyFont="1" applyBorder="1" applyAlignment="1" applyProtection="1">
      <alignment horizontal="center" vertical="center" textRotation="180"/>
    </xf>
    <xf numFmtId="0" fontId="16" fillId="0" borderId="7" xfId="1" applyFont="1" applyBorder="1" applyAlignment="1" applyProtection="1">
      <alignment horizontal="center" vertical="center" textRotation="180"/>
    </xf>
    <xf numFmtId="0" fontId="14" fillId="0" borderId="0" xfId="1" applyFont="1" applyBorder="1" applyAlignment="1" applyProtection="1">
      <alignment horizontal="center" vertical="center"/>
    </xf>
    <xf numFmtId="0" fontId="18" fillId="0" borderId="0" xfId="1" applyFont="1" applyBorder="1" applyAlignment="1" applyProtection="1">
      <alignment vertical="center"/>
    </xf>
    <xf numFmtId="0" fontId="1" fillId="0" borderId="45" xfId="1" applyBorder="1" applyProtection="1"/>
    <xf numFmtId="0" fontId="16" fillId="0" borderId="10" xfId="1" applyFont="1" applyBorder="1" applyAlignment="1" applyProtection="1">
      <alignment textRotation="180"/>
    </xf>
    <xf numFmtId="0" fontId="14" fillId="0" borderId="0" xfId="1" applyFont="1" applyBorder="1" applyAlignment="1" applyProtection="1">
      <alignment vertical="center"/>
    </xf>
    <xf numFmtId="0" fontId="19" fillId="0" borderId="53" xfId="1" applyFont="1" applyFill="1" applyBorder="1" applyAlignment="1" applyProtection="1">
      <alignment horizontal="center" vertical="center" textRotation="180"/>
    </xf>
    <xf numFmtId="0" fontId="14" fillId="0" borderId="6" xfId="1" applyFont="1" applyBorder="1" applyAlignment="1" applyProtection="1">
      <alignment horizontal="center" vertical="center"/>
    </xf>
    <xf numFmtId="0" fontId="14" fillId="0" borderId="0" xfId="1" applyFont="1" applyProtection="1"/>
    <xf numFmtId="0" fontId="14" fillId="0" borderId="9" xfId="1" applyFont="1" applyBorder="1" applyAlignment="1" applyProtection="1">
      <alignment horizontal="center" vertical="center"/>
    </xf>
    <xf numFmtId="0" fontId="1" fillId="0" borderId="42" xfId="1" applyBorder="1" applyProtection="1"/>
    <xf numFmtId="0" fontId="1" fillId="0" borderId="10" xfId="1" applyBorder="1" applyProtection="1"/>
    <xf numFmtId="0" fontId="1" fillId="0" borderId="46" xfId="1" applyFont="1" applyBorder="1" applyAlignment="1" applyProtection="1">
      <alignment horizontal="center" vertical="center" textRotation="180"/>
    </xf>
    <xf numFmtId="0" fontId="14" fillId="0" borderId="7" xfId="1" applyFont="1" applyBorder="1" applyAlignment="1" applyProtection="1">
      <alignment horizontal="center" vertical="center" textRotation="180"/>
    </xf>
    <xf numFmtId="0" fontId="14" fillId="0" borderId="11" xfId="1" applyFont="1" applyBorder="1" applyAlignment="1" applyProtection="1">
      <alignment vertical="center"/>
    </xf>
    <xf numFmtId="0" fontId="1" fillId="0" borderId="47" xfId="1" applyBorder="1" applyProtection="1"/>
    <xf numFmtId="0" fontId="1" fillId="0" borderId="48" xfId="1" applyBorder="1" applyProtection="1"/>
    <xf numFmtId="0" fontId="14" fillId="0" borderId="48" xfId="1" applyFont="1" applyBorder="1" applyAlignment="1" applyProtection="1">
      <alignment horizontal="center" vertical="center"/>
    </xf>
    <xf numFmtId="0" fontId="14" fillId="0" borderId="49" xfId="1" applyFont="1" applyBorder="1" applyAlignment="1" applyProtection="1">
      <alignment vertical="center"/>
    </xf>
    <xf numFmtId="0" fontId="14" fillId="0" borderId="0" xfId="1" applyFont="1" applyAlignment="1" applyProtection="1">
      <alignment horizontal="center" vertical="center"/>
    </xf>
    <xf numFmtId="0" fontId="14" fillId="0" borderId="0" xfId="1" applyFont="1" applyAlignment="1" applyProtection="1">
      <alignment vertical="center"/>
    </xf>
    <xf numFmtId="0" fontId="22" fillId="0" borderId="0" xfId="1" applyFont="1" applyAlignment="1" applyProtection="1">
      <alignment horizontal="center"/>
      <protection locked="0"/>
    </xf>
    <xf numFmtId="0" fontId="2" fillId="0" borderId="0" xfId="1" applyFont="1" applyAlignment="1" applyProtection="1">
      <protection locked="0"/>
    </xf>
    <xf numFmtId="0" fontId="1" fillId="2" borderId="0" xfId="1" applyFill="1"/>
    <xf numFmtId="0" fontId="4" fillId="2" borderId="0" xfId="1" applyFont="1" applyFill="1" applyAlignment="1">
      <alignment horizontal="center"/>
    </xf>
    <xf numFmtId="0" fontId="1" fillId="2" borderId="0" xfId="1" applyFill="1" applyAlignment="1">
      <alignment horizontal="center"/>
    </xf>
    <xf numFmtId="0" fontId="24" fillId="0" borderId="0" xfId="1" applyFont="1" applyFill="1" applyBorder="1" applyAlignment="1">
      <alignment horizontal="center"/>
    </xf>
    <xf numFmtId="0" fontId="4" fillId="0" borderId="0" xfId="1" applyFont="1" applyBorder="1" applyAlignment="1">
      <alignment vertical="center"/>
    </xf>
    <xf numFmtId="0" fontId="22" fillId="0" borderId="0" xfId="1" applyFont="1" applyAlignment="1" applyProtection="1">
      <alignment vertical="center"/>
      <protection locked="0"/>
    </xf>
    <xf numFmtId="0" fontId="2" fillId="0" borderId="0" xfId="1" applyFont="1" applyAlignment="1" applyProtection="1">
      <alignment vertical="center"/>
      <protection locked="0"/>
    </xf>
    <xf numFmtId="0" fontId="1" fillId="0" borderId="0" xfId="1" applyAlignment="1">
      <alignment vertical="center"/>
    </xf>
    <xf numFmtId="0" fontId="1" fillId="0" borderId="0" xfId="1" applyBorder="1" applyAlignment="1">
      <alignment vertical="center"/>
    </xf>
    <xf numFmtId="0" fontId="10" fillId="0" borderId="0" xfId="1" applyFont="1" applyAlignment="1">
      <alignment horizontal="right"/>
    </xf>
    <xf numFmtId="0" fontId="10" fillId="0" borderId="0" xfId="1" applyFont="1" applyAlignment="1"/>
    <xf numFmtId="0" fontId="25" fillId="0" borderId="0" xfId="1" applyFont="1" applyAlignment="1">
      <alignment horizontal="center"/>
    </xf>
    <xf numFmtId="0" fontId="25" fillId="0" borderId="0" xfId="1" applyFont="1"/>
    <xf numFmtId="0" fontId="8" fillId="0" borderId="0" xfId="1" applyFont="1" applyAlignment="1">
      <alignment vertical="center"/>
    </xf>
    <xf numFmtId="0" fontId="8" fillId="0" borderId="0" xfId="1" applyFont="1" applyAlignment="1">
      <alignment horizontal="center" vertical="center"/>
    </xf>
    <xf numFmtId="0" fontId="7" fillId="6" borderId="0" xfId="1" applyFont="1" applyFill="1" applyAlignment="1">
      <alignment vertical="center"/>
    </xf>
    <xf numFmtId="0" fontId="8" fillId="6" borderId="0" xfId="1" applyFont="1" applyFill="1" applyAlignment="1">
      <alignment horizontal="center"/>
    </xf>
    <xf numFmtId="0" fontId="7" fillId="0" borderId="0" xfId="1" applyFont="1" applyAlignment="1" applyProtection="1">
      <alignment horizontal="center"/>
      <protection locked="0"/>
    </xf>
    <xf numFmtId="0" fontId="7" fillId="0" borderId="0" xfId="1" applyFont="1" applyAlignment="1" applyProtection="1">
      <protection locked="0"/>
    </xf>
    <xf numFmtId="0" fontId="7" fillId="0" borderId="0" xfId="1" applyFont="1" applyAlignment="1">
      <alignment vertical="center"/>
    </xf>
    <xf numFmtId="0" fontId="7" fillId="0" borderId="0" xfId="1" applyFont="1" applyAlignment="1">
      <alignment horizontal="left" indent="2"/>
    </xf>
    <xf numFmtId="0" fontId="2" fillId="0" borderId="0" xfId="1" applyFont="1" applyAlignment="1" applyProtection="1">
      <alignment horizontal="center"/>
      <protection locked="0"/>
    </xf>
    <xf numFmtId="0" fontId="2" fillId="6" borderId="0" xfId="1" applyNumberFormat="1" applyFont="1" applyFill="1" applyAlignment="1">
      <alignment vertical="center"/>
    </xf>
    <xf numFmtId="0" fontId="4" fillId="0" borderId="0" xfId="1" applyFont="1" applyAlignment="1">
      <alignment vertical="center"/>
    </xf>
    <xf numFmtId="0" fontId="1" fillId="0" borderId="0" xfId="1" applyAlignment="1" applyProtection="1">
      <protection locked="0"/>
    </xf>
    <xf numFmtId="0" fontId="8" fillId="0" borderId="0" xfId="1" applyFont="1" applyAlignment="1" applyProtection="1">
      <protection locked="0"/>
    </xf>
    <xf numFmtId="0" fontId="8" fillId="0" borderId="0" xfId="1" applyFont="1"/>
    <xf numFmtId="0" fontId="8" fillId="0" borderId="0" xfId="1" applyFont="1" applyAlignment="1" applyProtection="1">
      <alignment horizontal="center"/>
      <protection locked="0"/>
    </xf>
    <xf numFmtId="0" fontId="1" fillId="6" borderId="0" xfId="1" applyFill="1"/>
    <xf numFmtId="0" fontId="1" fillId="0" borderId="0" xfId="1" applyFill="1"/>
    <xf numFmtId="0" fontId="7" fillId="0" borderId="0" xfId="1" applyFont="1" applyFill="1" applyAlignment="1">
      <alignment vertical="center"/>
    </xf>
    <xf numFmtId="0" fontId="22" fillId="0" borderId="0" xfId="1" applyFont="1" applyBorder="1" applyAlignment="1" applyProtection="1">
      <alignment horizontal="center"/>
      <protection locked="0"/>
    </xf>
    <xf numFmtId="0" fontId="2" fillId="0" borderId="0" xfId="1" applyFont="1" applyBorder="1" applyAlignment="1" applyProtection="1">
      <protection locked="0"/>
    </xf>
    <xf numFmtId="0" fontId="1" fillId="6" borderId="0" xfId="1" applyFill="1" applyAlignment="1">
      <alignment horizontal="center"/>
    </xf>
    <xf numFmtId="0" fontId="7" fillId="0" borderId="16" xfId="1" applyFont="1" applyBorder="1" applyAlignment="1">
      <alignment vertical="center" wrapText="1"/>
    </xf>
    <xf numFmtId="0" fontId="7" fillId="0" borderId="17" xfId="1" applyFont="1" applyBorder="1" applyAlignment="1">
      <alignment vertical="center" wrapText="1"/>
    </xf>
    <xf numFmtId="0" fontId="7" fillId="0" borderId="18" xfId="1" applyFont="1" applyBorder="1" applyAlignment="1">
      <alignment vertical="center" wrapText="1"/>
    </xf>
    <xf numFmtId="0" fontId="4" fillId="0" borderId="54" xfId="1" applyFont="1" applyBorder="1" applyAlignment="1">
      <alignment horizontal="center" vertical="top" wrapText="1"/>
    </xf>
    <xf numFmtId="0" fontId="4" fillId="0" borderId="55" xfId="1" applyFont="1" applyBorder="1" applyAlignment="1">
      <alignment horizontal="center" vertical="top" wrapText="1"/>
    </xf>
    <xf numFmtId="0" fontId="1" fillId="0" borderId="55" xfId="1" applyBorder="1" applyAlignment="1">
      <alignment horizontal="center" vertical="top" wrapText="1"/>
    </xf>
    <xf numFmtId="0" fontId="4" fillId="0" borderId="4" xfId="1" applyFont="1" applyBorder="1" applyAlignment="1">
      <alignment horizontal="center" vertical="top"/>
    </xf>
    <xf numFmtId="0" fontId="4" fillId="0" borderId="0" xfId="1" applyFont="1" applyBorder="1" applyAlignment="1">
      <alignment horizontal="center" vertical="top"/>
    </xf>
    <xf numFmtId="0" fontId="4" fillId="0" borderId="24" xfId="1" applyFont="1" applyBorder="1" applyAlignment="1">
      <alignment horizontal="center" vertical="top"/>
    </xf>
    <xf numFmtId="0" fontId="4" fillId="0" borderId="8" xfId="1" applyFont="1" applyBorder="1" applyAlignment="1">
      <alignment horizontal="center" vertical="top" wrapText="1"/>
    </xf>
    <xf numFmtId="0" fontId="4" fillId="0" borderId="6" xfId="1" applyFont="1" applyBorder="1" applyAlignment="1">
      <alignment horizontal="center" vertical="top" wrapText="1"/>
    </xf>
    <xf numFmtId="0" fontId="4" fillId="0" borderId="6" xfId="1" applyFont="1" applyBorder="1" applyAlignment="1">
      <alignment horizontal="center" vertical="top"/>
    </xf>
    <xf numFmtId="0" fontId="4" fillId="0" borderId="7" xfId="1" applyFont="1" applyBorder="1" applyAlignment="1">
      <alignment horizontal="center" vertical="top"/>
    </xf>
    <xf numFmtId="0" fontId="4" fillId="0" borderId="56" xfId="1" applyFont="1" applyBorder="1" applyAlignment="1">
      <alignment horizontal="center" vertical="top"/>
    </xf>
    <xf numFmtId="0" fontId="7" fillId="0" borderId="55" xfId="1" applyFont="1" applyBorder="1" applyAlignment="1">
      <alignment vertical="center" wrapText="1"/>
    </xf>
    <xf numFmtId="0" fontId="5" fillId="0" borderId="11" xfId="1" applyFont="1" applyBorder="1" applyAlignment="1">
      <alignment horizontal="center" vertical="center" wrapText="1"/>
    </xf>
    <xf numFmtId="0" fontId="7" fillId="0" borderId="9" xfId="1" applyFont="1" applyBorder="1" applyAlignment="1">
      <alignment horizontal="center" vertical="center" wrapText="1"/>
    </xf>
    <xf numFmtId="0" fontId="7" fillId="0" borderId="57" xfId="1" applyFont="1" applyBorder="1" applyAlignment="1">
      <alignment vertical="center" wrapText="1"/>
    </xf>
    <xf numFmtId="0" fontId="7" fillId="0" borderId="0" xfId="1" applyFont="1" applyFill="1" applyBorder="1" applyAlignment="1">
      <alignment vertical="center" wrapText="1"/>
    </xf>
    <xf numFmtId="0" fontId="5" fillId="0" borderId="0" xfId="1" applyFont="1" applyFill="1" applyBorder="1" applyAlignment="1">
      <alignment horizontal="center" vertical="center" wrapText="1"/>
    </xf>
    <xf numFmtId="0" fontId="7" fillId="0" borderId="0" xfId="1" applyFont="1" applyFill="1" applyBorder="1" applyAlignment="1">
      <alignment horizontal="center" vertical="center" wrapText="1"/>
    </xf>
    <xf numFmtId="0" fontId="27" fillId="0" borderId="0" xfId="1" applyFont="1" applyFill="1" applyBorder="1" applyAlignment="1">
      <alignment horizontal="center" vertical="center" wrapText="1"/>
    </xf>
    <xf numFmtId="0" fontId="4" fillId="0" borderId="0" xfId="1" applyFont="1" applyFill="1" applyBorder="1" applyAlignment="1" applyProtection="1">
      <alignment horizontal="left" vertical="top"/>
      <protection locked="0"/>
    </xf>
    <xf numFmtId="0" fontId="7" fillId="0" borderId="12" xfId="1" applyFont="1" applyBorder="1" applyAlignment="1" applyProtection="1">
      <alignment horizontal="center" vertical="center"/>
      <protection locked="0"/>
    </xf>
    <xf numFmtId="0" fontId="7" fillId="0" borderId="10" xfId="1" applyFont="1" applyBorder="1" applyAlignment="1">
      <alignment horizontal="center" vertical="top"/>
    </xf>
    <xf numFmtId="0" fontId="1" fillId="0" borderId="58" xfId="1" applyBorder="1"/>
    <xf numFmtId="0" fontId="7" fillId="0" borderId="24" xfId="1" applyFont="1" applyBorder="1" applyAlignment="1">
      <alignment vertical="center"/>
    </xf>
    <xf numFmtId="0" fontId="7" fillId="0" borderId="56" xfId="1" applyFont="1" applyBorder="1" applyAlignment="1">
      <alignment vertical="center"/>
    </xf>
    <xf numFmtId="0" fontId="7" fillId="0" borderId="20" xfId="1" applyFont="1" applyBorder="1" applyAlignment="1">
      <alignment vertical="top"/>
    </xf>
    <xf numFmtId="0" fontId="1" fillId="0" borderId="24" xfId="1" applyBorder="1"/>
    <xf numFmtId="0" fontId="4" fillId="0" borderId="20" xfId="1" applyFont="1" applyBorder="1" applyAlignment="1">
      <alignment vertical="center"/>
    </xf>
    <xf numFmtId="0" fontId="7" fillId="0" borderId="42" xfId="1" applyFont="1" applyBorder="1" applyAlignment="1">
      <alignment vertical="center"/>
    </xf>
    <xf numFmtId="0" fontId="7" fillId="0" borderId="10" xfId="1" applyFont="1" applyBorder="1" applyAlignment="1">
      <alignment vertical="top"/>
    </xf>
    <xf numFmtId="0" fontId="7" fillId="0" borderId="11" xfId="1" applyFont="1" applyBorder="1" applyAlignment="1">
      <alignment vertical="top"/>
    </xf>
    <xf numFmtId="0" fontId="7" fillId="0" borderId="9" xfId="1" applyFont="1" applyBorder="1" applyAlignment="1">
      <alignment vertical="top"/>
    </xf>
    <xf numFmtId="0" fontId="7" fillId="0" borderId="47" xfId="1" applyFont="1" applyBorder="1" applyAlignment="1">
      <alignment vertical="center"/>
    </xf>
    <xf numFmtId="0" fontId="7" fillId="0" borderId="48" xfId="1" applyFont="1" applyBorder="1" applyAlignment="1">
      <alignment vertical="top"/>
    </xf>
    <xf numFmtId="0" fontId="7" fillId="0" borderId="49" xfId="1" applyFont="1" applyBorder="1" applyAlignment="1">
      <alignment vertical="top"/>
    </xf>
    <xf numFmtId="0" fontId="7" fillId="0" borderId="50" xfId="1" applyFont="1" applyBorder="1" applyAlignment="1">
      <alignment horizontal="center" vertical="center"/>
    </xf>
    <xf numFmtId="0" fontId="28" fillId="0" borderId="0" xfId="1" applyFont="1" applyAlignment="1">
      <alignment wrapText="1"/>
    </xf>
    <xf numFmtId="0" fontId="28" fillId="0" borderId="0" xfId="1" applyFont="1" applyAlignment="1">
      <alignment horizontal="center" wrapText="1"/>
    </xf>
    <xf numFmtId="0" fontId="29" fillId="0" borderId="0" xfId="1" applyFont="1" applyAlignment="1" applyProtection="1">
      <alignment vertical="center"/>
      <protection locked="0"/>
    </xf>
    <xf numFmtId="16" fontId="4" fillId="2" borderId="0" xfId="1" applyNumberFormat="1" applyFont="1" applyFill="1"/>
    <xf numFmtId="0" fontId="4" fillId="2" borderId="0" xfId="1" applyFont="1" applyFill="1" applyAlignment="1">
      <alignment horizontal="right"/>
    </xf>
    <xf numFmtId="0" fontId="2" fillId="2" borderId="0" xfId="1" applyFont="1" applyFill="1" applyAlignment="1">
      <alignment vertical="center" wrapText="1"/>
    </xf>
    <xf numFmtId="0" fontId="2" fillId="0" borderId="0" xfId="1" applyFont="1" applyAlignment="1">
      <alignment horizontal="left" vertical="center"/>
    </xf>
    <xf numFmtId="0" fontId="4" fillId="0" borderId="0" xfId="1" applyFont="1" applyAlignment="1">
      <alignment horizontal="left" vertical="center" wrapText="1"/>
    </xf>
    <xf numFmtId="0" fontId="2" fillId="0" borderId="0" xfId="1" applyFont="1" applyAlignment="1">
      <alignment vertical="center" wrapText="1"/>
    </xf>
    <xf numFmtId="0" fontId="7" fillId="0" borderId="0" xfId="1" applyFont="1" applyAlignment="1">
      <alignment horizontal="left" vertical="center" wrapText="1"/>
    </xf>
    <xf numFmtId="0" fontId="7" fillId="0" borderId="0" xfId="1" applyFont="1" applyAlignment="1">
      <alignment vertical="center" wrapText="1"/>
    </xf>
    <xf numFmtId="0" fontId="30" fillId="0" borderId="0" xfId="1" applyFont="1" applyAlignment="1">
      <alignment vertical="center" wrapText="1"/>
    </xf>
    <xf numFmtId="0" fontId="3" fillId="0" borderId="0" xfId="1" applyFont="1" applyFill="1" applyAlignment="1">
      <alignment horizontal="center" vertical="center"/>
    </xf>
    <xf numFmtId="0" fontId="2" fillId="6" borderId="0" xfId="1" applyFont="1" applyFill="1" applyAlignment="1">
      <alignment vertical="center"/>
    </xf>
    <xf numFmtId="0" fontId="2" fillId="6" borderId="0" xfId="1" applyFont="1" applyFill="1" applyAlignment="1">
      <alignment vertical="center" wrapText="1"/>
    </xf>
    <xf numFmtId="0" fontId="2" fillId="0" borderId="0" xfId="1" applyFont="1" applyFill="1" applyAlignment="1">
      <alignment vertical="center"/>
    </xf>
    <xf numFmtId="0" fontId="7" fillId="6" borderId="0" xfId="1" applyFont="1" applyFill="1" applyAlignment="1">
      <alignment vertical="center" wrapText="1"/>
    </xf>
    <xf numFmtId="0" fontId="7" fillId="6" borderId="0" xfId="1" applyFont="1" applyFill="1" applyAlignment="1">
      <alignment vertical="top" wrapText="1"/>
    </xf>
    <xf numFmtId="0" fontId="32" fillId="0" borderId="0" xfId="1" applyFont="1" applyAlignment="1" applyProtection="1">
      <alignment vertical="center"/>
      <protection locked="0"/>
    </xf>
    <xf numFmtId="0" fontId="2" fillId="0" borderId="0" xfId="1" applyFont="1" applyAlignment="1">
      <alignment horizontal="left" indent="2"/>
    </xf>
    <xf numFmtId="0" fontId="29" fillId="0" borderId="0" xfId="1" applyFont="1" applyFill="1" applyAlignment="1" applyProtection="1">
      <alignment vertical="center"/>
      <protection locked="0"/>
    </xf>
    <xf numFmtId="0" fontId="3" fillId="0" borderId="0" xfId="1" applyFont="1" applyAlignment="1">
      <alignment horizontal="left" vertical="center"/>
    </xf>
    <xf numFmtId="0" fontId="2" fillId="6" borderId="0" xfId="1" applyFont="1" applyFill="1" applyAlignment="1">
      <alignment horizontal="left" vertical="center"/>
    </xf>
    <xf numFmtId="0" fontId="2" fillId="6" borderId="0" xfId="1" applyFont="1" applyFill="1" applyBorder="1" applyAlignment="1">
      <alignment vertical="center" wrapText="1"/>
    </xf>
    <xf numFmtId="0" fontId="2" fillId="6" borderId="0" xfId="1" applyFont="1" applyFill="1" applyBorder="1" applyAlignment="1">
      <alignment vertical="center"/>
    </xf>
    <xf numFmtId="0" fontId="2" fillId="9" borderId="0" xfId="1" applyFont="1" applyFill="1" applyBorder="1" applyAlignment="1">
      <alignment vertical="center"/>
    </xf>
    <xf numFmtId="0" fontId="2" fillId="9" borderId="0" xfId="1" applyFont="1" applyFill="1" applyAlignment="1">
      <alignment vertical="center"/>
    </xf>
    <xf numFmtId="0" fontId="33" fillId="0" borderId="0" xfId="1" applyFont="1" applyAlignment="1">
      <alignment vertical="center" wrapText="1"/>
    </xf>
    <xf numFmtId="0" fontId="12" fillId="0" borderId="0" xfId="1" applyFont="1" applyAlignment="1">
      <alignment vertical="center" wrapText="1"/>
    </xf>
    <xf numFmtId="0" fontId="3" fillId="0" borderId="0" xfId="1" applyFont="1" applyAlignment="1">
      <alignment vertical="center" wrapText="1"/>
    </xf>
    <xf numFmtId="0" fontId="34" fillId="0" borderId="0" xfId="1" applyFont="1"/>
    <xf numFmtId="0" fontId="34" fillId="0" borderId="23" xfId="1" applyFont="1" applyBorder="1" applyAlignment="1">
      <alignment horizontal="center" vertical="center"/>
    </xf>
    <xf numFmtId="0" fontId="4" fillId="6" borderId="19" xfId="1" applyFont="1" applyFill="1" applyBorder="1" applyAlignment="1">
      <alignment horizontal="center" vertical="center"/>
    </xf>
    <xf numFmtId="0" fontId="3" fillId="0" borderId="59" xfId="1" applyFont="1" applyFill="1" applyBorder="1" applyAlignment="1">
      <alignment horizontal="center" vertical="center"/>
    </xf>
    <xf numFmtId="0" fontId="3" fillId="0" borderId="60" xfId="1" applyFont="1" applyFill="1" applyBorder="1" applyAlignment="1">
      <alignment horizontal="center" vertical="center"/>
    </xf>
    <xf numFmtId="0" fontId="3" fillId="0" borderId="61" xfId="1" applyFont="1" applyFill="1" applyBorder="1" applyAlignment="1">
      <alignment horizontal="center" vertical="center"/>
    </xf>
    <xf numFmtId="0" fontId="3" fillId="0" borderId="38" xfId="1" applyFont="1" applyFill="1" applyBorder="1" applyAlignment="1">
      <alignment horizontal="center" vertical="center"/>
    </xf>
    <xf numFmtId="0" fontId="1" fillId="0" borderId="0" xfId="1" applyAlignment="1">
      <alignment horizontal="center" vertical="center"/>
    </xf>
    <xf numFmtId="0" fontId="4" fillId="6" borderId="28" xfId="1" applyFont="1" applyFill="1" applyBorder="1" applyAlignment="1">
      <alignment horizontal="center" vertical="center"/>
    </xf>
    <xf numFmtId="0" fontId="3" fillId="0" borderId="59" xfId="1" applyFont="1" applyBorder="1" applyAlignment="1">
      <alignment horizontal="center" vertical="center"/>
    </xf>
    <xf numFmtId="0" fontId="3" fillId="0" borderId="60" xfId="1" applyFont="1" applyBorder="1" applyAlignment="1">
      <alignment horizontal="center" vertical="center"/>
    </xf>
    <xf numFmtId="0" fontId="3" fillId="0" borderId="61" xfId="1" applyFont="1" applyBorder="1" applyAlignment="1">
      <alignment horizontal="center" vertical="center"/>
    </xf>
    <xf numFmtId="0" fontId="4" fillId="0" borderId="62" xfId="1" applyFont="1" applyFill="1" applyBorder="1" applyAlignment="1">
      <alignment horizontal="center" vertical="center"/>
    </xf>
    <xf numFmtId="0" fontId="35" fillId="7" borderId="16" xfId="1" applyFont="1" applyFill="1" applyBorder="1" applyAlignment="1">
      <alignment horizontal="center" vertical="center"/>
    </xf>
    <xf numFmtId="0" fontId="35" fillId="7" borderId="40" xfId="1" applyFont="1" applyFill="1" applyBorder="1" applyAlignment="1">
      <alignment horizontal="center" vertical="center"/>
    </xf>
    <xf numFmtId="0" fontId="35" fillId="7" borderId="41" xfId="1" applyFont="1" applyFill="1" applyBorder="1" applyAlignment="1">
      <alignment horizontal="center" vertical="center"/>
    </xf>
    <xf numFmtId="0" fontId="4" fillId="0" borderId="42" xfId="1" applyFont="1" applyFill="1" applyBorder="1" applyAlignment="1">
      <alignment horizontal="center" vertical="center"/>
    </xf>
    <xf numFmtId="0" fontId="35" fillId="7" borderId="17" xfId="1" applyFont="1" applyFill="1" applyBorder="1" applyAlignment="1">
      <alignment horizontal="center" vertical="center"/>
    </xf>
    <xf numFmtId="0" fontId="35" fillId="7" borderId="12" xfId="1" applyFont="1" applyFill="1" applyBorder="1" applyAlignment="1">
      <alignment horizontal="center" vertical="center"/>
    </xf>
    <xf numFmtId="0" fontId="35" fillId="7" borderId="44" xfId="1" applyFont="1" applyFill="1" applyBorder="1" applyAlignment="1">
      <alignment horizontal="center" vertical="center"/>
    </xf>
    <xf numFmtId="0" fontId="4" fillId="0" borderId="45" xfId="1" applyFont="1" applyFill="1" applyBorder="1" applyAlignment="1">
      <alignment horizontal="center" vertical="center"/>
    </xf>
    <xf numFmtId="0" fontId="4" fillId="0" borderId="47" xfId="1" applyFont="1" applyFill="1" applyBorder="1" applyAlignment="1">
      <alignment horizontal="center" vertical="center"/>
    </xf>
    <xf numFmtId="0" fontId="35" fillId="7" borderId="18" xfId="1" applyFont="1" applyFill="1" applyBorder="1" applyAlignment="1">
      <alignment horizontal="center" vertical="center"/>
    </xf>
    <xf numFmtId="0" fontId="35" fillId="7" borderId="50" xfId="1" applyFont="1" applyFill="1" applyBorder="1" applyAlignment="1">
      <alignment horizontal="center" vertical="center"/>
    </xf>
    <xf numFmtId="0" fontId="35" fillId="7" borderId="63" xfId="1" applyFont="1" applyFill="1" applyBorder="1" applyAlignment="1">
      <alignment horizontal="center" vertical="center"/>
    </xf>
    <xf numFmtId="0" fontId="4" fillId="0" borderId="55" xfId="1" applyFont="1" applyFill="1" applyBorder="1" applyAlignment="1">
      <alignment horizontal="center" vertical="center"/>
    </xf>
    <xf numFmtId="0" fontId="3" fillId="0" borderId="15" xfId="1" applyFont="1" applyBorder="1" applyAlignment="1">
      <alignment horizontal="center" vertical="center"/>
    </xf>
    <xf numFmtId="0" fontId="3" fillId="0" borderId="43" xfId="1" applyFont="1" applyBorder="1" applyAlignment="1">
      <alignment horizontal="center" vertical="center"/>
    </xf>
    <xf numFmtId="0" fontId="37" fillId="0" borderId="0" xfId="1" applyFont="1" applyFill="1" applyBorder="1" applyAlignment="1">
      <alignment horizontal="center" vertical="center"/>
    </xf>
    <xf numFmtId="0" fontId="34" fillId="0" borderId="0" xfId="1" applyFont="1" applyFill="1" applyBorder="1" applyAlignment="1">
      <alignment horizontal="center" vertical="center"/>
    </xf>
    <xf numFmtId="0" fontId="4" fillId="6" borderId="21" xfId="1" applyFont="1" applyFill="1" applyBorder="1" applyAlignment="1">
      <alignment horizontal="center" vertical="center"/>
    </xf>
    <xf numFmtId="0" fontId="3" fillId="0" borderId="64"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66" xfId="1" applyFont="1" applyFill="1" applyBorder="1" applyAlignment="1">
      <alignment horizontal="center" vertical="center"/>
    </xf>
    <xf numFmtId="0" fontId="35" fillId="0" borderId="16" xfId="1" applyFont="1" applyFill="1" applyBorder="1" applyAlignment="1">
      <alignment horizontal="center" vertical="center"/>
    </xf>
    <xf numFmtId="0" fontId="35" fillId="0" borderId="40" xfId="1" applyFont="1" applyFill="1" applyBorder="1" applyAlignment="1">
      <alignment horizontal="center" vertical="center"/>
    </xf>
    <xf numFmtId="0" fontId="35" fillId="0" borderId="41" xfId="1" applyFont="1" applyFill="1" applyBorder="1" applyAlignment="1">
      <alignment horizontal="center" vertical="center"/>
    </xf>
    <xf numFmtId="0" fontId="4" fillId="0" borderId="19" xfId="1" applyFont="1" applyFill="1" applyBorder="1" applyAlignment="1">
      <alignment horizontal="center" vertical="center"/>
    </xf>
    <xf numFmtId="0" fontId="35" fillId="0" borderId="22" xfId="1" applyFont="1" applyFill="1" applyBorder="1" applyAlignment="1">
      <alignment horizontal="center" vertical="center"/>
    </xf>
    <xf numFmtId="0" fontId="35" fillId="0" borderId="67" xfId="1" applyFont="1" applyFill="1" applyBorder="1" applyAlignment="1">
      <alignment horizontal="center" vertical="center"/>
    </xf>
    <xf numFmtId="0" fontId="4" fillId="0" borderId="54" xfId="1" applyFont="1" applyFill="1" applyBorder="1" applyAlignment="1">
      <alignment horizontal="center" vertical="center"/>
    </xf>
    <xf numFmtId="0" fontId="4" fillId="0" borderId="46" xfId="1" applyFont="1" applyFill="1" applyBorder="1" applyAlignment="1">
      <alignment horizontal="center" vertical="center"/>
    </xf>
    <xf numFmtId="0" fontId="35" fillId="0" borderId="17" xfId="1" applyFont="1" applyFill="1" applyBorder="1" applyAlignment="1">
      <alignment horizontal="center" vertical="center"/>
    </xf>
    <xf numFmtId="0" fontId="35" fillId="0" borderId="12" xfId="1" applyFont="1" applyFill="1" applyBorder="1" applyAlignment="1">
      <alignment horizontal="center" vertical="center"/>
    </xf>
    <xf numFmtId="0" fontId="35" fillId="0" borderId="44" xfId="1" applyFont="1" applyFill="1" applyBorder="1" applyAlignment="1">
      <alignment horizontal="center" vertical="center"/>
    </xf>
    <xf numFmtId="0" fontId="4" fillId="0" borderId="20" xfId="1" applyFont="1" applyFill="1" applyBorder="1" applyAlignment="1">
      <alignment horizontal="center" vertical="center"/>
    </xf>
    <xf numFmtId="0" fontId="35" fillId="0" borderId="0" xfId="1" applyFont="1" applyFill="1" applyBorder="1" applyAlignment="1">
      <alignment horizontal="center" vertical="center"/>
    </xf>
    <xf numFmtId="0" fontId="35" fillId="0" borderId="24" xfId="1" applyFont="1" applyFill="1" applyBorder="1" applyAlignment="1">
      <alignment horizontal="center" vertical="center"/>
    </xf>
    <xf numFmtId="0" fontId="35" fillId="7" borderId="68" xfId="1" applyFont="1" applyFill="1" applyBorder="1" applyAlignment="1">
      <alignment horizontal="center" vertical="center"/>
    </xf>
    <xf numFmtId="0" fontId="35" fillId="7" borderId="13" xfId="1" applyFont="1" applyFill="1" applyBorder="1" applyAlignment="1">
      <alignment horizontal="center" vertical="center"/>
    </xf>
    <xf numFmtId="0" fontId="35" fillId="7" borderId="53" xfId="1" applyFont="1" applyFill="1" applyBorder="1" applyAlignment="1">
      <alignment horizontal="center" vertical="center"/>
    </xf>
    <xf numFmtId="0" fontId="35" fillId="0" borderId="18" xfId="1" applyFont="1" applyFill="1" applyBorder="1" applyAlignment="1">
      <alignment horizontal="center" vertical="center"/>
    </xf>
    <xf numFmtId="0" fontId="35" fillId="0" borderId="50" xfId="1" applyFont="1" applyFill="1" applyBorder="1" applyAlignment="1">
      <alignment horizontal="center" vertical="center"/>
    </xf>
    <xf numFmtId="0" fontId="35" fillId="0" borderId="63" xfId="1" applyFont="1" applyFill="1" applyBorder="1" applyAlignment="1">
      <alignment horizontal="center" vertical="center"/>
    </xf>
    <xf numFmtId="0" fontId="4" fillId="0" borderId="69" xfId="1" applyFont="1" applyFill="1" applyBorder="1" applyAlignment="1">
      <alignment horizontal="center" vertical="center"/>
    </xf>
    <xf numFmtId="0" fontId="37" fillId="0" borderId="68"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24" xfId="1" applyFont="1" applyFill="1" applyBorder="1" applyAlignment="1">
      <alignment horizontal="center" vertical="center"/>
    </xf>
    <xf numFmtId="0" fontId="3" fillId="0" borderId="38" xfId="1" applyFont="1" applyBorder="1" applyAlignment="1">
      <alignment horizontal="center"/>
    </xf>
    <xf numFmtId="0" fontId="37" fillId="0" borderId="70" xfId="1" applyFont="1" applyFill="1" applyBorder="1" applyAlignment="1">
      <alignment horizontal="center" vertical="center"/>
    </xf>
    <xf numFmtId="0" fontId="3" fillId="0" borderId="26" xfId="1" applyFont="1" applyBorder="1" applyAlignment="1">
      <alignment horizontal="center"/>
    </xf>
    <xf numFmtId="0" fontId="37" fillId="0" borderId="64" xfId="1" applyFont="1" applyFill="1" applyBorder="1" applyAlignment="1">
      <alignment horizontal="center" vertical="center"/>
    </xf>
    <xf numFmtId="0" fontId="40" fillId="0" borderId="0" xfId="1" applyFont="1" applyBorder="1"/>
    <xf numFmtId="0" fontId="5" fillId="6" borderId="0" xfId="1" applyFont="1" applyFill="1" applyAlignment="1">
      <alignment horizontal="left" indent="2"/>
    </xf>
    <xf numFmtId="0" fontId="2" fillId="6" borderId="0" xfId="1" applyFont="1" applyFill="1" applyAlignment="1">
      <alignment horizontal="center" vertical="center"/>
    </xf>
    <xf numFmtId="0" fontId="41" fillId="6" borderId="0" xfId="1" applyFont="1" applyFill="1" applyAlignment="1">
      <alignment horizontal="left" vertical="center"/>
    </xf>
    <xf numFmtId="0" fontId="42" fillId="6" borderId="0" xfId="1" applyFont="1" applyFill="1" applyAlignment="1">
      <alignment horizontal="center" vertical="center"/>
    </xf>
    <xf numFmtId="0" fontId="42" fillId="6" borderId="0" xfId="1" applyFont="1" applyFill="1" applyAlignment="1"/>
    <xf numFmtId="0" fontId="43" fillId="6" borderId="0" xfId="1" applyFont="1" applyFill="1" applyAlignment="1">
      <alignment horizontal="left" vertical="center"/>
    </xf>
    <xf numFmtId="0" fontId="5" fillId="0" borderId="0" xfId="1" applyFont="1" applyAlignment="1">
      <alignment vertical="center"/>
    </xf>
    <xf numFmtId="0" fontId="2" fillId="0" borderId="0" xfId="1" applyFont="1" applyAlignment="1">
      <alignment horizontal="center" vertical="center"/>
    </xf>
    <xf numFmtId="0" fontId="2" fillId="0" borderId="0" xfId="1" applyFont="1" applyAlignment="1">
      <alignment horizontal="justify"/>
    </xf>
    <xf numFmtId="0" fontId="4" fillId="0" borderId="71" xfId="1" applyFont="1" applyBorder="1" applyAlignment="1">
      <alignment horizontal="center" vertical="center" wrapText="1"/>
    </xf>
    <xf numFmtId="0" fontId="4" fillId="0" borderId="62" xfId="1" applyFont="1" applyBorder="1" applyAlignment="1">
      <alignment horizontal="center" vertical="center" wrapText="1"/>
    </xf>
    <xf numFmtId="0" fontId="3" fillId="0" borderId="16" xfId="1" applyFont="1" applyBorder="1" applyAlignment="1">
      <alignment horizontal="center" vertical="center" wrapText="1"/>
    </xf>
    <xf numFmtId="0" fontId="3" fillId="0" borderId="40" xfId="1" applyFont="1" applyBorder="1" applyAlignment="1">
      <alignment horizontal="center" vertical="center" wrapText="1"/>
    </xf>
    <xf numFmtId="0" fontId="3" fillId="0" borderId="41" xfId="1" applyFont="1" applyBorder="1" applyAlignment="1">
      <alignment horizontal="center" vertical="center" wrapText="1"/>
    </xf>
    <xf numFmtId="0" fontId="4" fillId="0" borderId="45" xfId="1" applyFont="1" applyBorder="1" applyAlignment="1">
      <alignment horizontal="center" vertical="center" wrapText="1"/>
    </xf>
    <xf numFmtId="0" fontId="3" fillId="0" borderId="22" xfId="1" applyFont="1" applyBorder="1" applyAlignment="1">
      <alignment horizontal="center" vertical="center" wrapText="1"/>
    </xf>
    <xf numFmtId="0" fontId="3" fillId="0" borderId="67" xfId="1" applyFont="1" applyBorder="1" applyAlignment="1">
      <alignment horizontal="center" vertical="center" wrapText="1"/>
    </xf>
    <xf numFmtId="0" fontId="4" fillId="0" borderId="47" xfId="1" applyFont="1" applyBorder="1" applyAlignment="1">
      <alignment horizontal="center" vertical="center" wrapText="1"/>
    </xf>
    <xf numFmtId="0" fontId="3" fillId="0" borderId="18" xfId="1" applyFont="1" applyBorder="1" applyAlignment="1">
      <alignment horizontal="center" vertical="center" wrapText="1"/>
    </xf>
    <xf numFmtId="0" fontId="3" fillId="0" borderId="50" xfId="1" applyFont="1" applyBorder="1" applyAlignment="1">
      <alignment horizontal="center" vertical="center" wrapText="1"/>
    </xf>
    <xf numFmtId="0" fontId="3" fillId="0" borderId="25"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0" xfId="1" applyFont="1" applyFill="1" applyBorder="1" applyAlignment="1">
      <alignment horizontal="center" vertical="center" wrapText="1"/>
    </xf>
    <xf numFmtId="0" fontId="3" fillId="0" borderId="24" xfId="1" applyFont="1" applyFill="1" applyBorder="1" applyAlignment="1">
      <alignment horizontal="center" vertical="center" wrapText="1"/>
    </xf>
    <xf numFmtId="0" fontId="3" fillId="0" borderId="0" xfId="1" applyFont="1" applyBorder="1" applyAlignment="1">
      <alignment horizontal="center" vertical="center" wrapText="1"/>
    </xf>
    <xf numFmtId="0" fontId="42" fillId="0" borderId="0" xfId="1" applyFont="1"/>
    <xf numFmtId="0" fontId="2" fillId="0" borderId="0" xfId="1" applyFont="1" applyBorder="1" applyAlignment="1">
      <alignment horizontal="left" vertical="center"/>
    </xf>
    <xf numFmtId="0" fontId="2" fillId="0" borderId="0" xfId="1" applyFont="1" applyBorder="1" applyAlignment="1">
      <alignment horizontal="center" vertical="center"/>
    </xf>
    <xf numFmtId="0" fontId="1" fillId="0" borderId="0" xfId="1" applyProtection="1">
      <protection locked="0"/>
    </xf>
    <xf numFmtId="0" fontId="7" fillId="0" borderId="0" xfId="1" applyFont="1" applyAlignment="1">
      <alignment horizontal="left" indent="15"/>
    </xf>
    <xf numFmtId="0" fontId="8" fillId="0" borderId="0" xfId="1" applyFont="1" applyAlignment="1" applyProtection="1">
      <alignment horizontal="left"/>
      <protection locked="0"/>
    </xf>
    <xf numFmtId="0" fontId="5" fillId="0" borderId="0" xfId="1" applyFont="1" applyAlignment="1" applyProtection="1">
      <alignment horizontal="left"/>
      <protection locked="0"/>
    </xf>
    <xf numFmtId="0" fontId="5" fillId="0" borderId="0" xfId="1" applyFont="1" applyAlignment="1" applyProtection="1">
      <alignment horizontal="left" wrapText="1"/>
      <protection locked="0"/>
    </xf>
    <xf numFmtId="0" fontId="4" fillId="0" borderId="22" xfId="1" applyFont="1" applyBorder="1"/>
    <xf numFmtId="0" fontId="1" fillId="0" borderId="22" xfId="1" applyBorder="1"/>
    <xf numFmtId="0" fontId="1" fillId="0" borderId="67" xfId="1" applyBorder="1"/>
    <xf numFmtId="0" fontId="2" fillId="0" borderId="20" xfId="1" applyFont="1" applyBorder="1" applyAlignment="1">
      <alignment vertical="center"/>
    </xf>
    <xf numFmtId="0" fontId="4" fillId="0" borderId="0" xfId="1" applyFont="1" applyBorder="1" applyAlignment="1">
      <alignment horizontal="center" vertical="center"/>
    </xf>
    <xf numFmtId="0" fontId="4" fillId="0" borderId="24" xfId="1" applyFont="1" applyBorder="1" applyAlignment="1">
      <alignment horizontal="center" vertical="center"/>
    </xf>
    <xf numFmtId="0" fontId="1" fillId="0" borderId="0" xfId="1" applyAlignment="1" applyProtection="1">
      <alignment vertical="center"/>
      <protection locked="0"/>
    </xf>
    <xf numFmtId="0" fontId="2" fillId="6" borderId="20" xfId="1" applyFont="1" applyFill="1" applyBorder="1" applyAlignment="1">
      <alignment horizontal="center" vertical="center"/>
    </xf>
    <xf numFmtId="0" fontId="1" fillId="6" borderId="0" xfId="1" applyFill="1" applyBorder="1"/>
    <xf numFmtId="0" fontId="1" fillId="6" borderId="24" xfId="1" applyFill="1" applyBorder="1"/>
    <xf numFmtId="0" fontId="2" fillId="0" borderId="20" xfId="1" applyFont="1" applyBorder="1" applyAlignment="1">
      <alignment horizontal="center" vertical="center"/>
    </xf>
    <xf numFmtId="0" fontId="7" fillId="6" borderId="0" xfId="1" applyFont="1" applyFill="1" applyBorder="1"/>
    <xf numFmtId="0" fontId="1" fillId="0" borderId="21" xfId="1" applyBorder="1"/>
    <xf numFmtId="0" fontId="7" fillId="0" borderId="25" xfId="1" applyFont="1" applyBorder="1"/>
    <xf numFmtId="0" fontId="1" fillId="0" borderId="25" xfId="1" applyBorder="1"/>
    <xf numFmtId="0" fontId="1" fillId="0" borderId="27" xfId="1" applyBorder="1"/>
    <xf numFmtId="0" fontId="25" fillId="0" borderId="19" xfId="1" applyFont="1" applyBorder="1" applyAlignment="1">
      <alignment horizontal="center" vertical="center"/>
    </xf>
    <xf numFmtId="0" fontId="1" fillId="0" borderId="20" xfId="1" applyBorder="1" applyAlignment="1">
      <alignment horizontal="center" vertical="center"/>
    </xf>
    <xf numFmtId="0" fontId="7" fillId="6" borderId="0" xfId="1" applyFont="1" applyFill="1" applyBorder="1" applyAlignment="1">
      <alignment vertical="center"/>
    </xf>
    <xf numFmtId="0" fontId="43" fillId="0" borderId="0" xfId="1" applyFont="1"/>
    <xf numFmtId="0" fontId="3" fillId="0" borderId="20" xfId="1" applyFont="1" applyBorder="1" applyAlignment="1">
      <alignment horizontal="center" vertical="center"/>
    </xf>
    <xf numFmtId="0" fontId="4" fillId="0" borderId="0" xfId="1" applyFont="1" applyProtection="1">
      <protection locked="0"/>
    </xf>
    <xf numFmtId="0" fontId="25" fillId="0" borderId="21" xfId="1" applyFont="1" applyBorder="1" applyAlignment="1">
      <alignment horizontal="center" vertical="center"/>
    </xf>
    <xf numFmtId="0" fontId="25" fillId="0" borderId="0" xfId="1" applyFont="1" applyAlignment="1">
      <alignment horizontal="center" vertical="center"/>
    </xf>
    <xf numFmtId="0" fontId="4" fillId="6" borderId="0" xfId="1" applyFont="1" applyFill="1"/>
    <xf numFmtId="0" fontId="1" fillId="6" borderId="0" xfId="1" applyFill="1" applyAlignment="1">
      <alignment horizontal="center" vertical="center"/>
    </xf>
    <xf numFmtId="0" fontId="43" fillId="6" borderId="0" xfId="1" applyFont="1" applyFill="1"/>
    <xf numFmtId="0" fontId="7" fillId="0" borderId="16" xfId="1" applyFont="1" applyBorder="1" applyAlignment="1"/>
    <xf numFmtId="0" fontId="7" fillId="0" borderId="17" xfId="1" applyFont="1" applyBorder="1" applyAlignment="1"/>
    <xf numFmtId="0" fontId="7" fillId="0" borderId="18" xfId="1" applyFont="1" applyBorder="1" applyAlignment="1"/>
    <xf numFmtId="0" fontId="45" fillId="0" borderId="0" xfId="1" applyFont="1"/>
    <xf numFmtId="0" fontId="46" fillId="0" borderId="0" xfId="1" applyFont="1" applyAlignment="1">
      <alignment horizontal="center" vertical="center"/>
    </xf>
    <xf numFmtId="0" fontId="7" fillId="0" borderId="23" xfId="1" applyFont="1" applyBorder="1" applyAlignment="1">
      <alignment vertical="top"/>
    </xf>
    <xf numFmtId="0" fontId="27" fillId="0" borderId="16" xfId="1" applyFont="1" applyFill="1" applyBorder="1" applyAlignment="1">
      <alignment horizontal="center" vertical="center"/>
    </xf>
    <xf numFmtId="0" fontId="27" fillId="0" borderId="40" xfId="1" applyFont="1" applyFill="1" applyBorder="1" applyAlignment="1">
      <alignment horizontal="center" vertical="center"/>
    </xf>
    <xf numFmtId="0" fontId="4" fillId="0" borderId="38" xfId="1" applyFont="1" applyBorder="1" applyAlignment="1">
      <alignment horizontal="center" vertical="top"/>
    </xf>
    <xf numFmtId="0" fontId="27" fillId="0" borderId="17" xfId="1" applyFont="1" applyFill="1" applyBorder="1" applyAlignment="1">
      <alignment horizontal="center" vertical="center"/>
    </xf>
    <xf numFmtId="0" fontId="27" fillId="0" borderId="12" xfId="1" applyFont="1" applyFill="1" applyBorder="1" applyAlignment="1">
      <alignment horizontal="center" vertical="center"/>
    </xf>
    <xf numFmtId="0" fontId="45" fillId="0" borderId="38" xfId="1" applyFont="1" applyBorder="1"/>
    <xf numFmtId="0" fontId="7" fillId="0" borderId="38" xfId="1" applyFont="1" applyBorder="1" applyAlignment="1">
      <alignment vertical="top"/>
    </xf>
    <xf numFmtId="0" fontId="7" fillId="0" borderId="26" xfId="1" applyFont="1" applyBorder="1" applyAlignment="1">
      <alignment vertical="top"/>
    </xf>
    <xf numFmtId="0" fontId="27" fillId="0" borderId="18" xfId="1" applyFont="1" applyFill="1" applyBorder="1" applyAlignment="1">
      <alignment horizontal="center" vertical="center"/>
    </xf>
    <xf numFmtId="0" fontId="27" fillId="0" borderId="50" xfId="1" applyFont="1" applyFill="1" applyBorder="1" applyAlignment="1">
      <alignment horizontal="center" vertical="center"/>
    </xf>
    <xf numFmtId="0" fontId="7" fillId="9" borderId="0" xfId="1" applyFont="1" applyFill="1" applyBorder="1" applyAlignment="1">
      <alignment horizontal="left" vertical="center"/>
    </xf>
    <xf numFmtId="0" fontId="27" fillId="0" borderId="0" xfId="1" applyFont="1" applyFill="1" applyBorder="1" applyAlignment="1">
      <alignment horizontal="center" vertical="center"/>
    </xf>
    <xf numFmtId="0" fontId="47" fillId="0" borderId="0" xfId="1" applyFont="1" applyFill="1" applyBorder="1" applyAlignment="1">
      <alignment horizontal="center" vertical="center"/>
    </xf>
    <xf numFmtId="0" fontId="48" fillId="0" borderId="0" xfId="1" applyFont="1" applyBorder="1" applyAlignment="1">
      <alignment vertical="top"/>
    </xf>
    <xf numFmtId="0" fontId="1" fillId="0" borderId="0" xfId="1" applyBorder="1" applyAlignment="1">
      <alignment horizontal="center" vertical="center"/>
    </xf>
    <xf numFmtId="0" fontId="4" fillId="0" borderId="0" xfId="1" applyFont="1" applyBorder="1" applyAlignment="1">
      <alignment vertical="top"/>
    </xf>
    <xf numFmtId="0" fontId="1" fillId="0" borderId="0" xfId="1" applyAlignment="1"/>
    <xf numFmtId="0" fontId="7" fillId="0" borderId="0" xfId="1" applyFont="1" applyAlignment="1">
      <alignment horizontal="left"/>
    </xf>
    <xf numFmtId="0" fontId="7" fillId="0" borderId="0" xfId="1" applyFont="1" applyBorder="1" applyAlignment="1">
      <alignment horizontal="left"/>
    </xf>
    <xf numFmtId="0" fontId="2" fillId="0" borderId="0" xfId="1" applyFont="1" applyBorder="1" applyAlignment="1">
      <alignment horizontal="left"/>
    </xf>
    <xf numFmtId="0" fontId="49" fillId="0" borderId="0" xfId="1" applyFont="1" applyAlignment="1"/>
    <xf numFmtId="0" fontId="50" fillId="0" borderId="0" xfId="1" applyFont="1" applyAlignment="1">
      <alignment horizontal="center"/>
    </xf>
    <xf numFmtId="0" fontId="50" fillId="2" borderId="0" xfId="1" applyFont="1" applyFill="1" applyAlignment="1"/>
    <xf numFmtId="0" fontId="50" fillId="2" borderId="0" xfId="1" applyFont="1" applyFill="1" applyAlignment="1">
      <alignment horizontal="right"/>
    </xf>
    <xf numFmtId="0" fontId="13" fillId="2" borderId="0" xfId="1" applyFont="1" applyFill="1" applyAlignment="1"/>
    <xf numFmtId="0" fontId="49" fillId="2" borderId="0" xfId="1" applyFont="1" applyFill="1" applyAlignment="1"/>
    <xf numFmtId="0" fontId="49" fillId="0" borderId="0" xfId="1" applyFont="1" applyBorder="1" applyAlignment="1"/>
    <xf numFmtId="0" fontId="50" fillId="0" borderId="23" xfId="1" applyFont="1" applyBorder="1" applyAlignment="1">
      <alignment vertical="top"/>
    </xf>
    <xf numFmtId="0" fontId="49" fillId="7" borderId="38" xfId="1" applyFont="1" applyFill="1" applyBorder="1" applyAlignment="1" applyProtection="1">
      <alignment horizontal="left" vertical="top"/>
      <protection locked="0"/>
    </xf>
    <xf numFmtId="164" fontId="49" fillId="7" borderId="38" xfId="1" applyNumberFormat="1" applyFont="1" applyFill="1" applyBorder="1" applyAlignment="1" applyProtection="1">
      <alignment horizontal="left" vertical="top"/>
      <protection locked="0"/>
    </xf>
    <xf numFmtId="0" fontId="50" fillId="0" borderId="26" xfId="1" applyFont="1" applyBorder="1" applyAlignment="1">
      <alignment vertical="top"/>
    </xf>
    <xf numFmtId="0" fontId="50" fillId="0" borderId="19" xfId="1" applyFont="1" applyBorder="1" applyAlignment="1">
      <alignment vertical="top"/>
    </xf>
    <xf numFmtId="0" fontId="50" fillId="0" borderId="67" xfId="1" applyFont="1" applyBorder="1" applyAlignment="1">
      <alignment vertical="top"/>
    </xf>
    <xf numFmtId="0" fontId="50" fillId="0" borderId="0" xfId="1" applyFont="1" applyAlignment="1"/>
    <xf numFmtId="0" fontId="49" fillId="0" borderId="0" xfId="1" applyFont="1" applyAlignment="1">
      <alignment wrapText="1"/>
    </xf>
    <xf numFmtId="0" fontId="13" fillId="0" borderId="0" xfId="1" applyFont="1" applyAlignment="1"/>
    <xf numFmtId="0" fontId="2" fillId="10" borderId="11" xfId="1" applyFont="1" applyFill="1" applyBorder="1" applyAlignment="1">
      <alignment horizontal="center"/>
    </xf>
    <xf numFmtId="0" fontId="2" fillId="10" borderId="12" xfId="1" applyFont="1" applyFill="1" applyBorder="1" applyAlignment="1">
      <alignment horizontal="center"/>
    </xf>
    <xf numFmtId="0" fontId="14" fillId="10" borderId="13" xfId="1" applyFont="1" applyFill="1" applyBorder="1" applyAlignment="1">
      <alignment horizontal="center" vertical="top" textRotation="180" wrapText="1"/>
    </xf>
    <xf numFmtId="0" fontId="14" fillId="10" borderId="53" xfId="1" applyFont="1" applyFill="1" applyBorder="1" applyAlignment="1">
      <alignment horizontal="center" vertical="top" textRotation="180" wrapText="1"/>
    </xf>
    <xf numFmtId="0" fontId="18" fillId="10" borderId="12" xfId="1" applyFont="1" applyFill="1" applyBorder="1" applyAlignment="1">
      <alignment horizontal="center" vertical="center"/>
    </xf>
    <xf numFmtId="0" fontId="14" fillId="10" borderId="12" xfId="1" applyFont="1" applyFill="1" applyBorder="1" applyAlignment="1">
      <alignment horizontal="center" vertical="center"/>
    </xf>
    <xf numFmtId="0" fontId="19" fillId="10" borderId="50" xfId="1" applyFont="1" applyFill="1" applyBorder="1" applyAlignment="1" applyProtection="1">
      <alignment horizontal="center" vertical="center" textRotation="180"/>
    </xf>
    <xf numFmtId="0" fontId="18" fillId="10" borderId="13" xfId="1" applyFont="1" applyFill="1" applyBorder="1" applyAlignment="1">
      <alignment horizontal="center" vertical="center"/>
    </xf>
    <xf numFmtId="0" fontId="18" fillId="10" borderId="53" xfId="1" applyFont="1" applyFill="1" applyBorder="1" applyAlignment="1">
      <alignment horizontal="center" vertical="center"/>
    </xf>
    <xf numFmtId="0" fontId="19" fillId="10" borderId="13" xfId="1" applyFont="1" applyFill="1" applyBorder="1" applyAlignment="1" applyProtection="1">
      <alignment horizontal="center" vertical="center" textRotation="180"/>
      <protection locked="0"/>
    </xf>
    <xf numFmtId="0" fontId="19" fillId="10" borderId="53" xfId="1" applyFont="1" applyFill="1" applyBorder="1" applyAlignment="1" applyProtection="1">
      <alignment horizontal="center" vertical="center" textRotation="180"/>
      <protection locked="0"/>
    </xf>
    <xf numFmtId="0" fontId="51" fillId="7" borderId="43" xfId="1" applyFont="1" applyFill="1" applyBorder="1" applyAlignment="1" applyProtection="1">
      <alignment horizontal="center" vertical="center"/>
    </xf>
    <xf numFmtId="0" fontId="14" fillId="10" borderId="12" xfId="1" applyFont="1" applyFill="1" applyBorder="1" applyAlignment="1" applyProtection="1">
      <alignment horizontal="left" vertical="center"/>
    </xf>
    <xf numFmtId="0" fontId="52" fillId="7" borderId="43" xfId="1" applyFont="1" applyFill="1" applyBorder="1" applyAlignment="1" applyProtection="1">
      <alignment horizontal="center" vertical="center"/>
    </xf>
    <xf numFmtId="0" fontId="51" fillId="9" borderId="0" xfId="1" applyFont="1" applyFill="1" applyBorder="1" applyAlignment="1" applyProtection="1">
      <alignment horizontal="center" vertical="center"/>
    </xf>
    <xf numFmtId="0" fontId="1" fillId="9" borderId="0" xfId="1" applyFill="1" applyBorder="1" applyProtection="1"/>
    <xf numFmtId="0" fontId="1" fillId="0" borderId="62" xfId="1" applyBorder="1" applyProtection="1"/>
    <xf numFmtId="0" fontId="1" fillId="0" borderId="72" xfId="1" applyBorder="1" applyProtection="1"/>
    <xf numFmtId="0" fontId="1" fillId="0" borderId="22" xfId="1" applyBorder="1" applyAlignment="1" applyProtection="1">
      <alignment horizontal="center"/>
    </xf>
    <xf numFmtId="0" fontId="1" fillId="0" borderId="22" xfId="1" applyBorder="1" applyProtection="1"/>
    <xf numFmtId="0" fontId="14" fillId="7" borderId="66" xfId="1" applyFont="1" applyFill="1" applyBorder="1" applyAlignment="1" applyProtection="1">
      <alignment horizontal="center" vertical="center" textRotation="180"/>
    </xf>
    <xf numFmtId="0" fontId="5" fillId="10" borderId="11" xfId="1" applyFont="1" applyFill="1" applyBorder="1" applyAlignment="1">
      <alignment horizontal="center" vertical="center" wrapText="1"/>
    </xf>
    <xf numFmtId="0" fontId="7" fillId="10" borderId="9" xfId="1" applyFont="1" applyFill="1" applyBorder="1" applyAlignment="1">
      <alignment horizontal="center" vertical="center" wrapText="1"/>
    </xf>
    <xf numFmtId="0" fontId="5" fillId="10" borderId="49" xfId="1" applyFont="1" applyFill="1" applyBorder="1" applyAlignment="1">
      <alignment horizontal="center" vertical="center" wrapText="1"/>
    </xf>
    <xf numFmtId="0" fontId="7" fillId="10" borderId="73" xfId="1" applyFont="1" applyFill="1" applyBorder="1" applyAlignment="1">
      <alignment horizontal="center" vertical="center" wrapText="1"/>
    </xf>
    <xf numFmtId="0" fontId="35" fillId="10" borderId="16" xfId="1" applyFont="1" applyFill="1" applyBorder="1" applyAlignment="1">
      <alignment horizontal="center" vertical="center"/>
    </xf>
    <xf numFmtId="0" fontId="35" fillId="10" borderId="40" xfId="1" applyFont="1" applyFill="1" applyBorder="1" applyAlignment="1">
      <alignment horizontal="center" vertical="center"/>
    </xf>
    <xf numFmtId="0" fontId="35" fillId="10" borderId="41" xfId="1" applyFont="1" applyFill="1" applyBorder="1" applyAlignment="1">
      <alignment horizontal="center" vertical="center"/>
    </xf>
    <xf numFmtId="0" fontId="35" fillId="10" borderId="17" xfId="1" applyFont="1" applyFill="1" applyBorder="1" applyAlignment="1">
      <alignment horizontal="center" vertical="center"/>
    </xf>
    <xf numFmtId="0" fontId="35" fillId="10" borderId="12" xfId="1" applyFont="1" applyFill="1" applyBorder="1" applyAlignment="1">
      <alignment horizontal="center" vertical="center"/>
    </xf>
    <xf numFmtId="0" fontId="35" fillId="10" borderId="44" xfId="1" applyFont="1" applyFill="1" applyBorder="1" applyAlignment="1">
      <alignment horizontal="center" vertical="center"/>
    </xf>
    <xf numFmtId="0" fontId="35" fillId="10" borderId="18" xfId="1" applyFont="1" applyFill="1" applyBorder="1" applyAlignment="1">
      <alignment horizontal="center" vertical="center"/>
    </xf>
    <xf numFmtId="0" fontId="35" fillId="10" borderId="50" xfId="1" applyFont="1" applyFill="1" applyBorder="1" applyAlignment="1">
      <alignment horizontal="center" vertical="center"/>
    </xf>
    <xf numFmtId="0" fontId="35" fillId="10" borderId="63" xfId="1" applyFont="1" applyFill="1" applyBorder="1" applyAlignment="1">
      <alignment horizontal="center" vertical="center"/>
    </xf>
    <xf numFmtId="0" fontId="36" fillId="10" borderId="16" xfId="1" applyFont="1" applyFill="1" applyBorder="1" applyAlignment="1">
      <alignment horizontal="center" vertical="center"/>
    </xf>
    <xf numFmtId="0" fontId="36" fillId="10" borderId="40" xfId="1" applyFont="1" applyFill="1" applyBorder="1" applyAlignment="1">
      <alignment horizontal="center" vertical="center"/>
    </xf>
    <xf numFmtId="0" fontId="36" fillId="10" borderId="41" xfId="1" applyFont="1" applyFill="1" applyBorder="1" applyAlignment="1">
      <alignment horizontal="center" vertical="center"/>
    </xf>
    <xf numFmtId="0" fontId="36" fillId="10" borderId="17" xfId="1" applyFont="1" applyFill="1" applyBorder="1" applyAlignment="1">
      <alignment horizontal="center" vertical="center"/>
    </xf>
    <xf numFmtId="0" fontId="36" fillId="10" borderId="12" xfId="1" applyFont="1" applyFill="1" applyBorder="1" applyAlignment="1">
      <alignment horizontal="center" vertical="center"/>
    </xf>
    <xf numFmtId="0" fontId="36" fillId="10" borderId="44" xfId="1" applyFont="1" applyFill="1" applyBorder="1" applyAlignment="1">
      <alignment horizontal="center" vertical="center"/>
    </xf>
    <xf numFmtId="0" fontId="3" fillId="10" borderId="16" xfId="1" applyFont="1" applyFill="1" applyBorder="1" applyAlignment="1">
      <alignment horizontal="center" vertical="center" wrapText="1"/>
    </xf>
    <xf numFmtId="0" fontId="3" fillId="10" borderId="40" xfId="1" applyFont="1" applyFill="1" applyBorder="1" applyAlignment="1">
      <alignment horizontal="center" vertical="center" wrapText="1"/>
    </xf>
    <xf numFmtId="0" fontId="3" fillId="10" borderId="18" xfId="1" applyFont="1" applyFill="1" applyBorder="1" applyAlignment="1">
      <alignment horizontal="center" vertical="center" wrapText="1"/>
    </xf>
    <xf numFmtId="0" fontId="3" fillId="10" borderId="50" xfId="1" applyFont="1" applyFill="1" applyBorder="1" applyAlignment="1">
      <alignment horizontal="center" vertical="center" wrapText="1"/>
    </xf>
    <xf numFmtId="0" fontId="3" fillId="10" borderId="74" xfId="1" applyFont="1" applyFill="1" applyBorder="1" applyAlignment="1">
      <alignment horizontal="center" vertical="center" wrapText="1"/>
    </xf>
    <xf numFmtId="0" fontId="3" fillId="10" borderId="15" xfId="1" applyFont="1" applyFill="1" applyBorder="1" applyAlignment="1">
      <alignment horizontal="center" vertical="center" wrapText="1"/>
    </xf>
    <xf numFmtId="0" fontId="3" fillId="10" borderId="68" xfId="1" applyFont="1" applyFill="1" applyBorder="1" applyAlignment="1">
      <alignment horizontal="center" vertical="center" wrapText="1"/>
    </xf>
    <xf numFmtId="0" fontId="3" fillId="10" borderId="13" xfId="1" applyFont="1" applyFill="1" applyBorder="1" applyAlignment="1">
      <alignment horizontal="center" vertical="center" wrapText="1"/>
    </xf>
    <xf numFmtId="0" fontId="3" fillId="0" borderId="63" xfId="1" applyFont="1" applyBorder="1" applyAlignment="1">
      <alignment horizontal="center" vertical="center" wrapText="1"/>
    </xf>
    <xf numFmtId="0" fontId="3" fillId="0" borderId="75" xfId="1" applyFont="1" applyBorder="1" applyAlignment="1">
      <alignment horizontal="center" vertical="center" wrapText="1"/>
    </xf>
    <xf numFmtId="0" fontId="3" fillId="0" borderId="73" xfId="1" applyFont="1" applyBorder="1" applyAlignment="1">
      <alignment horizontal="center" vertical="center" wrapText="1"/>
    </xf>
    <xf numFmtId="0" fontId="27" fillId="0" borderId="41" xfId="1" applyFont="1" applyFill="1" applyBorder="1" applyAlignment="1">
      <alignment horizontal="center" vertical="center"/>
    </xf>
    <xf numFmtId="0" fontId="27" fillId="0" borderId="44" xfId="1" applyFont="1" applyFill="1" applyBorder="1" applyAlignment="1">
      <alignment horizontal="center" vertical="center"/>
    </xf>
    <xf numFmtId="0" fontId="27" fillId="0" borderId="63" xfId="1" applyFont="1" applyFill="1" applyBorder="1" applyAlignment="1">
      <alignment horizontal="center" vertical="center"/>
    </xf>
    <xf numFmtId="0" fontId="27" fillId="10" borderId="16" xfId="1" applyFont="1" applyFill="1" applyBorder="1" applyAlignment="1">
      <alignment horizontal="center" vertical="center"/>
    </xf>
    <xf numFmtId="0" fontId="27" fillId="10" borderId="40" xfId="1" applyFont="1" applyFill="1" applyBorder="1" applyAlignment="1">
      <alignment horizontal="center" vertical="center"/>
    </xf>
    <xf numFmtId="0" fontId="47" fillId="10" borderId="41" xfId="1" applyFont="1" applyFill="1" applyBorder="1" applyAlignment="1">
      <alignment horizontal="center" vertical="center"/>
    </xf>
    <xf numFmtId="0" fontId="27" fillId="10" borderId="17" xfId="1" applyFont="1" applyFill="1" applyBorder="1" applyAlignment="1">
      <alignment horizontal="center" vertical="center"/>
    </xf>
    <xf numFmtId="0" fontId="27" fillId="10" borderId="12" xfId="1" applyFont="1" applyFill="1" applyBorder="1" applyAlignment="1">
      <alignment horizontal="center" vertical="center"/>
    </xf>
    <xf numFmtId="0" fontId="47" fillId="10" borderId="44" xfId="1" applyFont="1" applyFill="1" applyBorder="1" applyAlignment="1">
      <alignment horizontal="center" vertical="center"/>
    </xf>
    <xf numFmtId="0" fontId="47" fillId="10" borderId="12" xfId="1" applyFont="1" applyFill="1" applyBorder="1" applyAlignment="1">
      <alignment horizontal="center" vertical="center"/>
    </xf>
    <xf numFmtId="0" fontId="27" fillId="10" borderId="18" xfId="1" applyFont="1" applyFill="1" applyBorder="1" applyAlignment="1">
      <alignment horizontal="center" vertical="center"/>
    </xf>
    <xf numFmtId="0" fontId="27" fillId="10" borderId="50" xfId="1" applyFont="1" applyFill="1" applyBorder="1" applyAlignment="1">
      <alignment horizontal="center" vertical="center"/>
    </xf>
    <xf numFmtId="0" fontId="47" fillId="10" borderId="63" xfId="1" applyFont="1" applyFill="1" applyBorder="1" applyAlignment="1">
      <alignment horizontal="center" vertical="center"/>
    </xf>
    <xf numFmtId="0" fontId="2" fillId="0" borderId="0" xfId="2" applyFont="1" applyAlignment="1" applyProtection="1">
      <protection locked="0"/>
    </xf>
    <xf numFmtId="0" fontId="2" fillId="0" borderId="0" xfId="2" applyFont="1" applyAlignment="1"/>
    <xf numFmtId="0" fontId="3" fillId="6" borderId="0" xfId="2" applyFont="1" applyFill="1" applyAlignment="1">
      <alignment horizontal="left" indent="1"/>
    </xf>
    <xf numFmtId="0" fontId="2" fillId="6" borderId="0" xfId="2" applyFont="1" applyFill="1" applyAlignment="1">
      <alignment horizontal="left" indent="1"/>
    </xf>
    <xf numFmtId="0" fontId="2" fillId="6" borderId="0" xfId="2" applyFont="1" applyFill="1" applyAlignment="1"/>
    <xf numFmtId="0" fontId="2" fillId="6" borderId="0" xfId="2" applyFont="1" applyFill="1" applyAlignment="1">
      <alignment horizontal="left" wrapText="1" indent="1"/>
    </xf>
    <xf numFmtId="0" fontId="12" fillId="6" borderId="0" xfId="2" applyFont="1" applyFill="1" applyAlignment="1">
      <alignment horizontal="left" indent="1"/>
    </xf>
    <xf numFmtId="0" fontId="2" fillId="0" borderId="0" xfId="2" applyFont="1" applyAlignment="1">
      <alignment horizontal="left" indent="1"/>
    </xf>
    <xf numFmtId="0" fontId="2" fillId="0" borderId="0" xfId="2" applyFont="1" applyAlignment="1">
      <alignment horizontal="left" wrapText="1" indent="1"/>
    </xf>
    <xf numFmtId="0" fontId="2" fillId="0" borderId="0" xfId="2" applyFont="1" applyAlignment="1" applyProtection="1">
      <alignment vertical="center"/>
      <protection locked="0"/>
    </xf>
    <xf numFmtId="0" fontId="2" fillId="0" borderId="0" xfId="2" applyFont="1" applyAlignment="1">
      <alignment vertical="center"/>
    </xf>
    <xf numFmtId="0" fontId="3" fillId="0" borderId="0" xfId="2" applyFont="1" applyAlignment="1">
      <alignment horizontal="left" vertical="center" indent="1"/>
    </xf>
    <xf numFmtId="0" fontId="2" fillId="0" borderId="0" xfId="2" applyFont="1" applyAlignment="1">
      <alignment horizontal="left" vertical="center" indent="1"/>
    </xf>
    <xf numFmtId="0" fontId="2" fillId="0" borderId="0" xfId="2" applyFont="1" applyAlignment="1">
      <alignment horizontal="left" vertical="center" wrapText="1" indent="1"/>
    </xf>
    <xf numFmtId="0" fontId="2" fillId="0" borderId="23" xfId="2" applyFont="1" applyBorder="1" applyAlignment="1">
      <alignment horizontal="left" vertical="center" indent="1"/>
    </xf>
    <xf numFmtId="0" fontId="2" fillId="0" borderId="19" xfId="2" applyFont="1" applyBorder="1" applyAlignment="1">
      <alignment horizontal="left" vertical="center" indent="1"/>
    </xf>
    <xf numFmtId="0" fontId="2" fillId="0" borderId="67" xfId="2" applyFont="1" applyBorder="1" applyAlignment="1">
      <alignment horizontal="left" vertical="center" indent="1"/>
    </xf>
    <xf numFmtId="0" fontId="2" fillId="0" borderId="19" xfId="2" applyFont="1" applyBorder="1" applyAlignment="1">
      <alignment vertical="center"/>
    </xf>
    <xf numFmtId="0" fontId="2" fillId="0" borderId="67" xfId="2" applyFont="1" applyBorder="1" applyAlignment="1">
      <alignment horizontal="left" vertical="center" wrapText="1" indent="1"/>
    </xf>
    <xf numFmtId="0" fontId="2" fillId="0" borderId="38" xfId="2" applyFont="1" applyBorder="1" applyAlignment="1">
      <alignment horizontal="left" vertical="center" wrapText="1" indent="1"/>
    </xf>
    <xf numFmtId="0" fontId="2" fillId="0" borderId="20" xfId="2" applyFont="1" applyBorder="1" applyAlignment="1">
      <alignment vertical="center"/>
    </xf>
    <xf numFmtId="0" fontId="2" fillId="0" borderId="24" xfId="2" applyFont="1" applyBorder="1" applyAlignment="1">
      <alignment horizontal="left" vertical="center" wrapText="1" indent="1"/>
    </xf>
    <xf numFmtId="0" fontId="2" fillId="0" borderId="38" xfId="2" applyFont="1" applyBorder="1" applyAlignment="1">
      <alignment horizontal="left" vertical="center" indent="1"/>
    </xf>
    <xf numFmtId="0" fontId="2" fillId="0" borderId="20" xfId="2" applyFont="1" applyBorder="1" applyAlignment="1">
      <alignment horizontal="left" vertical="center" indent="1"/>
    </xf>
    <xf numFmtId="0" fontId="2" fillId="0" borderId="24" xfId="2" applyFont="1" applyBorder="1" applyAlignment="1">
      <alignment horizontal="left" vertical="center" indent="1"/>
    </xf>
    <xf numFmtId="0" fontId="2" fillId="0" borderId="38" xfId="2" applyFont="1" applyBorder="1" applyAlignment="1" applyProtection="1">
      <alignment horizontal="center" vertical="center"/>
      <protection locked="0"/>
    </xf>
    <xf numFmtId="0" fontId="3" fillId="0" borderId="38" xfId="2" applyFont="1" applyBorder="1" applyAlignment="1">
      <alignment horizontal="left" vertical="center" indent="1"/>
    </xf>
    <xf numFmtId="0" fontId="3" fillId="0" borderId="20" xfId="2" applyFont="1" applyBorder="1" applyAlignment="1">
      <alignment horizontal="left" vertical="center" indent="1"/>
    </xf>
    <xf numFmtId="0" fontId="2" fillId="0" borderId="26" xfId="2" applyFont="1" applyBorder="1" applyAlignment="1">
      <alignment horizontal="left" vertical="center" indent="1"/>
    </xf>
    <xf numFmtId="0" fontId="2" fillId="0" borderId="21" xfId="2" applyFont="1" applyBorder="1" applyAlignment="1">
      <alignment horizontal="left" vertical="center" indent="1"/>
    </xf>
    <xf numFmtId="0" fontId="2" fillId="0" borderId="27" xfId="2" applyFont="1" applyBorder="1" applyAlignment="1">
      <alignment horizontal="left" vertical="center" indent="1"/>
    </xf>
    <xf numFmtId="0" fontId="2" fillId="0" borderId="21" xfId="2" applyFont="1" applyBorder="1" applyAlignment="1">
      <alignment vertical="center"/>
    </xf>
    <xf numFmtId="0" fontId="2" fillId="0" borderId="27" xfId="2" applyFont="1" applyBorder="1" applyAlignment="1">
      <alignment horizontal="left" vertical="center" wrapText="1" indent="1"/>
    </xf>
    <xf numFmtId="0" fontId="2" fillId="0" borderId="0" xfId="2" applyFont="1" applyBorder="1" applyAlignment="1">
      <alignment horizontal="left" vertical="center" indent="1"/>
    </xf>
    <xf numFmtId="0" fontId="2" fillId="0" borderId="20" xfId="2" applyFont="1" applyBorder="1" applyAlignment="1">
      <alignment horizontal="left" vertical="center"/>
    </xf>
    <xf numFmtId="0" fontId="2" fillId="0" borderId="67" xfId="2" applyFont="1" applyBorder="1" applyAlignment="1">
      <alignment vertical="center"/>
    </xf>
    <xf numFmtId="0" fontId="2" fillId="0" borderId="24" xfId="2" applyFont="1" applyBorder="1" applyAlignment="1">
      <alignment vertical="center"/>
    </xf>
    <xf numFmtId="164" fontId="2" fillId="7" borderId="24" xfId="2" applyNumberFormat="1" applyFont="1" applyFill="1" applyBorder="1" applyAlignment="1" applyProtection="1">
      <alignment horizontal="left" vertical="center" wrapText="1" indent="1"/>
      <protection locked="0"/>
    </xf>
    <xf numFmtId="0" fontId="2" fillId="0" borderId="25" xfId="2" applyFont="1" applyBorder="1" applyAlignment="1">
      <alignment horizontal="left" vertical="center" indent="1"/>
    </xf>
    <xf numFmtId="0" fontId="2" fillId="0" borderId="27" xfId="2" applyFont="1" applyBorder="1" applyAlignment="1">
      <alignment vertical="center"/>
    </xf>
    <xf numFmtId="0" fontId="2" fillId="0" borderId="0" xfId="2" applyFont="1" applyBorder="1" applyAlignment="1">
      <alignment vertical="center"/>
    </xf>
    <xf numFmtId="0" fontId="2" fillId="0" borderId="20" xfId="2" applyFont="1" applyBorder="1" applyAlignment="1" applyProtection="1">
      <alignment horizontal="center" vertical="center"/>
      <protection locked="0"/>
    </xf>
    <xf numFmtId="0" fontId="2" fillId="0" borderId="0" xfId="2" applyFont="1" applyAlignment="1">
      <alignment horizontal="left" vertical="center"/>
    </xf>
    <xf numFmtId="0" fontId="2" fillId="0" borderId="76" xfId="2" applyFont="1" applyBorder="1" applyAlignment="1">
      <alignment horizontal="left" vertical="center" indent="1"/>
    </xf>
    <xf numFmtId="0" fontId="2" fillId="0" borderId="36" xfId="2" applyFont="1" applyBorder="1" applyAlignment="1">
      <alignment horizontal="left" vertical="center" indent="1"/>
    </xf>
    <xf numFmtId="0" fontId="2" fillId="0" borderId="37" xfId="2" applyFont="1" applyBorder="1" applyAlignment="1">
      <alignment horizontal="left" vertical="center" indent="1"/>
    </xf>
    <xf numFmtId="0" fontId="2" fillId="0" borderId="37" xfId="2" applyFont="1" applyBorder="1" applyAlignment="1">
      <alignment horizontal="left" vertical="center"/>
    </xf>
    <xf numFmtId="0" fontId="2" fillId="0" borderId="77" xfId="2" applyFont="1" applyBorder="1" applyAlignment="1">
      <alignment horizontal="left" vertical="center" wrapText="1" indent="1"/>
    </xf>
    <xf numFmtId="0" fontId="53" fillId="0" borderId="0" xfId="2" applyProtection="1">
      <protection locked="0"/>
    </xf>
    <xf numFmtId="0" fontId="4" fillId="2" borderId="0" xfId="2" applyNumberFormat="1" applyFont="1" applyFill="1" applyAlignment="1">
      <alignment horizontal="left"/>
    </xf>
    <xf numFmtId="0" fontId="53" fillId="2" borderId="0" xfId="2" applyFill="1"/>
    <xf numFmtId="0" fontId="4" fillId="2" borderId="0" xfId="2" applyFont="1" applyFill="1" applyAlignment="1">
      <alignment horizontal="right"/>
    </xf>
    <xf numFmtId="0" fontId="43" fillId="2" borderId="0" xfId="2" applyFont="1" applyFill="1"/>
    <xf numFmtId="0" fontId="5" fillId="2" borderId="0" xfId="2" applyFont="1" applyFill="1"/>
    <xf numFmtId="0" fontId="4" fillId="0" borderId="0" xfId="2" applyFont="1"/>
    <xf numFmtId="0" fontId="53" fillId="0" borderId="0" xfId="2"/>
    <xf numFmtId="0" fontId="55" fillId="0" borderId="0" xfId="2" applyFont="1"/>
    <xf numFmtId="0" fontId="8" fillId="0" borderId="0" xfId="2" applyFont="1"/>
    <xf numFmtId="0" fontId="7" fillId="0" borderId="0" xfId="2" applyFont="1"/>
    <xf numFmtId="0" fontId="56" fillId="6" borderId="0" xfId="2" applyFont="1" applyFill="1" applyAlignment="1">
      <alignment horizontal="left" indent="2"/>
    </xf>
    <xf numFmtId="0" fontId="7" fillId="6" borderId="0" xfId="2" applyFont="1" applyFill="1" applyAlignment="1">
      <alignment vertical="center" wrapText="1"/>
    </xf>
    <xf numFmtId="0" fontId="56" fillId="0" borderId="0" xfId="2" applyFont="1" applyAlignment="1">
      <alignment horizontal="left" indent="2"/>
    </xf>
    <xf numFmtId="0" fontId="7" fillId="0" borderId="0" xfId="2" applyFont="1" applyFill="1" applyAlignment="1">
      <alignment vertical="center" wrapText="1"/>
    </xf>
    <xf numFmtId="0" fontId="7" fillId="0" borderId="0" xfId="2" applyFont="1" applyAlignment="1">
      <alignment vertical="center" wrapText="1"/>
    </xf>
    <xf numFmtId="0" fontId="43" fillId="0" borderId="0" xfId="2" applyFont="1" applyAlignment="1">
      <alignment horizontal="left"/>
    </xf>
    <xf numFmtId="0" fontId="53" fillId="0" borderId="12" xfId="2" applyBorder="1" applyAlignment="1">
      <alignment horizontal="center" vertical="center"/>
    </xf>
    <xf numFmtId="0" fontId="53" fillId="0" borderId="10" xfId="2" applyBorder="1"/>
    <xf numFmtId="0" fontId="53" fillId="0" borderId="11" xfId="2" applyBorder="1"/>
    <xf numFmtId="0" fontId="53" fillId="10" borderId="12" xfId="2" applyFill="1" applyBorder="1" applyAlignment="1">
      <alignment horizontal="center" vertical="center"/>
    </xf>
    <xf numFmtId="0" fontId="13" fillId="0" borderId="10" xfId="2" applyFont="1" applyBorder="1"/>
    <xf numFmtId="0" fontId="22" fillId="0" borderId="0" xfId="2" applyFont="1"/>
    <xf numFmtId="0" fontId="7" fillId="0" borderId="12" xfId="1" applyFont="1" applyBorder="1" applyAlignment="1" applyProtection="1">
      <alignment horizontal="center" vertical="center"/>
    </xf>
    <xf numFmtId="0" fontId="59" fillId="0" borderId="0" xfId="3" applyProtection="1">
      <protection locked="0"/>
    </xf>
    <xf numFmtId="0" fontId="4" fillId="6" borderId="0" xfId="3" applyFont="1" applyFill="1"/>
    <xf numFmtId="0" fontId="59" fillId="6" borderId="0" xfId="3" applyFill="1"/>
    <xf numFmtId="0" fontId="25" fillId="6" borderId="0" xfId="3" applyFont="1" applyFill="1" applyAlignment="1">
      <alignment horizontal="center"/>
    </xf>
    <xf numFmtId="0" fontId="43" fillId="6" borderId="0" xfId="3" applyFont="1" applyFill="1"/>
    <xf numFmtId="0" fontId="13" fillId="6" borderId="0" xfId="3" applyFont="1" applyFill="1"/>
    <xf numFmtId="0" fontId="13" fillId="0" borderId="0" xfId="3" applyFont="1"/>
    <xf numFmtId="0" fontId="59" fillId="0" borderId="0" xfId="3"/>
    <xf numFmtId="0" fontId="4" fillId="0" borderId="0" xfId="3" applyFont="1"/>
    <xf numFmtId="0" fontId="2" fillId="0" borderId="0" xfId="3" applyFont="1" applyFill="1" applyBorder="1" applyAlignment="1" applyProtection="1">
      <alignment horizontal="left" vertical="center"/>
      <protection locked="0"/>
    </xf>
    <xf numFmtId="164" fontId="2" fillId="0" borderId="0" xfId="3" applyNumberFormat="1" applyFont="1" applyFill="1" applyBorder="1" applyAlignment="1" applyProtection="1">
      <alignment horizontal="left" vertical="center"/>
      <protection locked="0"/>
    </xf>
    <xf numFmtId="0" fontId="4" fillId="0" borderId="67" xfId="3" applyFont="1" applyBorder="1" applyAlignment="1">
      <alignment horizontal="left" vertical="top" wrapText="1" indent="1"/>
    </xf>
    <xf numFmtId="0" fontId="4" fillId="0" borderId="27" xfId="3" applyFont="1" applyBorder="1" applyAlignment="1">
      <alignment horizontal="left" vertical="top" wrapText="1" indent="1"/>
    </xf>
    <xf numFmtId="0" fontId="59" fillId="0" borderId="38" xfId="3" applyBorder="1" applyAlignment="1">
      <alignment horizontal="left" vertical="top" wrapText="1" indent="1"/>
    </xf>
    <xf numFmtId="0" fontId="59" fillId="0" borderId="26" xfId="3" applyBorder="1" applyAlignment="1">
      <alignment horizontal="left" vertical="top" wrapText="1" indent="1"/>
    </xf>
    <xf numFmtId="0" fontId="7" fillId="0" borderId="38" xfId="3" applyFont="1" applyBorder="1" applyAlignment="1">
      <alignment horizontal="left" vertical="top" wrapText="1" indent="1"/>
    </xf>
    <xf numFmtId="0" fontId="42" fillId="0" borderId="0" xfId="3" applyFont="1" applyAlignment="1" applyProtection="1">
      <alignment horizontal="center" vertical="center"/>
      <protection locked="0"/>
    </xf>
    <xf numFmtId="0" fontId="49" fillId="0" borderId="0" xfId="3" applyFont="1" applyAlignment="1"/>
    <xf numFmtId="0" fontId="4" fillId="0" borderId="0" xfId="3" applyFont="1" applyAlignment="1">
      <alignment horizontal="left"/>
    </xf>
    <xf numFmtId="0" fontId="4" fillId="0" borderId="0" xfId="3" applyFont="1" applyAlignment="1">
      <alignment horizontal="left" wrapText="1"/>
    </xf>
    <xf numFmtId="0" fontId="4" fillId="0" borderId="0" xfId="3" applyFont="1" applyAlignment="1">
      <alignment horizontal="center"/>
    </xf>
    <xf numFmtId="0" fontId="4" fillId="0" borderId="0" xfId="3" applyFont="1" applyAlignment="1">
      <alignment horizontal="center" wrapText="1"/>
    </xf>
    <xf numFmtId="0" fontId="49" fillId="0" borderId="0" xfId="3" applyFont="1" applyAlignment="1">
      <alignment horizontal="center"/>
    </xf>
    <xf numFmtId="0" fontId="13" fillId="0" borderId="0" xfId="3" applyFont="1" applyAlignment="1">
      <alignment horizontal="left"/>
    </xf>
    <xf numFmtId="0" fontId="13" fillId="0" borderId="0" xfId="3" applyFont="1" applyAlignment="1">
      <alignment horizontal="left" wrapText="1"/>
    </xf>
    <xf numFmtId="0" fontId="13" fillId="0" borderId="0" xfId="3" applyFont="1" applyAlignment="1">
      <alignment horizontal="center"/>
    </xf>
    <xf numFmtId="0" fontId="13" fillId="0" borderId="0" xfId="3" applyFont="1" applyAlignment="1">
      <alignment horizontal="center" wrapText="1"/>
    </xf>
    <xf numFmtId="0" fontId="49" fillId="0" borderId="0" xfId="3" applyFont="1" applyAlignment="1">
      <alignment horizontal="justify"/>
    </xf>
    <xf numFmtId="0" fontId="49" fillId="0" borderId="0" xfId="3" applyFont="1" applyAlignment="1">
      <alignment wrapText="1"/>
    </xf>
    <xf numFmtId="0" fontId="49" fillId="0" borderId="0" xfId="3" applyFont="1" applyAlignment="1">
      <alignment horizontal="center" wrapText="1"/>
    </xf>
    <xf numFmtId="0" fontId="4" fillId="0" borderId="60" xfId="3" applyFont="1" applyBorder="1" applyAlignment="1">
      <alignment horizontal="center" vertical="center"/>
    </xf>
    <xf numFmtId="0" fontId="4" fillId="0" borderId="46" xfId="3" applyFont="1" applyBorder="1" applyAlignment="1">
      <alignment horizontal="center" vertical="top"/>
    </xf>
    <xf numFmtId="0" fontId="4" fillId="0" borderId="8" xfId="3" applyFont="1" applyBorder="1" applyAlignment="1">
      <alignment horizontal="center" vertical="top" wrapText="1"/>
    </xf>
    <xf numFmtId="0" fontId="4" fillId="13" borderId="15" xfId="3" applyFont="1" applyFill="1" applyBorder="1" applyAlignment="1" applyProtection="1">
      <alignment horizontal="center" vertical="center"/>
      <protection locked="0"/>
    </xf>
    <xf numFmtId="0" fontId="34" fillId="6" borderId="13" xfId="3" applyFont="1" applyFill="1" applyBorder="1" applyAlignment="1">
      <alignment horizontal="center" vertical="center"/>
    </xf>
    <xf numFmtId="0" fontId="4" fillId="6" borderId="0" xfId="3" applyFont="1" applyFill="1" applyBorder="1" applyAlignment="1">
      <alignment horizontal="center" vertical="center" wrapText="1"/>
    </xf>
    <xf numFmtId="0" fontId="4" fillId="6" borderId="86" xfId="3" applyFont="1" applyFill="1" applyBorder="1" applyAlignment="1">
      <alignment horizontal="center" vertical="center"/>
    </xf>
    <xf numFmtId="0" fontId="37" fillId="0" borderId="88" xfId="3" applyFont="1" applyBorder="1" applyAlignment="1">
      <alignment horizontal="left" vertical="top" wrapText="1" indent="1"/>
    </xf>
    <xf numFmtId="0" fontId="48" fillId="0" borderId="88" xfId="3" applyFont="1" applyBorder="1" applyAlignment="1">
      <alignment horizontal="center" vertical="top"/>
    </xf>
    <xf numFmtId="0" fontId="48" fillId="13" borderId="88" xfId="3" applyFont="1" applyFill="1" applyBorder="1" applyAlignment="1" applyProtection="1">
      <alignment horizontal="left" vertical="top" wrapText="1" indent="1"/>
      <protection locked="0"/>
    </xf>
    <xf numFmtId="165" fontId="48" fillId="0" borderId="89" xfId="3" applyNumberFormat="1" applyFont="1" applyBorder="1" applyAlignment="1" applyProtection="1">
      <alignment horizontal="center" vertical="top"/>
      <protection locked="0"/>
    </xf>
    <xf numFmtId="0" fontId="43" fillId="0" borderId="12" xfId="3" applyFont="1" applyBorder="1" applyAlignment="1">
      <alignment horizontal="left" vertical="top" wrapText="1" indent="1"/>
    </xf>
    <xf numFmtId="0" fontId="48" fillId="0" borderId="12" xfId="3" applyFont="1" applyBorder="1" applyAlignment="1">
      <alignment horizontal="center" vertical="top"/>
    </xf>
    <xf numFmtId="0" fontId="48" fillId="13" borderId="12" xfId="3" applyFont="1" applyFill="1" applyBorder="1" applyAlignment="1" applyProtection="1">
      <alignment horizontal="left" vertical="top" wrapText="1" indent="1"/>
      <protection locked="0"/>
    </xf>
    <xf numFmtId="165" fontId="48" fillId="0" borderId="44" xfId="3" applyNumberFormat="1" applyFont="1" applyBorder="1" applyAlignment="1" applyProtection="1">
      <alignment horizontal="center" vertical="top"/>
      <protection locked="0"/>
    </xf>
    <xf numFmtId="0" fontId="13" fillId="0" borderId="13" xfId="3" applyFont="1" applyBorder="1" applyAlignment="1">
      <alignment horizontal="left" vertical="top" wrapText="1" indent="1"/>
    </xf>
    <xf numFmtId="0" fontId="48" fillId="0" borderId="13" xfId="3" applyFont="1" applyBorder="1" applyAlignment="1">
      <alignment horizontal="center" vertical="top"/>
    </xf>
    <xf numFmtId="0" fontId="48" fillId="13" borderId="13" xfId="3" applyFont="1" applyFill="1" applyBorder="1" applyAlignment="1" applyProtection="1">
      <alignment horizontal="left" vertical="top" wrapText="1" indent="1"/>
      <protection locked="0"/>
    </xf>
    <xf numFmtId="165" fontId="48" fillId="0" borderId="53" xfId="3" applyNumberFormat="1" applyFont="1" applyBorder="1" applyAlignment="1" applyProtection="1">
      <alignment horizontal="center" vertical="top"/>
      <protection locked="0"/>
    </xf>
    <xf numFmtId="0" fontId="37" fillId="0" borderId="12" xfId="3" applyFont="1" applyBorder="1" applyAlignment="1">
      <alignment horizontal="left" vertical="top" wrapText="1" indent="1"/>
    </xf>
    <xf numFmtId="0" fontId="43" fillId="0" borderId="13" xfId="3" applyFont="1" applyBorder="1" applyAlignment="1">
      <alignment horizontal="left" vertical="top" wrapText="1" indent="1"/>
    </xf>
    <xf numFmtId="0" fontId="48" fillId="0" borderId="87" xfId="3" applyFont="1" applyBorder="1" applyAlignment="1">
      <alignment horizontal="center" vertical="top"/>
    </xf>
    <xf numFmtId="0" fontId="48" fillId="0" borderId="68" xfId="3" applyFont="1" applyBorder="1" applyAlignment="1">
      <alignment horizontal="left" vertical="top" indent="1"/>
    </xf>
    <xf numFmtId="0" fontId="34" fillId="6" borderId="91" xfId="3" applyFont="1" applyFill="1" applyBorder="1" applyAlignment="1">
      <alignment horizontal="center" vertical="center"/>
    </xf>
    <xf numFmtId="0" fontId="4" fillId="6" borderId="91" xfId="3" applyFont="1" applyFill="1" applyBorder="1" applyAlignment="1">
      <alignment horizontal="center" vertical="center" wrapText="1"/>
    </xf>
    <xf numFmtId="0" fontId="4" fillId="6" borderId="92" xfId="3" applyFont="1" applyFill="1" applyBorder="1" applyAlignment="1">
      <alignment horizontal="center" vertical="center"/>
    </xf>
    <xf numFmtId="0" fontId="37" fillId="0" borderId="70" xfId="3" applyFont="1" applyBorder="1" applyAlignment="1">
      <alignment horizontal="justify"/>
    </xf>
    <xf numFmtId="0" fontId="37" fillId="0" borderId="14" xfId="3" applyFont="1" applyBorder="1" applyAlignment="1">
      <alignment horizontal="left" vertical="top" wrapText="1" indent="1"/>
    </xf>
    <xf numFmtId="0" fontId="48" fillId="0" borderId="14" xfId="3" applyFont="1" applyBorder="1" applyAlignment="1">
      <alignment horizontal="center" vertical="top"/>
    </xf>
    <xf numFmtId="0" fontId="48" fillId="13" borderId="14" xfId="3" applyFont="1" applyFill="1" applyBorder="1" applyAlignment="1" applyProtection="1">
      <alignment horizontal="left" vertical="top" wrapText="1" indent="1"/>
      <protection locked="0"/>
    </xf>
    <xf numFmtId="165" fontId="37" fillId="0" borderId="93" xfId="3" applyNumberFormat="1" applyFont="1" applyBorder="1" applyAlignment="1" applyProtection="1">
      <alignment horizontal="center" vertical="top"/>
      <protection locked="0"/>
    </xf>
    <xf numFmtId="0" fontId="49" fillId="0" borderId="18" xfId="3" applyFont="1" applyBorder="1" applyAlignment="1"/>
    <xf numFmtId="0" fontId="37" fillId="0" borderId="50" xfId="3" applyFont="1" applyBorder="1" applyAlignment="1">
      <alignment horizontal="left" vertical="top" wrapText="1" indent="1"/>
    </xf>
    <xf numFmtId="0" fontId="48" fillId="0" borderId="50" xfId="3" applyFont="1" applyBorder="1" applyAlignment="1">
      <alignment horizontal="center" vertical="top"/>
    </xf>
    <xf numFmtId="0" fontId="48" fillId="13" borderId="50" xfId="3" applyFont="1" applyFill="1" applyBorder="1" applyAlignment="1" applyProtection="1">
      <alignment horizontal="left" vertical="top" wrapText="1" indent="1"/>
      <protection locked="0"/>
    </xf>
    <xf numFmtId="165" fontId="48" fillId="0" borderId="63" xfId="3" applyNumberFormat="1" applyFont="1" applyBorder="1" applyAlignment="1" applyProtection="1">
      <alignment horizontal="center" vertical="top"/>
      <protection locked="0"/>
    </xf>
    <xf numFmtId="0" fontId="4" fillId="6" borderId="20" xfId="3" applyFont="1" applyFill="1" applyBorder="1" applyAlignment="1">
      <alignment horizontal="center" vertical="center"/>
    </xf>
    <xf numFmtId="0" fontId="4" fillId="6" borderId="0" xfId="3" applyFont="1" applyFill="1" applyBorder="1" applyAlignment="1">
      <alignment horizontal="center" vertical="center"/>
    </xf>
    <xf numFmtId="0" fontId="48" fillId="0" borderId="87" xfId="3" applyFont="1" applyBorder="1" applyAlignment="1">
      <alignment horizontal="center" vertical="top"/>
    </xf>
    <xf numFmtId="0" fontId="48" fillId="0" borderId="17" xfId="3" applyFont="1" applyBorder="1" applyAlignment="1">
      <alignment horizontal="center" vertical="top"/>
    </xf>
    <xf numFmtId="0" fontId="48" fillId="0" borderId="68" xfId="3" applyFont="1" applyBorder="1" applyAlignment="1">
      <alignment horizontal="center" vertical="top"/>
    </xf>
    <xf numFmtId="0" fontId="4" fillId="6" borderId="90" xfId="3" applyFont="1" applyFill="1" applyBorder="1" applyAlignment="1">
      <alignment horizontal="center" vertical="center"/>
    </xf>
    <xf numFmtId="0" fontId="4" fillId="6" borderId="91" xfId="3" applyFont="1" applyFill="1" applyBorder="1" applyAlignment="1">
      <alignment horizontal="center" vertical="center"/>
    </xf>
    <xf numFmtId="0" fontId="49" fillId="0" borderId="0" xfId="3" applyFont="1" applyAlignment="1">
      <alignment horizontal="center"/>
    </xf>
    <xf numFmtId="0" fontId="50" fillId="0" borderId="0" xfId="3" applyFont="1" applyAlignment="1">
      <alignment horizontal="center"/>
    </xf>
    <xf numFmtId="0" fontId="60" fillId="0" borderId="0" xfId="3" applyFont="1" applyFill="1" applyBorder="1" applyAlignment="1">
      <alignment horizontal="center"/>
    </xf>
    <xf numFmtId="0" fontId="4" fillId="0" borderId="19" xfId="3" applyFont="1" applyBorder="1" applyAlignment="1">
      <alignment horizontal="center" vertical="center"/>
    </xf>
    <xf numFmtId="0" fontId="4" fillId="0" borderId="85" xfId="3" applyFont="1" applyBorder="1" applyAlignment="1">
      <alignment horizontal="center" vertical="center"/>
    </xf>
    <xf numFmtId="0" fontId="4" fillId="0" borderId="80" xfId="3" applyFont="1" applyBorder="1" applyAlignment="1">
      <alignment horizontal="center" vertical="center" wrapText="1"/>
    </xf>
    <xf numFmtId="0" fontId="4" fillId="0" borderId="67" xfId="3" applyFont="1" applyBorder="1" applyAlignment="1">
      <alignment horizontal="center" vertical="center" wrapText="1"/>
    </xf>
    <xf numFmtId="0" fontId="4" fillId="13" borderId="6" xfId="3" applyFont="1" applyFill="1" applyBorder="1" applyAlignment="1" applyProtection="1">
      <alignment horizontal="center" vertical="center" wrapText="1"/>
      <protection locked="0"/>
    </xf>
    <xf numFmtId="0" fontId="4" fillId="13" borderId="56" xfId="3" applyFont="1" applyFill="1" applyBorder="1" applyAlignment="1" applyProtection="1">
      <alignment horizontal="center" vertical="center" wrapText="1"/>
      <protection locked="0"/>
    </xf>
    <xf numFmtId="0" fontId="7" fillId="7" borderId="1" xfId="1" applyFont="1" applyFill="1" applyBorder="1" applyAlignment="1" applyProtection="1">
      <alignment horizontal="left" vertical="top" wrapText="1"/>
      <protection locked="0"/>
    </xf>
    <xf numFmtId="0" fontId="7" fillId="7" borderId="2" xfId="1" applyFont="1" applyFill="1" applyBorder="1" applyAlignment="1" applyProtection="1">
      <alignment horizontal="left" vertical="top" wrapText="1"/>
      <protection locked="0"/>
    </xf>
    <xf numFmtId="0" fontId="7" fillId="7" borderId="3" xfId="1" applyFont="1" applyFill="1" applyBorder="1" applyAlignment="1" applyProtection="1">
      <alignment horizontal="left" vertical="top" wrapText="1"/>
      <protection locked="0"/>
    </xf>
    <xf numFmtId="0" fontId="7" fillId="7" borderId="4" xfId="1" applyFont="1" applyFill="1" applyBorder="1" applyAlignment="1" applyProtection="1">
      <alignment horizontal="left" vertical="top" wrapText="1"/>
      <protection locked="0"/>
    </xf>
    <xf numFmtId="0" fontId="7" fillId="7" borderId="0" xfId="1" applyFont="1" applyFill="1" applyBorder="1" applyAlignment="1" applyProtection="1">
      <alignment horizontal="left" vertical="top" wrapText="1"/>
      <protection locked="0"/>
    </xf>
    <xf numFmtId="0" fontId="7" fillId="7" borderId="5" xfId="1" applyFont="1" applyFill="1" applyBorder="1" applyAlignment="1" applyProtection="1">
      <alignment horizontal="left" vertical="top" wrapText="1"/>
      <protection locked="0"/>
    </xf>
    <xf numFmtId="0" fontId="7" fillId="7" borderId="6" xfId="1" applyFont="1" applyFill="1" applyBorder="1" applyAlignment="1" applyProtection="1">
      <alignment horizontal="left" vertical="top" wrapText="1"/>
      <protection locked="0"/>
    </xf>
    <xf numFmtId="0" fontId="7" fillId="7" borderId="7" xfId="1" applyFont="1" applyFill="1" applyBorder="1" applyAlignment="1" applyProtection="1">
      <alignment horizontal="left" vertical="top" wrapText="1"/>
      <protection locked="0"/>
    </xf>
    <xf numFmtId="0" fontId="7" fillId="7" borderId="8" xfId="1" applyFont="1" applyFill="1" applyBorder="1" applyAlignment="1" applyProtection="1">
      <alignment horizontal="left" vertical="top" wrapText="1"/>
      <protection locked="0"/>
    </xf>
    <xf numFmtId="0" fontId="7" fillId="0" borderId="4" xfId="1" applyFont="1" applyBorder="1" applyAlignment="1">
      <alignment horizontal="left" vertical="center" wrapText="1"/>
    </xf>
    <xf numFmtId="0" fontId="7" fillId="0" borderId="0" xfId="1" applyFont="1" applyBorder="1" applyAlignment="1">
      <alignment horizontal="left" vertical="center" wrapText="1"/>
    </xf>
    <xf numFmtId="0" fontId="7" fillId="0" borderId="5" xfId="1" applyFont="1" applyBorder="1" applyAlignment="1">
      <alignment horizontal="left" vertical="center" wrapText="1"/>
    </xf>
    <xf numFmtId="0" fontId="2" fillId="0" borderId="4" xfId="1" applyFont="1" applyBorder="1" applyAlignment="1">
      <alignment horizontal="left" vertical="center" wrapText="1"/>
    </xf>
    <xf numFmtId="0" fontId="2" fillId="0" borderId="0"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7" fillId="7" borderId="9" xfId="1" applyFont="1" applyFill="1" applyBorder="1" applyAlignment="1" applyProtection="1">
      <alignment horizontal="left" vertical="center" wrapText="1"/>
      <protection locked="0"/>
    </xf>
    <xf numFmtId="0" fontId="7" fillId="7" borderId="10" xfId="1" applyFont="1" applyFill="1" applyBorder="1" applyAlignment="1" applyProtection="1">
      <alignment horizontal="left" vertical="center" wrapText="1"/>
      <protection locked="0"/>
    </xf>
    <xf numFmtId="0" fontId="7" fillId="7" borderId="11" xfId="1" applyFont="1" applyFill="1" applyBorder="1" applyAlignment="1" applyProtection="1">
      <alignment horizontal="left" vertical="center" wrapText="1"/>
      <protection locked="0"/>
    </xf>
    <xf numFmtId="0" fontId="7" fillId="0" borderId="4" xfId="1" applyFont="1" applyBorder="1" applyAlignment="1">
      <alignment horizontal="left" vertical="top" wrapText="1"/>
    </xf>
    <xf numFmtId="0" fontId="7" fillId="0" borderId="0" xfId="1" applyFont="1" applyBorder="1" applyAlignment="1">
      <alignment horizontal="left" vertical="top" wrapText="1"/>
    </xf>
    <xf numFmtId="0" fontId="7" fillId="0" borderId="5" xfId="1" applyFont="1" applyBorder="1" applyAlignment="1">
      <alignment horizontal="left" vertical="top" wrapText="1"/>
    </xf>
    <xf numFmtId="0" fontId="7" fillId="0" borderId="6" xfId="1" applyFont="1" applyBorder="1" applyAlignment="1">
      <alignment horizontal="left" vertical="center" wrapText="1"/>
    </xf>
    <xf numFmtId="0" fontId="7" fillId="0" borderId="7" xfId="1" applyFont="1" applyBorder="1" applyAlignment="1">
      <alignment horizontal="left" vertical="center" wrapText="1"/>
    </xf>
    <xf numFmtId="0" fontId="7" fillId="0" borderId="8" xfId="1" applyFont="1" applyBorder="1" applyAlignment="1">
      <alignment horizontal="left" vertical="center" wrapText="1"/>
    </xf>
    <xf numFmtId="0" fontId="7" fillId="0" borderId="6" xfId="1" applyFont="1" applyBorder="1" applyAlignment="1">
      <alignment horizontal="left" vertical="top" wrapText="1"/>
    </xf>
    <xf numFmtId="0" fontId="7" fillId="0" borderId="7" xfId="1" applyFont="1" applyBorder="1" applyAlignment="1">
      <alignment horizontal="left" vertical="top" wrapText="1"/>
    </xf>
    <xf numFmtId="0" fontId="7" fillId="0" borderId="8" xfId="1" applyFont="1" applyBorder="1" applyAlignment="1">
      <alignment horizontal="left" vertical="top" wrapText="1"/>
    </xf>
    <xf numFmtId="0" fontId="7" fillId="7" borderId="6" xfId="1" applyFont="1" applyFill="1" applyBorder="1" applyAlignment="1" applyProtection="1">
      <alignment horizontal="left" vertical="center" wrapText="1"/>
      <protection locked="0"/>
    </xf>
    <xf numFmtId="0" fontId="7" fillId="7" borderId="7" xfId="1" applyFont="1" applyFill="1" applyBorder="1" applyAlignment="1" applyProtection="1">
      <alignment horizontal="left" vertical="center" wrapText="1"/>
      <protection locked="0"/>
    </xf>
    <xf numFmtId="0" fontId="7" fillId="7" borderId="8" xfId="1" applyFont="1" applyFill="1" applyBorder="1" applyAlignment="1" applyProtection="1">
      <alignment horizontal="left" vertical="center" wrapText="1"/>
      <protection locked="0"/>
    </xf>
    <xf numFmtId="0" fontId="5" fillId="0" borderId="2" xfId="1" applyFont="1" applyBorder="1" applyAlignment="1">
      <alignment horizontal="left"/>
    </xf>
    <xf numFmtId="0" fontId="5" fillId="0" borderId="3" xfId="1" applyFont="1" applyBorder="1" applyAlignment="1">
      <alignment horizontal="left"/>
    </xf>
    <xf numFmtId="0" fontId="5" fillId="0" borderId="10" xfId="1" applyFont="1" applyBorder="1" applyAlignment="1">
      <alignment horizontal="left"/>
    </xf>
    <xf numFmtId="0" fontId="5" fillId="0" borderId="11" xfId="1" applyFont="1" applyBorder="1" applyAlignment="1">
      <alignment horizontal="left"/>
    </xf>
    <xf numFmtId="0" fontId="10" fillId="0" borderId="7" xfId="1" applyFont="1" applyFill="1" applyBorder="1" applyAlignment="1">
      <alignment horizontal="right"/>
    </xf>
    <xf numFmtId="0" fontId="7" fillId="0" borderId="4" xfId="1" applyFont="1" applyBorder="1" applyAlignment="1">
      <alignment vertical="center" wrapText="1"/>
    </xf>
    <xf numFmtId="0" fontId="7" fillId="0" borderId="0" xfId="1" applyFont="1" applyBorder="1" applyAlignment="1">
      <alignment vertical="center" wrapText="1"/>
    </xf>
    <xf numFmtId="0" fontId="7" fillId="0" borderId="5" xfId="1" applyFont="1" applyBorder="1" applyAlignment="1">
      <alignment vertical="center" wrapText="1"/>
    </xf>
    <xf numFmtId="0" fontId="7" fillId="0" borderId="6"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164" fontId="2" fillId="7" borderId="12" xfId="1" applyNumberFormat="1" applyFont="1" applyFill="1" applyBorder="1" applyAlignment="1" applyProtection="1">
      <alignment horizontal="left"/>
      <protection locked="0"/>
    </xf>
    <xf numFmtId="0" fontId="7" fillId="0" borderId="9" xfId="1" applyFont="1" applyBorder="1" applyAlignment="1">
      <alignment horizontal="left"/>
    </xf>
    <xf numFmtId="0" fontId="7" fillId="0" borderId="10" xfId="1" applyFont="1" applyBorder="1" applyAlignment="1">
      <alignment horizontal="left"/>
    </xf>
    <xf numFmtId="0" fontId="7" fillId="0" borderId="11" xfId="1" applyFont="1" applyBorder="1" applyAlignment="1">
      <alignment horizontal="left"/>
    </xf>
    <xf numFmtId="0" fontId="2" fillId="7" borderId="12" xfId="1" applyFont="1" applyFill="1" applyBorder="1" applyAlignment="1" applyProtection="1">
      <alignment horizontal="left"/>
      <protection locked="0"/>
    </xf>
    <xf numFmtId="0" fontId="2" fillId="0" borderId="10" xfId="1" applyFont="1" applyBorder="1" applyAlignment="1">
      <alignment horizontal="center"/>
    </xf>
    <xf numFmtId="0" fontId="2" fillId="0" borderId="11" xfId="1" applyFont="1" applyBorder="1" applyAlignment="1">
      <alignment horizontal="center"/>
    </xf>
    <xf numFmtId="0" fontId="2" fillId="0" borderId="0" xfId="1" applyFont="1" applyAlignment="1">
      <alignment horizontal="center"/>
    </xf>
    <xf numFmtId="0" fontId="3" fillId="0" borderId="0" xfId="1" applyFont="1" applyAlignment="1">
      <alignment horizontal="center"/>
    </xf>
    <xf numFmtId="0" fontId="6" fillId="0" borderId="0" xfId="1" applyFont="1" applyFill="1" applyBorder="1" applyAlignment="1">
      <alignment horizontal="center"/>
    </xf>
    <xf numFmtId="0" fontId="3" fillId="7" borderId="12" xfId="1" applyFont="1" applyFill="1" applyBorder="1" applyAlignment="1" applyProtection="1">
      <alignment horizontal="left"/>
      <protection locked="0"/>
    </xf>
    <xf numFmtId="0" fontId="2" fillId="0" borderId="36" xfId="1" applyFont="1" applyBorder="1" applyAlignment="1">
      <alignment horizontal="left" vertical="top"/>
    </xf>
    <xf numFmtId="0" fontId="2" fillId="0" borderId="37" xfId="1" applyFont="1" applyBorder="1" applyAlignment="1">
      <alignment horizontal="left" vertical="top"/>
    </xf>
    <xf numFmtId="0" fontId="2" fillId="0" borderId="77" xfId="1" applyFont="1" applyBorder="1" applyAlignment="1">
      <alignment horizontal="left" vertical="top"/>
    </xf>
    <xf numFmtId="0" fontId="2" fillId="0" borderId="34" xfId="1" applyFont="1" applyBorder="1" applyAlignment="1">
      <alignment horizontal="center" vertical="center"/>
    </xf>
    <xf numFmtId="0" fontId="2" fillId="0" borderId="39" xfId="1" applyFont="1" applyBorder="1" applyAlignment="1">
      <alignment horizontal="center" vertical="center"/>
    </xf>
    <xf numFmtId="0" fontId="2" fillId="0" borderId="36" xfId="1" applyFont="1" applyBorder="1" applyAlignment="1">
      <alignment horizontal="center" vertical="center"/>
    </xf>
    <xf numFmtId="0" fontId="2" fillId="0" borderId="77" xfId="1" applyFont="1" applyBorder="1" applyAlignment="1">
      <alignment horizontal="center" vertical="center"/>
    </xf>
    <xf numFmtId="0" fontId="2" fillId="0" borderId="34" xfId="1" applyFont="1" applyBorder="1" applyAlignment="1">
      <alignment horizontal="center" vertical="center" wrapText="1"/>
    </xf>
    <xf numFmtId="0" fontId="2" fillId="0" borderId="39" xfId="1" applyFont="1" applyBorder="1" applyAlignment="1">
      <alignment horizontal="center" vertical="center" wrapText="1"/>
    </xf>
    <xf numFmtId="0" fontId="2" fillId="0" borderId="36" xfId="1" applyFont="1" applyBorder="1" applyAlignment="1">
      <alignment horizontal="center" vertical="center" wrapText="1"/>
    </xf>
    <xf numFmtId="0" fontId="2" fillId="0" borderId="77" xfId="1" applyFont="1" applyBorder="1" applyAlignment="1">
      <alignment horizontal="center" vertical="center" wrapText="1"/>
    </xf>
    <xf numFmtId="0" fontId="2" fillId="0" borderId="20" xfId="1" applyFont="1" applyBorder="1" applyAlignment="1">
      <alignment horizontal="center" vertical="center"/>
    </xf>
    <xf numFmtId="0" fontId="2" fillId="0" borderId="24" xfId="1" applyFont="1" applyBorder="1" applyAlignment="1">
      <alignment horizontal="center" vertical="center"/>
    </xf>
    <xf numFmtId="0" fontId="2" fillId="0" borderId="21" xfId="1" applyFont="1" applyBorder="1" applyAlignment="1">
      <alignment horizontal="center" vertical="center"/>
    </xf>
    <xf numFmtId="0" fontId="2" fillId="0" borderId="27" xfId="1" applyFont="1" applyBorder="1" applyAlignment="1">
      <alignment horizontal="center" vertical="center"/>
    </xf>
    <xf numFmtId="0" fontId="2" fillId="0" borderId="21" xfId="1" applyFont="1" applyBorder="1" applyAlignment="1">
      <alignment horizontal="center" vertical="center" wrapText="1"/>
    </xf>
    <xf numFmtId="0" fontId="2" fillId="0" borderId="27" xfId="1" applyFont="1" applyBorder="1" applyAlignment="1">
      <alignment horizontal="center" vertical="center" wrapText="1"/>
    </xf>
    <xf numFmtId="0" fontId="2" fillId="0" borderId="21" xfId="1" applyFont="1" applyBorder="1" applyAlignment="1">
      <alignment horizontal="left" vertical="center"/>
    </xf>
    <xf numFmtId="0" fontId="2" fillId="0" borderId="25" xfId="1" applyFont="1" applyBorder="1" applyAlignment="1">
      <alignment horizontal="left" vertical="center"/>
    </xf>
    <xf numFmtId="0" fontId="2" fillId="0" borderId="27" xfId="1" applyFont="1" applyBorder="1" applyAlignment="1">
      <alignment horizontal="left" vertical="center"/>
    </xf>
    <xf numFmtId="0" fontId="3" fillId="0" borderId="23" xfId="1" applyFont="1" applyBorder="1" applyAlignment="1">
      <alignment horizontal="center" vertical="center"/>
    </xf>
    <xf numFmtId="0" fontId="3" fillId="0" borderId="38" xfId="1" applyFont="1" applyBorder="1" applyAlignment="1">
      <alignment horizontal="center" vertical="center"/>
    </xf>
    <xf numFmtId="0" fontId="3" fillId="0" borderId="67" xfId="1" applyFont="1" applyBorder="1" applyAlignment="1">
      <alignment horizontal="center" vertical="center" wrapText="1"/>
    </xf>
    <xf numFmtId="0" fontId="3" fillId="0" borderId="24" xfId="1" applyFont="1" applyBorder="1" applyAlignment="1">
      <alignment horizontal="center" vertical="center" wrapText="1"/>
    </xf>
    <xf numFmtId="0" fontId="2" fillId="0" borderId="20" xfId="1" applyFont="1" applyBorder="1" applyAlignment="1">
      <alignment horizontal="center" vertical="top"/>
    </xf>
    <xf numFmtId="0" fontId="2" fillId="0" borderId="24" xfId="1" applyFont="1" applyBorder="1" applyAlignment="1">
      <alignment horizontal="center" vertical="top"/>
    </xf>
    <xf numFmtId="0" fontId="2" fillId="0" borderId="20" xfId="1" applyFont="1" applyBorder="1" applyAlignment="1">
      <alignment horizontal="center" vertical="top" wrapText="1"/>
    </xf>
    <xf numFmtId="0" fontId="2" fillId="0" borderId="24" xfId="1" applyFont="1" applyBorder="1" applyAlignment="1">
      <alignment horizontal="center" vertical="top" wrapText="1"/>
    </xf>
    <xf numFmtId="0" fontId="2" fillId="0" borderId="20" xfId="1" applyFont="1" applyBorder="1" applyAlignment="1">
      <alignment vertical="center" wrapText="1"/>
    </xf>
    <xf numFmtId="0" fontId="2" fillId="0" borderId="0" xfId="1" applyFont="1" applyBorder="1" applyAlignment="1">
      <alignment vertical="center" wrapText="1"/>
    </xf>
    <xf numFmtId="0" fontId="2" fillId="0" borderId="24" xfId="1" applyFont="1" applyBorder="1" applyAlignment="1">
      <alignment vertical="center" wrapText="1"/>
    </xf>
    <xf numFmtId="0" fontId="2" fillId="0" borderId="21" xfId="1" applyFont="1" applyBorder="1" applyAlignment="1">
      <alignment vertical="center" wrapText="1"/>
    </xf>
    <xf numFmtId="0" fontId="2" fillId="0" borderId="25" xfId="1" applyFont="1" applyBorder="1" applyAlignment="1">
      <alignment vertical="center" wrapText="1"/>
    </xf>
    <xf numFmtId="0" fontId="2" fillId="0" borderId="27" xfId="1" applyFont="1" applyBorder="1" applyAlignment="1">
      <alignment vertical="center" wrapText="1"/>
    </xf>
    <xf numFmtId="0" fontId="3" fillId="0" borderId="0" xfId="1" applyFont="1" applyBorder="1" applyAlignment="1">
      <alignment vertical="top" wrapText="1"/>
    </xf>
    <xf numFmtId="0" fontId="3" fillId="0" borderId="24" xfId="1" applyFont="1" applyBorder="1" applyAlignment="1">
      <alignment vertical="top" wrapText="1"/>
    </xf>
    <xf numFmtId="0" fontId="3" fillId="0" borderId="20" xfId="1" applyFont="1" applyBorder="1" applyAlignment="1">
      <alignment horizontal="left" vertical="top"/>
    </xf>
    <xf numFmtId="0" fontId="3" fillId="0" borderId="0" xfId="1" applyFont="1" applyBorder="1" applyAlignment="1">
      <alignment horizontal="left" vertical="top"/>
    </xf>
    <xf numFmtId="0" fontId="3" fillId="0" borderId="24" xfId="1" applyFont="1" applyBorder="1" applyAlignment="1">
      <alignment horizontal="left" vertical="top"/>
    </xf>
    <xf numFmtId="0" fontId="2" fillId="0" borderId="19" xfId="1" applyFont="1" applyBorder="1" applyAlignment="1">
      <alignment horizontal="center" vertical="top"/>
    </xf>
    <xf numFmtId="0" fontId="2" fillId="0" borderId="67" xfId="1" applyFont="1" applyBorder="1" applyAlignment="1">
      <alignment horizontal="center" vertical="top"/>
    </xf>
    <xf numFmtId="0" fontId="2" fillId="0" borderId="19" xfId="1" applyFont="1" applyBorder="1" applyAlignment="1">
      <alignment horizontal="center" vertical="top" wrapText="1"/>
    </xf>
    <xf numFmtId="0" fontId="2" fillId="0" borderId="67" xfId="1" applyFont="1" applyBorder="1" applyAlignment="1">
      <alignment horizontal="center" vertical="top" wrapText="1"/>
    </xf>
    <xf numFmtId="0" fontId="2" fillId="0" borderId="19" xfId="1" applyFont="1" applyBorder="1" applyAlignment="1">
      <alignment horizontal="left" vertical="top"/>
    </xf>
    <xf numFmtId="0" fontId="2" fillId="0" borderId="22" xfId="1" applyFont="1" applyBorder="1" applyAlignment="1">
      <alignment horizontal="left" vertical="top"/>
    </xf>
    <xf numFmtId="0" fontId="2" fillId="0" borderId="67" xfId="1" applyFont="1" applyBorder="1" applyAlignment="1">
      <alignment horizontal="left" vertical="top"/>
    </xf>
    <xf numFmtId="0" fontId="3" fillId="0" borderId="19" xfId="1" applyFont="1" applyBorder="1" applyAlignment="1">
      <alignment horizontal="left" vertical="top"/>
    </xf>
    <xf numFmtId="0" fontId="3" fillId="0" borderId="22" xfId="1" applyFont="1" applyBorder="1" applyAlignment="1">
      <alignment horizontal="left" vertical="top"/>
    </xf>
    <xf numFmtId="0" fontId="3" fillId="0" borderId="67" xfId="1" applyFont="1" applyBorder="1" applyAlignment="1">
      <alignment horizontal="left" vertical="top"/>
    </xf>
    <xf numFmtId="0" fontId="3" fillId="0" borderId="23" xfId="1" applyFont="1" applyBorder="1" applyAlignment="1">
      <alignment horizontal="center" vertical="center" wrapText="1"/>
    </xf>
    <xf numFmtId="0" fontId="3" fillId="0" borderId="38" xfId="1" applyFont="1" applyBorder="1" applyAlignment="1">
      <alignment horizontal="center" vertical="center" wrapText="1"/>
    </xf>
    <xf numFmtId="0" fontId="3" fillId="0" borderId="19" xfId="1" applyFont="1" applyBorder="1" applyAlignment="1">
      <alignment vertical="top" wrapText="1"/>
    </xf>
    <xf numFmtId="0" fontId="3" fillId="0" borderId="22" xfId="1" applyFont="1" applyBorder="1" applyAlignment="1">
      <alignment vertical="top" wrapText="1"/>
    </xf>
    <xf numFmtId="0" fontId="3" fillId="0" borderId="67" xfId="1" applyFont="1" applyBorder="1" applyAlignment="1">
      <alignment vertical="top" wrapText="1"/>
    </xf>
    <xf numFmtId="0" fontId="2" fillId="7" borderId="78" xfId="1" applyFont="1" applyFill="1" applyBorder="1" applyAlignment="1" applyProtection="1">
      <alignment horizontal="center" vertical="center" wrapText="1"/>
      <protection locked="0"/>
    </xf>
    <xf numFmtId="0" fontId="2" fillId="7" borderId="26" xfId="1" applyFont="1" applyFill="1" applyBorder="1" applyAlignment="1" applyProtection="1">
      <alignment horizontal="center" vertical="center" wrapText="1"/>
      <protection locked="0"/>
    </xf>
    <xf numFmtId="0" fontId="2" fillId="0" borderId="78" xfId="1" applyFont="1" applyBorder="1" applyAlignment="1">
      <alignment horizontal="left" vertical="top"/>
    </xf>
    <xf numFmtId="0" fontId="2" fillId="0" borderId="76" xfId="1" applyFont="1" applyBorder="1" applyAlignment="1">
      <alignment horizontal="left" vertical="top"/>
    </xf>
    <xf numFmtId="0" fontId="2" fillId="0" borderId="78" xfId="1" applyFont="1" applyBorder="1" applyAlignment="1">
      <alignment horizontal="center" vertical="center"/>
    </xf>
    <xf numFmtId="0" fontId="2" fillId="0" borderId="76" xfId="1" applyFont="1" applyBorder="1" applyAlignment="1">
      <alignment horizontal="center" vertical="center"/>
    </xf>
    <xf numFmtId="0" fontId="2" fillId="10" borderId="78" xfId="1" applyFont="1" applyFill="1" applyBorder="1" applyAlignment="1">
      <alignment horizontal="center" vertical="center" wrapText="1"/>
    </xf>
    <xf numFmtId="0" fontId="2" fillId="10" borderId="76" xfId="1" applyFont="1" applyFill="1" applyBorder="1" applyAlignment="1">
      <alignment horizontal="center" vertical="center" wrapText="1"/>
    </xf>
    <xf numFmtId="0" fontId="1" fillId="10" borderId="76" xfId="1" applyFill="1" applyBorder="1" applyAlignment="1">
      <alignment horizontal="center" vertical="center"/>
    </xf>
    <xf numFmtId="0" fontId="2" fillId="0" borderId="26" xfId="1" applyFont="1" applyBorder="1" applyAlignment="1">
      <alignment horizontal="left" vertical="top"/>
    </xf>
    <xf numFmtId="0" fontId="2" fillId="0" borderId="34" xfId="1" applyFont="1" applyBorder="1" applyAlignment="1">
      <alignment horizontal="left" vertical="top"/>
    </xf>
    <xf numFmtId="0" fontId="2" fillId="0" borderId="35" xfId="1" applyFont="1" applyBorder="1" applyAlignment="1">
      <alignment horizontal="left" vertical="top"/>
    </xf>
    <xf numFmtId="0" fontId="2" fillId="0" borderId="21" xfId="1" applyFont="1" applyBorder="1" applyAlignment="1">
      <alignment horizontal="left" vertical="top"/>
    </xf>
    <xf numFmtId="0" fontId="2" fillId="0" borderId="25" xfId="1" applyFont="1" applyBorder="1" applyAlignment="1">
      <alignment horizontal="left" vertical="top"/>
    </xf>
    <xf numFmtId="0" fontId="2" fillId="0" borderId="26" xfId="1" applyFont="1" applyBorder="1" applyAlignment="1">
      <alignment horizontal="center" vertical="center"/>
    </xf>
    <xf numFmtId="0" fontId="3" fillId="0" borderId="20" xfId="1" applyFont="1" applyBorder="1" applyAlignment="1">
      <alignment vertical="top" wrapText="1"/>
    </xf>
    <xf numFmtId="0" fontId="3" fillId="0" borderId="0" xfId="1" applyFont="1" applyAlignment="1">
      <alignment vertical="top" wrapText="1"/>
    </xf>
    <xf numFmtId="0" fontId="3" fillId="0" borderId="21" xfId="1" applyFont="1" applyBorder="1" applyAlignment="1">
      <alignment vertical="top" wrapText="1"/>
    </xf>
    <xf numFmtId="0" fontId="3" fillId="0" borderId="25" xfId="1" applyFont="1" applyBorder="1" applyAlignment="1">
      <alignment vertical="top" wrapText="1"/>
    </xf>
    <xf numFmtId="0" fontId="3" fillId="0" borderId="27" xfId="1" applyFont="1" applyBorder="1" applyAlignment="1">
      <alignment vertical="top" wrapText="1"/>
    </xf>
    <xf numFmtId="0" fontId="2" fillId="0" borderId="23" xfId="1" applyFont="1" applyBorder="1" applyAlignment="1">
      <alignment horizontal="left" vertical="top"/>
    </xf>
    <xf numFmtId="0" fontId="2" fillId="0" borderId="23" xfId="1" applyFont="1" applyBorder="1" applyAlignment="1">
      <alignment horizontal="center" vertical="center"/>
    </xf>
    <xf numFmtId="0" fontId="2" fillId="0" borderId="67" xfId="1" applyFont="1" applyBorder="1" applyAlignment="1">
      <alignment horizontal="center" vertical="center" wrapText="1"/>
    </xf>
    <xf numFmtId="0" fontId="2" fillId="10" borderId="23" xfId="1" applyFont="1" applyFill="1" applyBorder="1" applyAlignment="1">
      <alignment horizontal="center" vertical="center" wrapText="1"/>
    </xf>
    <xf numFmtId="0" fontId="2" fillId="9" borderId="40" xfId="1" applyFont="1" applyFill="1" applyBorder="1" applyAlignment="1" applyProtection="1">
      <alignment horizontal="left"/>
      <protection locked="0"/>
    </xf>
    <xf numFmtId="0" fontId="2" fillId="9" borderId="41" xfId="1" applyFont="1" applyFill="1" applyBorder="1" applyAlignment="1" applyProtection="1">
      <alignment horizontal="left"/>
      <protection locked="0"/>
    </xf>
    <xf numFmtId="0" fontId="2" fillId="7" borderId="44" xfId="1" applyFont="1" applyFill="1" applyBorder="1" applyAlignment="1" applyProtection="1">
      <alignment horizontal="left"/>
      <protection locked="0"/>
    </xf>
    <xf numFmtId="0" fontId="2" fillId="7" borderId="50" xfId="1" applyFont="1" applyFill="1" applyBorder="1" applyAlignment="1" applyProtection="1">
      <alignment horizontal="left"/>
      <protection locked="0"/>
    </xf>
    <xf numFmtId="0" fontId="2" fillId="7" borderId="63" xfId="1" applyFont="1" applyFill="1" applyBorder="1" applyAlignment="1" applyProtection="1">
      <alignment horizontal="left"/>
      <protection locked="0"/>
    </xf>
    <xf numFmtId="0" fontId="14" fillId="0" borderId="62" xfId="1" applyFont="1" applyBorder="1" applyAlignment="1">
      <alignment horizontal="center" vertical="center"/>
    </xf>
    <xf numFmtId="0" fontId="14" fillId="0" borderId="72" xfId="1" applyFont="1" applyBorder="1" applyAlignment="1">
      <alignment horizontal="center" vertical="center"/>
    </xf>
    <xf numFmtId="0" fontId="14" fillId="0" borderId="79" xfId="1" applyFont="1" applyBorder="1" applyAlignment="1">
      <alignment horizontal="center" vertical="center"/>
    </xf>
    <xf numFmtId="0" fontId="16" fillId="11" borderId="42" xfId="1" applyFont="1" applyFill="1" applyBorder="1" applyAlignment="1">
      <alignment horizontal="center" vertical="center" wrapText="1"/>
    </xf>
    <xf numFmtId="0" fontId="16" fillId="11" borderId="10" xfId="1" applyFont="1" applyFill="1" applyBorder="1" applyAlignment="1">
      <alignment horizontal="center" vertical="center" wrapText="1"/>
    </xf>
    <xf numFmtId="0" fontId="16" fillId="11" borderId="58" xfId="1" applyFont="1" applyFill="1" applyBorder="1" applyAlignment="1">
      <alignment horizontal="center" vertical="center" wrapText="1"/>
    </xf>
    <xf numFmtId="0" fontId="16" fillId="0" borderId="45" xfId="1" applyFont="1" applyBorder="1" applyAlignment="1">
      <alignment horizontal="center" vertical="center" textRotation="180"/>
    </xf>
    <xf numFmtId="0" fontId="16" fillId="0" borderId="3" xfId="1" applyFont="1" applyBorder="1" applyAlignment="1">
      <alignment horizontal="center" vertical="center" textRotation="180"/>
    </xf>
    <xf numFmtId="0" fontId="16" fillId="0" borderId="20" xfId="1" applyFont="1" applyBorder="1" applyAlignment="1">
      <alignment horizontal="center" vertical="center" textRotation="180"/>
    </xf>
    <xf numFmtId="0" fontId="16" fillId="0" borderId="5" xfId="1" applyFont="1" applyBorder="1" applyAlignment="1">
      <alignment horizontal="center" vertical="center" textRotation="180"/>
    </xf>
    <xf numFmtId="0" fontId="16" fillId="0" borderId="46" xfId="1" applyFont="1" applyBorder="1" applyAlignment="1">
      <alignment horizontal="center" vertical="center" textRotation="180"/>
    </xf>
    <xf numFmtId="0" fontId="16" fillId="0" borderId="8" xfId="1" applyFont="1" applyBorder="1" applyAlignment="1">
      <alignment horizontal="center" vertical="center" textRotation="180"/>
    </xf>
    <xf numFmtId="0" fontId="20" fillId="11" borderId="42" xfId="1" applyFont="1" applyFill="1" applyBorder="1" applyAlignment="1">
      <alignment horizontal="center" vertical="center" wrapText="1"/>
    </xf>
    <xf numFmtId="0" fontId="20" fillId="11" borderId="10" xfId="1" applyFont="1" applyFill="1" applyBorder="1" applyAlignment="1">
      <alignment horizontal="center" vertical="center" wrapText="1"/>
    </xf>
    <xf numFmtId="0" fontId="20" fillId="11" borderId="58" xfId="1" applyFont="1" applyFill="1" applyBorder="1" applyAlignment="1">
      <alignment horizontal="center" vertical="center" wrapText="1"/>
    </xf>
    <xf numFmtId="0" fontId="16" fillId="0" borderId="70" xfId="1" applyFont="1" applyBorder="1" applyAlignment="1">
      <alignment horizontal="center" vertical="center" textRotation="180"/>
    </xf>
    <xf numFmtId="0" fontId="1" fillId="0" borderId="70" xfId="1" applyFont="1" applyBorder="1" applyAlignment="1">
      <alignment horizontal="center" vertical="center" textRotation="180"/>
    </xf>
    <xf numFmtId="0" fontId="1" fillId="0" borderId="74" xfId="1" applyFont="1" applyBorder="1" applyAlignment="1">
      <alignment horizontal="center" vertical="center" textRotation="180"/>
    </xf>
    <xf numFmtId="0" fontId="14" fillId="0" borderId="14" xfId="1" applyFont="1" applyBorder="1" applyAlignment="1">
      <alignment horizontal="center" vertical="center" textRotation="180" wrapText="1"/>
    </xf>
    <xf numFmtId="0" fontId="14" fillId="0" borderId="14" xfId="1" applyFont="1" applyBorder="1" applyAlignment="1">
      <alignment horizontal="center" vertical="center" textRotation="180"/>
    </xf>
    <xf numFmtId="0" fontId="14" fillId="0" borderId="15" xfId="1" applyFont="1" applyBorder="1" applyAlignment="1">
      <alignment horizontal="center" vertical="center" textRotation="180"/>
    </xf>
    <xf numFmtId="0" fontId="14" fillId="0" borderId="13" xfId="1" applyFont="1" applyBorder="1" applyAlignment="1">
      <alignment horizontal="center" vertical="center" textRotation="180" wrapText="1"/>
    </xf>
    <xf numFmtId="0" fontId="16" fillId="0" borderId="29" xfId="1" applyFont="1" applyBorder="1" applyAlignment="1" applyProtection="1">
      <alignment horizontal="center" vertical="center"/>
    </xf>
    <xf numFmtId="0" fontId="16" fillId="0" borderId="71" xfId="1" applyFont="1" applyBorder="1" applyAlignment="1" applyProtection="1">
      <alignment horizontal="center" vertical="center"/>
    </xf>
    <xf numFmtId="0" fontId="16" fillId="11" borderId="42" xfId="1" applyFont="1" applyFill="1" applyBorder="1" applyAlignment="1" applyProtection="1">
      <alignment horizontal="center" vertical="center" wrapText="1"/>
    </xf>
    <xf numFmtId="0" fontId="1" fillId="0" borderId="10" xfId="1" applyBorder="1" applyAlignment="1" applyProtection="1">
      <alignment horizontal="center" vertical="center" wrapText="1"/>
    </xf>
    <xf numFmtId="0" fontId="1" fillId="0" borderId="58" xfId="1" applyBorder="1" applyAlignment="1" applyProtection="1">
      <alignment horizontal="center" vertical="center" wrapText="1"/>
    </xf>
    <xf numFmtId="0" fontId="16" fillId="0" borderId="45" xfId="1" applyFont="1" applyBorder="1" applyAlignment="1" applyProtection="1">
      <alignment horizontal="center" vertical="center" textRotation="180"/>
    </xf>
    <xf numFmtId="0" fontId="16" fillId="0" borderId="3" xfId="1" applyFont="1" applyBorder="1" applyAlignment="1" applyProtection="1">
      <alignment horizontal="center" vertical="center" textRotation="180"/>
    </xf>
    <xf numFmtId="0" fontId="16" fillId="0" borderId="20" xfId="1" applyFont="1" applyBorder="1" applyAlignment="1" applyProtection="1">
      <alignment horizontal="center" vertical="center" textRotation="180"/>
    </xf>
    <xf numFmtId="0" fontId="16" fillId="0" borderId="5" xfId="1" applyFont="1" applyBorder="1" applyAlignment="1" applyProtection="1">
      <alignment horizontal="center" vertical="center" textRotation="180"/>
    </xf>
    <xf numFmtId="0" fontId="16" fillId="0" borderId="46" xfId="1" applyFont="1" applyBorder="1" applyAlignment="1" applyProtection="1">
      <alignment horizontal="center" vertical="center" textRotation="180"/>
    </xf>
    <xf numFmtId="0" fontId="16" fillId="0" borderId="8" xfId="1" applyFont="1" applyBorder="1" applyAlignment="1" applyProtection="1">
      <alignment horizontal="center" vertical="center" textRotation="180"/>
    </xf>
    <xf numFmtId="0" fontId="20" fillId="11" borderId="42" xfId="1" applyFont="1" applyFill="1" applyBorder="1" applyAlignment="1" applyProtection="1">
      <alignment horizontal="center" vertical="center" wrapText="1"/>
    </xf>
    <xf numFmtId="0" fontId="20" fillId="11" borderId="10" xfId="1" applyFont="1" applyFill="1" applyBorder="1" applyAlignment="1" applyProtection="1">
      <alignment horizontal="center" vertical="center" wrapText="1"/>
    </xf>
    <xf numFmtId="0" fontId="20" fillId="11" borderId="58" xfId="1" applyFont="1" applyFill="1" applyBorder="1" applyAlignment="1" applyProtection="1">
      <alignment horizontal="center" vertical="center" wrapText="1"/>
    </xf>
    <xf numFmtId="0" fontId="16" fillId="0" borderId="70" xfId="1" applyFont="1" applyBorder="1" applyAlignment="1" applyProtection="1">
      <alignment horizontal="center" vertical="center" textRotation="180"/>
    </xf>
    <xf numFmtId="0" fontId="1" fillId="0" borderId="70" xfId="1" applyFont="1" applyBorder="1" applyAlignment="1" applyProtection="1">
      <alignment horizontal="center" vertical="center" textRotation="180"/>
    </xf>
    <xf numFmtId="0" fontId="1" fillId="0" borderId="74" xfId="1" applyFont="1" applyBorder="1" applyAlignment="1" applyProtection="1">
      <alignment horizontal="center" vertical="center" textRotation="180"/>
    </xf>
    <xf numFmtId="0" fontId="14" fillId="0" borderId="14" xfId="1" applyFont="1" applyBorder="1" applyAlignment="1" applyProtection="1">
      <alignment horizontal="center" vertical="center" textRotation="180" wrapText="1"/>
    </xf>
    <xf numFmtId="0" fontId="14" fillId="0" borderId="14" xfId="1" applyFont="1" applyBorder="1" applyAlignment="1" applyProtection="1">
      <alignment horizontal="center" vertical="center" textRotation="180"/>
    </xf>
    <xf numFmtId="0" fontId="14" fillId="0" borderId="15" xfId="1" applyFont="1" applyBorder="1" applyAlignment="1" applyProtection="1">
      <alignment horizontal="center" vertical="center" textRotation="180"/>
    </xf>
    <xf numFmtId="0" fontId="14" fillId="0" borderId="13" xfId="1" applyFont="1" applyBorder="1" applyAlignment="1" applyProtection="1">
      <alignment horizontal="center" vertical="center" textRotation="180" wrapText="1"/>
    </xf>
    <xf numFmtId="0" fontId="13" fillId="6" borderId="0" xfId="1" applyFont="1" applyFill="1" applyAlignment="1">
      <alignment horizontal="left" vertical="center" wrapText="1"/>
    </xf>
    <xf numFmtId="0" fontId="49" fillId="0" borderId="0" xfId="1" applyFont="1" applyAlignment="1">
      <alignment horizontal="center"/>
    </xf>
    <xf numFmtId="0" fontId="50" fillId="0" borderId="0" xfId="1" applyFont="1" applyAlignment="1">
      <alignment horizontal="center"/>
    </xf>
    <xf numFmtId="0" fontId="24" fillId="0" borderId="0" xfId="1" applyFont="1" applyFill="1" applyBorder="1" applyAlignment="1">
      <alignment horizontal="center"/>
    </xf>
    <xf numFmtId="0" fontId="49" fillId="7" borderId="20" xfId="1" applyFont="1" applyFill="1" applyBorder="1" applyAlignment="1" applyProtection="1">
      <alignment horizontal="left" vertical="top" wrapText="1"/>
      <protection locked="0"/>
    </xf>
    <xf numFmtId="0" fontId="49" fillId="7" borderId="24" xfId="1" applyFont="1" applyFill="1" applyBorder="1" applyAlignment="1" applyProtection="1">
      <alignment horizontal="left" vertical="top"/>
      <protection locked="0"/>
    </xf>
    <xf numFmtId="0" fontId="49" fillId="7" borderId="20" xfId="1" applyFont="1" applyFill="1" applyBorder="1" applyAlignment="1" applyProtection="1">
      <alignment horizontal="left" vertical="top"/>
      <protection locked="0"/>
    </xf>
    <xf numFmtId="0" fontId="49" fillId="7" borderId="21" xfId="1" applyFont="1" applyFill="1" applyBorder="1" applyAlignment="1" applyProtection="1">
      <alignment horizontal="left" vertical="top"/>
      <protection locked="0"/>
    </xf>
    <xf numFmtId="0" fontId="49" fillId="7" borderId="27" xfId="1" applyFont="1" applyFill="1" applyBorder="1" applyAlignment="1" applyProtection="1">
      <alignment horizontal="left" vertical="top"/>
      <protection locked="0"/>
    </xf>
    <xf numFmtId="0" fontId="49" fillId="7" borderId="38" xfId="1" applyFont="1" applyFill="1" applyBorder="1" applyAlignment="1" applyProtection="1">
      <alignment horizontal="left" vertical="top"/>
      <protection locked="0"/>
    </xf>
    <xf numFmtId="0" fontId="49" fillId="7" borderId="26" xfId="1" applyFont="1" applyFill="1" applyBorder="1" applyAlignment="1" applyProtection="1">
      <alignment horizontal="left" vertical="top"/>
      <protection locked="0"/>
    </xf>
    <xf numFmtId="0" fontId="38" fillId="6" borderId="0" xfId="1" applyFont="1" applyFill="1" applyAlignment="1">
      <alignment horizontal="left" wrapText="1"/>
    </xf>
    <xf numFmtId="0" fontId="1" fillId="0" borderId="0" xfId="1" applyAlignment="1" applyProtection="1">
      <alignment horizontal="center"/>
      <protection locked="0"/>
    </xf>
    <xf numFmtId="0" fontId="7" fillId="7" borderId="1" xfId="1" applyFont="1" applyFill="1" applyBorder="1" applyAlignment="1" applyProtection="1">
      <alignment horizontal="left" vertical="top"/>
      <protection locked="0"/>
    </xf>
    <xf numFmtId="0" fontId="7" fillId="7" borderId="2" xfId="1" applyFont="1" applyFill="1" applyBorder="1" applyAlignment="1" applyProtection="1">
      <alignment horizontal="left" vertical="top"/>
      <protection locked="0"/>
    </xf>
    <xf numFmtId="0" fontId="7" fillId="7" borderId="3" xfId="1" applyFont="1" applyFill="1" applyBorder="1" applyAlignment="1" applyProtection="1">
      <alignment horizontal="left" vertical="top"/>
      <protection locked="0"/>
    </xf>
    <xf numFmtId="0" fontId="7" fillId="7" borderId="4" xfId="1" applyFont="1" applyFill="1" applyBorder="1" applyAlignment="1" applyProtection="1">
      <alignment horizontal="left" vertical="top"/>
      <protection locked="0"/>
    </xf>
    <xf numFmtId="0" fontId="7" fillId="7" borderId="0" xfId="1" applyFont="1" applyFill="1" applyBorder="1" applyAlignment="1" applyProtection="1">
      <alignment horizontal="left" vertical="top"/>
      <protection locked="0"/>
    </xf>
    <xf numFmtId="0" fontId="7" fillId="7" borderId="5" xfId="1" applyFont="1" applyFill="1" applyBorder="1" applyAlignment="1" applyProtection="1">
      <alignment horizontal="left" vertical="top"/>
      <protection locked="0"/>
    </xf>
    <xf numFmtId="0" fontId="7" fillId="7" borderId="6" xfId="1" applyFont="1" applyFill="1" applyBorder="1" applyAlignment="1" applyProtection="1">
      <alignment horizontal="left" vertical="top"/>
      <protection locked="0"/>
    </xf>
    <xf numFmtId="0" fontId="7" fillId="7" borderId="7" xfId="1" applyFont="1" applyFill="1" applyBorder="1" applyAlignment="1" applyProtection="1">
      <alignment horizontal="left" vertical="top"/>
      <protection locked="0"/>
    </xf>
    <xf numFmtId="0" fontId="7" fillId="7" borderId="8" xfId="1" applyFont="1" applyFill="1" applyBorder="1" applyAlignment="1" applyProtection="1">
      <alignment horizontal="left" vertical="top"/>
      <protection locked="0"/>
    </xf>
    <xf numFmtId="0" fontId="7" fillId="7" borderId="1" xfId="1" applyFont="1" applyFill="1" applyBorder="1" applyAlignment="1" applyProtection="1">
      <alignment vertical="top" wrapText="1"/>
      <protection locked="0"/>
    </xf>
    <xf numFmtId="0" fontId="7" fillId="7" borderId="2" xfId="1" applyFont="1" applyFill="1" applyBorder="1" applyAlignment="1" applyProtection="1">
      <alignment vertical="top" wrapText="1"/>
      <protection locked="0"/>
    </xf>
    <xf numFmtId="0" fontId="7" fillId="7" borderId="3" xfId="1" applyFont="1" applyFill="1" applyBorder="1" applyAlignment="1" applyProtection="1">
      <alignment vertical="top" wrapText="1"/>
      <protection locked="0"/>
    </xf>
    <xf numFmtId="0" fontId="7" fillId="7" borderId="6" xfId="1" applyFont="1" applyFill="1" applyBorder="1" applyAlignment="1" applyProtection="1">
      <alignment vertical="top" wrapText="1"/>
      <protection locked="0"/>
    </xf>
    <xf numFmtId="0" fontId="7" fillId="7" borderId="7" xfId="1" applyFont="1" applyFill="1" applyBorder="1" applyAlignment="1" applyProtection="1">
      <alignment vertical="top" wrapText="1"/>
      <protection locked="0"/>
    </xf>
    <xf numFmtId="0" fontId="7" fillId="7" borderId="8" xfId="1" applyFont="1" applyFill="1" applyBorder="1" applyAlignment="1" applyProtection="1">
      <alignment vertical="top" wrapText="1"/>
      <protection locked="0"/>
    </xf>
    <xf numFmtId="0" fontId="11" fillId="0" borderId="0" xfId="1" applyFont="1" applyAlignment="1">
      <alignment horizontal="center" vertical="center"/>
    </xf>
    <xf numFmtId="0" fontId="11" fillId="6" borderId="0" xfId="1" applyFont="1" applyFill="1" applyAlignment="1">
      <alignment horizontal="center"/>
    </xf>
    <xf numFmtId="0" fontId="11" fillId="0" borderId="0" xfId="1" applyFont="1" applyAlignment="1">
      <alignment horizontal="center"/>
    </xf>
    <xf numFmtId="0" fontId="7" fillId="0" borderId="0" xfId="1" applyFont="1" applyAlignment="1">
      <alignment horizontal="left" wrapText="1"/>
    </xf>
    <xf numFmtId="0" fontId="7" fillId="0" borderId="0" xfId="1" applyFont="1" applyAlignment="1">
      <alignment wrapText="1"/>
    </xf>
    <xf numFmtId="0" fontId="7" fillId="7" borderId="9" xfId="1" applyFont="1" applyFill="1" applyBorder="1" applyAlignment="1" applyProtection="1">
      <alignment horizontal="left" vertical="center"/>
    </xf>
    <xf numFmtId="0" fontId="7" fillId="7" borderId="10" xfId="1" applyFont="1" applyFill="1" applyBorder="1" applyAlignment="1" applyProtection="1">
      <alignment horizontal="left" vertical="center"/>
    </xf>
    <xf numFmtId="0" fontId="7" fillId="7" borderId="11" xfId="1" applyFont="1" applyFill="1" applyBorder="1" applyAlignment="1" applyProtection="1">
      <alignment horizontal="left" vertical="center"/>
    </xf>
    <xf numFmtId="0" fontId="7" fillId="7" borderId="9" xfId="1" applyFont="1" applyFill="1" applyBorder="1" applyAlignment="1" applyProtection="1">
      <alignment vertical="center" wrapText="1"/>
    </xf>
    <xf numFmtId="0" fontId="7" fillId="7" borderId="10" xfId="1" applyFont="1" applyFill="1" applyBorder="1" applyAlignment="1" applyProtection="1">
      <alignment vertical="center" wrapText="1"/>
    </xf>
    <xf numFmtId="0" fontId="7" fillId="7" borderId="11" xfId="1" applyFont="1" applyFill="1" applyBorder="1" applyAlignment="1" applyProtection="1">
      <alignment vertical="center" wrapText="1"/>
    </xf>
    <xf numFmtId="15" fontId="7" fillId="7" borderId="9" xfId="1" applyNumberFormat="1" applyFont="1" applyFill="1" applyBorder="1" applyAlignment="1" applyProtection="1">
      <alignment horizontal="left" vertical="center" wrapText="1"/>
    </xf>
    <xf numFmtId="0" fontId="7" fillId="7" borderId="10" xfId="1" applyFont="1" applyFill="1" applyBorder="1" applyAlignment="1" applyProtection="1">
      <alignment horizontal="left" vertical="center" wrapText="1"/>
    </xf>
    <xf numFmtId="0" fontId="7" fillId="7" borderId="11" xfId="1" applyFont="1" applyFill="1" applyBorder="1" applyAlignment="1" applyProtection="1">
      <alignment horizontal="left" vertical="center" wrapText="1"/>
    </xf>
    <xf numFmtId="0" fontId="7" fillId="7" borderId="9" xfId="1" applyFont="1" applyFill="1" applyBorder="1" applyAlignment="1" applyProtection="1">
      <alignment horizontal="left" vertical="center" wrapText="1"/>
    </xf>
    <xf numFmtId="0" fontId="4" fillId="0" borderId="0" xfId="1" applyFont="1" applyBorder="1" applyAlignment="1">
      <alignment vertical="center" wrapText="1"/>
    </xf>
    <xf numFmtId="0" fontId="7" fillId="7" borderId="1" xfId="1" applyFont="1" applyFill="1" applyBorder="1" applyAlignment="1" applyProtection="1">
      <alignment vertical="top" wrapText="1"/>
    </xf>
    <xf numFmtId="0" fontId="7" fillId="7" borderId="2" xfId="1" applyFont="1" applyFill="1" applyBorder="1" applyAlignment="1" applyProtection="1">
      <alignment vertical="top" wrapText="1"/>
    </xf>
    <xf numFmtId="0" fontId="7" fillId="7" borderId="3" xfId="1" applyFont="1" applyFill="1" applyBorder="1" applyAlignment="1" applyProtection="1">
      <alignment vertical="top" wrapText="1"/>
    </xf>
    <xf numFmtId="0" fontId="7" fillId="7" borderId="4" xfId="1" applyFont="1" applyFill="1" applyBorder="1" applyAlignment="1" applyProtection="1">
      <alignment vertical="top" wrapText="1"/>
    </xf>
    <xf numFmtId="0" fontId="7" fillId="7" borderId="0" xfId="1" applyFont="1" applyFill="1" applyBorder="1" applyAlignment="1" applyProtection="1">
      <alignment vertical="top" wrapText="1"/>
    </xf>
    <xf numFmtId="0" fontId="7" fillId="7" borderId="5" xfId="1" applyFont="1" applyFill="1" applyBorder="1" applyAlignment="1" applyProtection="1">
      <alignment vertical="top" wrapText="1"/>
    </xf>
    <xf numFmtId="0" fontId="7" fillId="7" borderId="6" xfId="1" applyFont="1" applyFill="1" applyBorder="1" applyAlignment="1" applyProtection="1">
      <alignment vertical="top" wrapText="1"/>
    </xf>
    <xf numFmtId="0" fontId="7" fillId="7" borderId="7" xfId="1" applyFont="1" applyFill="1" applyBorder="1" applyAlignment="1" applyProtection="1">
      <alignment vertical="top" wrapText="1"/>
    </xf>
    <xf numFmtId="0" fontId="7" fillId="7" borderId="8" xfId="1" applyFont="1" applyFill="1" applyBorder="1" applyAlignment="1" applyProtection="1">
      <alignment vertical="top" wrapText="1"/>
    </xf>
    <xf numFmtId="0" fontId="7" fillId="7" borderId="13" xfId="1" applyFont="1" applyFill="1" applyBorder="1" applyAlignment="1" applyProtection="1">
      <alignment horizontal="left" vertical="center"/>
    </xf>
    <xf numFmtId="0" fontId="7" fillId="7" borderId="15" xfId="1" applyFont="1" applyFill="1" applyBorder="1" applyAlignment="1" applyProtection="1">
      <alignment horizontal="left" vertical="center"/>
    </xf>
    <xf numFmtId="0" fontId="21" fillId="0" borderId="0" xfId="1" applyFont="1" applyFill="1" applyBorder="1" applyAlignment="1">
      <alignment horizontal="center"/>
    </xf>
    <xf numFmtId="0" fontId="23" fillId="0" borderId="0" xfId="1" applyFont="1" applyFill="1" applyBorder="1" applyAlignment="1">
      <alignment horizontal="center"/>
    </xf>
    <xf numFmtId="0" fontId="3" fillId="0" borderId="0" xfId="1" applyFont="1" applyBorder="1" applyAlignment="1">
      <alignment vertical="center"/>
    </xf>
    <xf numFmtId="0" fontId="1" fillId="7" borderId="1" xfId="1" applyFill="1" applyBorder="1" applyAlignment="1" applyProtection="1">
      <alignment horizontal="left" vertical="center"/>
    </xf>
    <xf numFmtId="0" fontId="1" fillId="7" borderId="2" xfId="1" applyFill="1" applyBorder="1" applyAlignment="1" applyProtection="1">
      <alignment horizontal="left" vertical="center"/>
    </xf>
    <xf numFmtId="0" fontId="1" fillId="7" borderId="3" xfId="1" applyFill="1" applyBorder="1" applyAlignment="1" applyProtection="1">
      <alignment horizontal="left" vertical="center"/>
    </xf>
    <xf numFmtId="0" fontId="1" fillId="7" borderId="6" xfId="1" applyFill="1" applyBorder="1" applyAlignment="1" applyProtection="1">
      <alignment horizontal="left" vertical="center"/>
    </xf>
    <xf numFmtId="0" fontId="1" fillId="7" borderId="7" xfId="1" applyFill="1" applyBorder="1" applyAlignment="1" applyProtection="1">
      <alignment horizontal="left" vertical="center"/>
    </xf>
    <xf numFmtId="0" fontId="1" fillId="7" borderId="8" xfId="1" applyFill="1" applyBorder="1" applyAlignment="1" applyProtection="1">
      <alignment horizontal="left" vertical="center"/>
    </xf>
    <xf numFmtId="0" fontId="7" fillId="7" borderId="1" xfId="1" applyFont="1" applyFill="1" applyBorder="1" applyAlignment="1" applyProtection="1">
      <alignment horizontal="left" vertical="center"/>
    </xf>
    <xf numFmtId="0" fontId="4" fillId="7" borderId="2" xfId="1" applyFont="1" applyFill="1" applyBorder="1" applyAlignment="1" applyProtection="1">
      <alignment horizontal="left" vertical="center"/>
    </xf>
    <xf numFmtId="0" fontId="4" fillId="7" borderId="3" xfId="1" applyFont="1" applyFill="1" applyBorder="1" applyAlignment="1" applyProtection="1">
      <alignment horizontal="left" vertical="center"/>
    </xf>
    <xf numFmtId="0" fontId="4" fillId="7" borderId="6" xfId="1" applyFont="1" applyFill="1" applyBorder="1" applyAlignment="1" applyProtection="1">
      <alignment horizontal="left" vertical="center"/>
    </xf>
    <xf numFmtId="0" fontId="4" fillId="7" borderId="7" xfId="1" applyFont="1" applyFill="1" applyBorder="1" applyAlignment="1" applyProtection="1">
      <alignment horizontal="left" vertical="center"/>
    </xf>
    <xf numFmtId="0" fontId="4" fillId="7" borderId="8" xfId="1" applyFont="1" applyFill="1" applyBorder="1" applyAlignment="1" applyProtection="1">
      <alignment horizontal="left" vertical="center"/>
    </xf>
    <xf numFmtId="0" fontId="7" fillId="0" borderId="0" xfId="1" applyFont="1" applyBorder="1" applyAlignment="1">
      <alignment vertical="top" wrapText="1"/>
    </xf>
    <xf numFmtId="0" fontId="8" fillId="0" borderId="0" xfId="1" applyFont="1" applyBorder="1" applyAlignment="1">
      <alignment horizontal="center" vertical="top" wrapText="1"/>
    </xf>
    <xf numFmtId="0" fontId="8" fillId="0" borderId="7" xfId="1" applyFont="1" applyBorder="1" applyAlignment="1">
      <alignment horizontal="center" vertical="top" wrapText="1"/>
    </xf>
    <xf numFmtId="0" fontId="7" fillId="7" borderId="12" xfId="1" applyFont="1" applyFill="1" applyBorder="1" applyAlignment="1" applyProtection="1">
      <alignment vertical="center" wrapText="1"/>
      <protection locked="0"/>
    </xf>
    <xf numFmtId="0" fontId="7" fillId="7" borderId="44" xfId="1" applyFont="1" applyFill="1" applyBorder="1" applyAlignment="1" applyProtection="1">
      <alignment vertical="center" wrapText="1"/>
      <protection locked="0"/>
    </xf>
    <xf numFmtId="0" fontId="1" fillId="7" borderId="73" xfId="1" applyFill="1" applyBorder="1" applyAlignment="1" applyProtection="1">
      <alignment vertical="center"/>
      <protection locked="0"/>
    </xf>
    <xf numFmtId="0" fontId="1" fillId="7" borderId="48" xfId="1" applyFill="1" applyBorder="1" applyAlignment="1" applyProtection="1">
      <alignment vertical="center"/>
      <protection locked="0"/>
    </xf>
    <xf numFmtId="0" fontId="1" fillId="7" borderId="81" xfId="1" applyFill="1" applyBorder="1" applyAlignment="1" applyProtection="1">
      <alignment vertical="center"/>
      <protection locked="0"/>
    </xf>
    <xf numFmtId="0" fontId="7" fillId="7" borderId="50" xfId="1" applyFont="1" applyFill="1" applyBorder="1" applyAlignment="1" applyProtection="1">
      <alignment vertical="center" wrapText="1"/>
      <protection locked="0"/>
    </xf>
    <xf numFmtId="0" fontId="7" fillId="7" borderId="63" xfId="1" applyFont="1" applyFill="1" applyBorder="1" applyAlignment="1" applyProtection="1">
      <alignment vertical="center" wrapText="1"/>
      <protection locked="0"/>
    </xf>
    <xf numFmtId="0" fontId="4" fillId="0" borderId="19" xfId="1" applyFont="1" applyBorder="1" applyAlignment="1">
      <alignment horizontal="left" vertical="center" wrapText="1"/>
    </xf>
    <xf numFmtId="0" fontId="4" fillId="0" borderId="22" xfId="1" applyFont="1" applyBorder="1" applyAlignment="1">
      <alignment horizontal="left" vertical="center" wrapText="1"/>
    </xf>
    <xf numFmtId="0" fontId="4" fillId="0" borderId="67" xfId="1" applyFont="1" applyBorder="1" applyAlignment="1">
      <alignment horizontal="left" vertical="center" wrapText="1"/>
    </xf>
    <xf numFmtId="0" fontId="7" fillId="0" borderId="42" xfId="1" applyFont="1" applyBorder="1" applyAlignment="1">
      <alignment vertical="center"/>
    </xf>
    <xf numFmtId="0" fontId="7" fillId="0" borderId="10" xfId="1" applyFont="1" applyBorder="1" applyAlignment="1">
      <alignment vertical="center"/>
    </xf>
    <xf numFmtId="0" fontId="7" fillId="0" borderId="45" xfId="1" applyFont="1" applyBorder="1" applyAlignment="1">
      <alignment vertical="center"/>
    </xf>
    <xf numFmtId="0" fontId="7" fillId="0" borderId="2" xfId="1" applyFont="1" applyBorder="1" applyAlignment="1">
      <alignment vertical="center"/>
    </xf>
    <xf numFmtId="0" fontId="7" fillId="0" borderId="82" xfId="1" applyFont="1" applyBorder="1" applyAlignment="1">
      <alignment vertical="center"/>
    </xf>
    <xf numFmtId="0" fontId="7" fillId="0" borderId="20" xfId="1" applyFont="1" applyBorder="1" applyAlignment="1">
      <alignment horizontal="left" vertical="center"/>
    </xf>
    <xf numFmtId="0" fontId="7" fillId="0" borderId="0" xfId="1" applyFont="1" applyBorder="1" applyAlignment="1">
      <alignment horizontal="left" vertical="center"/>
    </xf>
    <xf numFmtId="0" fontId="7" fillId="7" borderId="45" xfId="1" applyFont="1" applyFill="1" applyBorder="1" applyAlignment="1" applyProtection="1">
      <alignment vertical="top" wrapText="1"/>
      <protection locked="0"/>
    </xf>
    <xf numFmtId="0" fontId="7" fillId="7" borderId="82" xfId="1" applyFont="1" applyFill="1" applyBorder="1" applyAlignment="1" applyProtection="1">
      <alignment vertical="top" wrapText="1"/>
      <protection locked="0"/>
    </xf>
    <xf numFmtId="0" fontId="7" fillId="7" borderId="20" xfId="1" applyFont="1" applyFill="1" applyBorder="1" applyAlignment="1" applyProtection="1">
      <alignment vertical="top" wrapText="1"/>
      <protection locked="0"/>
    </xf>
    <xf numFmtId="0" fontId="7" fillId="7" borderId="0" xfId="1" applyFont="1" applyFill="1" applyBorder="1" applyAlignment="1" applyProtection="1">
      <alignment vertical="top" wrapText="1"/>
      <protection locked="0"/>
    </xf>
    <xf numFmtId="0" fontId="7" fillId="7" borderId="24" xfId="1" applyFont="1" applyFill="1" applyBorder="1" applyAlignment="1" applyProtection="1">
      <alignment vertical="top" wrapText="1"/>
      <protection locked="0"/>
    </xf>
    <xf numFmtId="0" fontId="7" fillId="7" borderId="46" xfId="1" applyFont="1" applyFill="1" applyBorder="1" applyAlignment="1" applyProtection="1">
      <alignment vertical="top" wrapText="1"/>
      <protection locked="0"/>
    </xf>
    <xf numFmtId="0" fontId="7" fillId="7" borderId="56" xfId="1" applyFont="1" applyFill="1" applyBorder="1" applyAlignment="1" applyProtection="1">
      <alignment vertical="top" wrapText="1"/>
      <protection locked="0"/>
    </xf>
    <xf numFmtId="0" fontId="7" fillId="0" borderId="46" xfId="1" applyFont="1" applyBorder="1" applyAlignment="1">
      <alignment horizontal="left" vertical="center"/>
    </xf>
    <xf numFmtId="0" fontId="7" fillId="0" borderId="7" xfId="1" applyFont="1" applyBorder="1" applyAlignment="1">
      <alignment horizontal="left" vertical="center"/>
    </xf>
    <xf numFmtId="0" fontId="4" fillId="0" borderId="0" xfId="1" applyFont="1" applyBorder="1" applyAlignment="1">
      <alignment horizontal="center" vertical="top" wrapText="1"/>
    </xf>
    <xf numFmtId="0" fontId="1" fillId="0" borderId="0" xfId="1" applyAlignment="1">
      <alignment horizontal="center"/>
    </xf>
    <xf numFmtId="0" fontId="4" fillId="0" borderId="0" xfId="1" applyFont="1" applyAlignment="1">
      <alignment horizontal="center"/>
    </xf>
    <xf numFmtId="0" fontId="2" fillId="7" borderId="40" xfId="1" applyFont="1" applyFill="1" applyBorder="1" applyAlignment="1" applyProtection="1">
      <alignment horizontal="left" vertical="center"/>
      <protection locked="0"/>
    </xf>
    <xf numFmtId="0" fontId="2" fillId="7" borderId="41" xfId="1" applyFont="1" applyFill="1" applyBorder="1" applyAlignment="1" applyProtection="1">
      <alignment horizontal="left" vertical="center"/>
      <protection locked="0"/>
    </xf>
    <xf numFmtId="0" fontId="2" fillId="7" borderId="12" xfId="1" applyFont="1" applyFill="1" applyBorder="1" applyAlignment="1" applyProtection="1">
      <alignment horizontal="left" vertical="center"/>
      <protection locked="0"/>
    </xf>
    <xf numFmtId="0" fontId="2" fillId="7" borderId="44" xfId="1" applyFont="1" applyFill="1" applyBorder="1" applyAlignment="1" applyProtection="1">
      <alignment horizontal="left" vertical="center"/>
      <protection locked="0"/>
    </xf>
    <xf numFmtId="164" fontId="2" fillId="7" borderId="50" xfId="1" applyNumberFormat="1" applyFont="1" applyFill="1" applyBorder="1" applyAlignment="1" applyProtection="1">
      <alignment horizontal="left" vertical="center"/>
      <protection locked="0"/>
    </xf>
    <xf numFmtId="164" fontId="2" fillId="7" borderId="63" xfId="1" applyNumberFormat="1" applyFont="1" applyFill="1" applyBorder="1" applyAlignment="1" applyProtection="1">
      <alignment horizontal="left" vertical="center"/>
      <protection locked="0"/>
    </xf>
    <xf numFmtId="0" fontId="4" fillId="0" borderId="22" xfId="1" applyFont="1" applyBorder="1" applyAlignment="1">
      <alignment horizontal="center" vertical="top" wrapText="1"/>
    </xf>
    <xf numFmtId="0" fontId="4" fillId="0" borderId="80" xfId="1" applyFont="1" applyBorder="1" applyAlignment="1">
      <alignment horizontal="center" vertical="top" wrapText="1"/>
    </xf>
    <xf numFmtId="0" fontId="1" fillId="0" borderId="22" xfId="1" applyBorder="1" applyAlignment="1">
      <alignment horizontal="center"/>
    </xf>
    <xf numFmtId="0" fontId="1" fillId="0" borderId="67" xfId="1" applyBorder="1" applyAlignment="1">
      <alignment horizontal="center"/>
    </xf>
    <xf numFmtId="0" fontId="4" fillId="0" borderId="4" xfId="1" applyFont="1" applyBorder="1" applyAlignment="1">
      <alignment horizontal="center" vertical="top"/>
    </xf>
    <xf numFmtId="0" fontId="4" fillId="0" borderId="0" xfId="1" applyFont="1" applyBorder="1" applyAlignment="1">
      <alignment horizontal="center" vertical="top"/>
    </xf>
    <xf numFmtId="0" fontId="4" fillId="0" borderId="24" xfId="1" applyFont="1" applyBorder="1" applyAlignment="1">
      <alignment horizontal="center" vertical="top"/>
    </xf>
    <xf numFmtId="0" fontId="2" fillId="7" borderId="1" xfId="1" applyFont="1" applyFill="1" applyBorder="1" applyAlignment="1" applyProtection="1">
      <alignment vertical="top"/>
      <protection locked="0"/>
    </xf>
    <xf numFmtId="0" fontId="2" fillId="7" borderId="2" xfId="1" applyFont="1" applyFill="1" applyBorder="1" applyAlignment="1" applyProtection="1">
      <alignment vertical="top"/>
      <protection locked="0"/>
    </xf>
    <xf numFmtId="0" fontId="2" fillId="7" borderId="3" xfId="1" applyFont="1" applyFill="1" applyBorder="1" applyAlignment="1" applyProtection="1">
      <alignment vertical="top"/>
      <protection locked="0"/>
    </xf>
    <xf numFmtId="0" fontId="2" fillId="7" borderId="4" xfId="1" applyFont="1" applyFill="1" applyBorder="1" applyAlignment="1" applyProtection="1">
      <alignment vertical="top"/>
      <protection locked="0"/>
    </xf>
    <xf numFmtId="0" fontId="2" fillId="7" borderId="0" xfId="1" applyFont="1" applyFill="1" applyBorder="1" applyAlignment="1" applyProtection="1">
      <alignment vertical="top"/>
      <protection locked="0"/>
    </xf>
    <xf numFmtId="0" fontId="2" fillId="7" borderId="5" xfId="1" applyFont="1" applyFill="1" applyBorder="1" applyAlignment="1" applyProtection="1">
      <alignment vertical="top"/>
      <protection locked="0"/>
    </xf>
    <xf numFmtId="0" fontId="2" fillId="7" borderId="6" xfId="1" applyFont="1" applyFill="1" applyBorder="1" applyAlignment="1" applyProtection="1">
      <alignment vertical="top"/>
      <protection locked="0"/>
    </xf>
    <xf numFmtId="0" fontId="2" fillId="7" borderId="7" xfId="1" applyFont="1" applyFill="1" applyBorder="1" applyAlignment="1" applyProtection="1">
      <alignment vertical="top"/>
      <protection locked="0"/>
    </xf>
    <xf numFmtId="0" fontId="2" fillId="7" borderId="8" xfId="1" applyFont="1" applyFill="1" applyBorder="1" applyAlignment="1" applyProtection="1">
      <alignment vertical="top"/>
      <protection locked="0"/>
    </xf>
    <xf numFmtId="0" fontId="2" fillId="7" borderId="9" xfId="1" applyFont="1" applyFill="1" applyBorder="1" applyAlignment="1" applyProtection="1">
      <alignment horizontal="left" vertical="center"/>
      <protection locked="0"/>
    </xf>
    <xf numFmtId="0" fontId="2" fillId="7" borderId="10" xfId="1" applyFont="1" applyFill="1" applyBorder="1" applyAlignment="1" applyProtection="1">
      <alignment horizontal="left" vertical="center"/>
      <protection locked="0"/>
    </xf>
    <xf numFmtId="0" fontId="2" fillId="7" borderId="11" xfId="1" applyFont="1" applyFill="1" applyBorder="1" applyAlignment="1" applyProtection="1">
      <alignment horizontal="left" vertical="center"/>
      <protection locked="0"/>
    </xf>
    <xf numFmtId="0" fontId="9" fillId="0" borderId="0" xfId="1" applyFont="1" applyAlignment="1">
      <alignment horizontal="left" vertical="center"/>
    </xf>
    <xf numFmtId="0" fontId="2" fillId="0" borderId="0" xfId="1" applyFont="1" applyAlignment="1">
      <alignment horizontal="left" vertical="center"/>
    </xf>
    <xf numFmtId="0" fontId="2" fillId="0" borderId="0" xfId="1" applyFont="1" applyAlignment="1">
      <alignment horizontal="left" vertical="center" wrapText="1"/>
    </xf>
    <xf numFmtId="0" fontId="7" fillId="0" borderId="12" xfId="1" applyFont="1" applyBorder="1" applyAlignment="1">
      <alignment horizontal="left" vertical="center" wrapText="1"/>
    </xf>
    <xf numFmtId="164" fontId="2" fillId="7" borderId="9" xfId="1" applyNumberFormat="1" applyFont="1" applyFill="1" applyBorder="1" applyAlignment="1" applyProtection="1">
      <alignment horizontal="left" vertical="center"/>
      <protection locked="0"/>
    </xf>
    <xf numFmtId="164" fontId="2" fillId="7" borderId="10" xfId="1" applyNumberFormat="1" applyFont="1" applyFill="1" applyBorder="1" applyAlignment="1" applyProtection="1">
      <alignment horizontal="left" vertical="center"/>
      <protection locked="0"/>
    </xf>
    <xf numFmtId="164" fontId="2" fillId="7" borderId="11" xfId="1" applyNumberFormat="1" applyFont="1" applyFill="1" applyBorder="1" applyAlignment="1" applyProtection="1">
      <alignment horizontal="left" vertical="center"/>
      <protection locked="0"/>
    </xf>
    <xf numFmtId="0" fontId="2" fillId="0" borderId="0" xfId="1" applyFont="1" applyAlignment="1">
      <alignment horizontal="center" vertical="center"/>
    </xf>
    <xf numFmtId="0" fontId="3" fillId="0" borderId="0" xfId="1" applyFont="1" applyAlignment="1">
      <alignment horizontal="center" vertical="center"/>
    </xf>
    <xf numFmtId="0" fontId="4" fillId="2" borderId="0" xfId="1" applyFont="1" applyFill="1" applyAlignment="1">
      <alignment horizontal="left" vertical="center" wrapText="1"/>
    </xf>
    <xf numFmtId="0" fontId="5" fillId="2" borderId="0" xfId="1" applyFont="1" applyFill="1" applyAlignment="1">
      <alignment horizontal="left" vertical="center" wrapText="1"/>
    </xf>
    <xf numFmtId="0" fontId="24" fillId="2" borderId="0" xfId="1" applyFont="1" applyFill="1" applyBorder="1" applyAlignment="1">
      <alignment horizontal="center" vertical="center"/>
    </xf>
    <xf numFmtId="0" fontId="3" fillId="0" borderId="83" xfId="1" applyFont="1" applyBorder="1" applyAlignment="1">
      <alignment horizontal="center"/>
    </xf>
    <xf numFmtId="0" fontId="3" fillId="0" borderId="84" xfId="1" applyFont="1" applyBorder="1" applyAlignment="1">
      <alignment horizontal="center"/>
    </xf>
    <xf numFmtId="0" fontId="39" fillId="0" borderId="0" xfId="1" applyFont="1" applyBorder="1" applyAlignment="1">
      <alignment horizontal="center" vertical="center"/>
    </xf>
    <xf numFmtId="0" fontId="3" fillId="0" borderId="1" xfId="1" applyFont="1" applyBorder="1" applyAlignment="1">
      <alignment horizontal="center"/>
    </xf>
    <xf numFmtId="0" fontId="3" fillId="0" borderId="3" xfId="1" applyFont="1" applyBorder="1" applyAlignment="1">
      <alignment horizontal="center"/>
    </xf>
    <xf numFmtId="0" fontId="3" fillId="0" borderId="82" xfId="1" applyFont="1" applyBorder="1" applyAlignment="1">
      <alignment horizontal="center"/>
    </xf>
    <xf numFmtId="0" fontId="4" fillId="0" borderId="42" xfId="1" applyFont="1" applyFill="1" applyBorder="1" applyAlignment="1">
      <alignment horizontal="center" vertical="center"/>
    </xf>
    <xf numFmtId="0" fontId="4" fillId="0" borderId="45" xfId="1" applyFont="1" applyFill="1" applyBorder="1" applyAlignment="1">
      <alignment horizontal="center" vertical="center"/>
    </xf>
    <xf numFmtId="0" fontId="35" fillId="7" borderId="17" xfId="1" applyFont="1" applyFill="1" applyBorder="1" applyAlignment="1">
      <alignment horizontal="center" vertical="center"/>
    </xf>
    <xf numFmtId="0" fontId="35" fillId="7" borderId="68" xfId="1" applyFont="1" applyFill="1" applyBorder="1" applyAlignment="1">
      <alignment horizontal="center" vertical="center"/>
    </xf>
    <xf numFmtId="0" fontId="35" fillId="7" borderId="12" xfId="1" applyFont="1" applyFill="1" applyBorder="1" applyAlignment="1">
      <alignment horizontal="center" vertical="center"/>
    </xf>
    <xf numFmtId="0" fontId="35" fillId="7" borderId="13" xfId="1" applyFont="1" applyFill="1" applyBorder="1" applyAlignment="1">
      <alignment horizontal="center" vertical="center"/>
    </xf>
    <xf numFmtId="0" fontId="3" fillId="0" borderId="25" xfId="1" applyFont="1" applyBorder="1" applyAlignment="1">
      <alignment horizontal="center"/>
    </xf>
    <xf numFmtId="0" fontId="3" fillId="0" borderId="0" xfId="1" applyFont="1" applyFill="1" applyBorder="1" applyAlignment="1">
      <alignment horizontal="center"/>
    </xf>
    <xf numFmtId="0" fontId="3" fillId="0" borderId="24" xfId="1" applyFont="1" applyFill="1" applyBorder="1" applyAlignment="1">
      <alignment horizontal="center"/>
    </xf>
    <xf numFmtId="0" fontId="3" fillId="0" borderId="25" xfId="1" applyFont="1" applyFill="1" applyBorder="1" applyAlignment="1">
      <alignment horizontal="center"/>
    </xf>
    <xf numFmtId="0" fontId="3" fillId="0" borderId="27" xfId="1" applyFont="1" applyFill="1" applyBorder="1" applyAlignment="1">
      <alignment horizontal="center"/>
    </xf>
    <xf numFmtId="0" fontId="35" fillId="7" borderId="44" xfId="1" applyFont="1" applyFill="1" applyBorder="1" applyAlignment="1">
      <alignment horizontal="center" vertical="center"/>
    </xf>
    <xf numFmtId="0" fontId="35" fillId="7" borderId="53" xfId="1" applyFont="1" applyFill="1" applyBorder="1" applyAlignment="1">
      <alignment horizontal="center" vertical="center"/>
    </xf>
    <xf numFmtId="0" fontId="34" fillId="0" borderId="19" xfId="1" applyFont="1" applyFill="1" applyBorder="1" applyAlignment="1">
      <alignment horizontal="center" vertical="center"/>
    </xf>
    <xf numFmtId="0" fontId="34" fillId="0" borderId="22" xfId="1" applyFont="1" applyFill="1" applyBorder="1" applyAlignment="1">
      <alignment horizontal="center" vertical="center"/>
    </xf>
    <xf numFmtId="0" fontId="34" fillId="0" borderId="67" xfId="1" applyFont="1" applyFill="1" applyBorder="1" applyAlignment="1">
      <alignment horizontal="center" vertical="center"/>
    </xf>
    <xf numFmtId="0" fontId="34" fillId="0" borderId="21" xfId="1" applyFont="1" applyFill="1" applyBorder="1" applyAlignment="1">
      <alignment horizontal="center" vertical="center"/>
    </xf>
    <xf numFmtId="0" fontId="34" fillId="0" borderId="25" xfId="1" applyFont="1" applyFill="1" applyBorder="1" applyAlignment="1">
      <alignment horizontal="center" vertical="center"/>
    </xf>
    <xf numFmtId="0" fontId="34" fillId="0" borderId="27" xfId="1" applyFont="1" applyFill="1" applyBorder="1" applyAlignment="1">
      <alignment horizontal="center" vertical="center"/>
    </xf>
    <xf numFmtId="0" fontId="37" fillId="0" borderId="68" xfId="1" applyFont="1" applyFill="1" applyBorder="1" applyAlignment="1">
      <alignment horizontal="center" vertical="center"/>
    </xf>
    <xf numFmtId="0" fontId="37" fillId="0" borderId="70" xfId="1" applyFont="1" applyFill="1" applyBorder="1" applyAlignment="1">
      <alignment horizontal="center" vertical="center"/>
    </xf>
    <xf numFmtId="0" fontId="37" fillId="0" borderId="64" xfId="1" applyFont="1" applyFill="1" applyBorder="1" applyAlignment="1">
      <alignment horizontal="center" vertical="center"/>
    </xf>
    <xf numFmtId="0" fontId="37" fillId="0" borderId="20" xfId="1" applyFont="1" applyFill="1" applyBorder="1" applyAlignment="1">
      <alignment horizontal="center" vertical="center"/>
    </xf>
    <xf numFmtId="0" fontId="37" fillId="0" borderId="21" xfId="1" applyFont="1" applyFill="1" applyBorder="1" applyAlignment="1">
      <alignment horizontal="center" vertical="center"/>
    </xf>
    <xf numFmtId="0" fontId="3" fillId="0" borderId="2" xfId="1" applyFont="1" applyBorder="1" applyAlignment="1">
      <alignment horizontal="center"/>
    </xf>
    <xf numFmtId="0" fontId="4" fillId="0" borderId="69" xfId="1" applyFont="1" applyFill="1" applyBorder="1" applyAlignment="1">
      <alignment horizontal="center" vertical="center"/>
    </xf>
    <xf numFmtId="0" fontId="4" fillId="0" borderId="26" xfId="1" applyFont="1" applyFill="1" applyBorder="1" applyAlignment="1">
      <alignment horizontal="center" vertical="center"/>
    </xf>
    <xf numFmtId="0" fontId="35" fillId="7" borderId="64" xfId="1" applyFont="1" applyFill="1" applyBorder="1" applyAlignment="1">
      <alignment horizontal="center" vertical="center"/>
    </xf>
    <xf numFmtId="0" fontId="35" fillId="7" borderId="3" xfId="1" applyFont="1" applyFill="1" applyBorder="1" applyAlignment="1">
      <alignment horizontal="center" vertical="center"/>
    </xf>
    <xf numFmtId="0" fontId="35" fillId="7" borderId="84" xfId="1" applyFont="1" applyFill="1" applyBorder="1" applyAlignment="1">
      <alignment horizontal="center" vertical="center"/>
    </xf>
    <xf numFmtId="0" fontId="3" fillId="0" borderId="27" xfId="1" applyFont="1" applyBorder="1" applyAlignment="1">
      <alignment horizontal="center"/>
    </xf>
    <xf numFmtId="0" fontId="35" fillId="7" borderId="82" xfId="1" applyFont="1" applyFill="1" applyBorder="1" applyAlignment="1">
      <alignment horizontal="center" vertical="center"/>
    </xf>
    <xf numFmtId="0" fontId="35" fillId="7" borderId="27" xfId="1" applyFont="1" applyFill="1" applyBorder="1" applyAlignment="1">
      <alignment horizontal="center" vertical="center"/>
    </xf>
    <xf numFmtId="0" fontId="23" fillId="0" borderId="19" xfId="1" applyFont="1" applyBorder="1" applyAlignment="1">
      <alignment horizontal="center" vertical="center"/>
    </xf>
    <xf numFmtId="0" fontId="23" fillId="0" borderId="22" xfId="1" applyFont="1" applyBorder="1" applyAlignment="1">
      <alignment horizontal="center" vertical="center"/>
    </xf>
    <xf numFmtId="0" fontId="23" fillId="0" borderId="67" xfId="1" applyFont="1" applyBorder="1" applyAlignment="1">
      <alignment horizontal="center" vertical="center"/>
    </xf>
    <xf numFmtId="0" fontId="23" fillId="0" borderId="21" xfId="1" applyFont="1" applyBorder="1" applyAlignment="1">
      <alignment horizontal="center" vertical="center"/>
    </xf>
    <xf numFmtId="0" fontId="23" fillId="0" borderId="25" xfId="1" applyFont="1" applyBorder="1" applyAlignment="1">
      <alignment horizontal="center" vertical="center"/>
    </xf>
    <xf numFmtId="0" fontId="23" fillId="0" borderId="27" xfId="1" applyFont="1" applyBorder="1" applyAlignment="1">
      <alignment horizontal="center" vertical="center"/>
    </xf>
    <xf numFmtId="0" fontId="21" fillId="0" borderId="67" xfId="1" applyFont="1" applyFill="1" applyBorder="1" applyAlignment="1">
      <alignment horizontal="center" vertical="center" textRotation="90"/>
    </xf>
    <xf numFmtId="0" fontId="21" fillId="0" borderId="24" xfId="1" applyFont="1" applyFill="1" applyBorder="1" applyAlignment="1">
      <alignment horizontal="center" vertical="center" textRotation="90"/>
    </xf>
    <xf numFmtId="0" fontId="21" fillId="0" borderId="27" xfId="1" applyFont="1" applyFill="1" applyBorder="1" applyAlignment="1">
      <alignment horizontal="center" vertical="center" textRotation="90"/>
    </xf>
    <xf numFmtId="0" fontId="38" fillId="0" borderId="17" xfId="1" applyFont="1" applyBorder="1" applyAlignment="1">
      <alignment horizontal="center" vertical="center"/>
    </xf>
    <xf numFmtId="0" fontId="38" fillId="0" borderId="42" xfId="1" applyFont="1" applyBorder="1" applyAlignment="1">
      <alignment horizontal="center" vertical="center"/>
    </xf>
    <xf numFmtId="0" fontId="38" fillId="0" borderId="47" xfId="1" applyFont="1" applyBorder="1" applyAlignment="1">
      <alignment horizontal="center" vertical="center"/>
    </xf>
    <xf numFmtId="0" fontId="3" fillId="0" borderId="15" xfId="1" applyFont="1" applyBorder="1" applyAlignment="1">
      <alignment horizontal="center" vertical="center"/>
    </xf>
    <xf numFmtId="0" fontId="3" fillId="0" borderId="13" xfId="1" applyFont="1" applyBorder="1" applyAlignment="1">
      <alignment horizontal="center" vertical="center"/>
    </xf>
    <xf numFmtId="0" fontId="3" fillId="0" borderId="43" xfId="1" applyFont="1" applyBorder="1" applyAlignment="1">
      <alignment horizontal="center" vertical="center"/>
    </xf>
    <xf numFmtId="0" fontId="3" fillId="0" borderId="53" xfId="1" applyFont="1" applyBorder="1" applyAlignment="1">
      <alignment horizontal="center" vertical="center"/>
    </xf>
    <xf numFmtId="0" fontId="35" fillId="10" borderId="44" xfId="1" applyFont="1" applyFill="1" applyBorder="1" applyAlignment="1">
      <alignment horizontal="center" vertical="center"/>
    </xf>
    <xf numFmtId="0" fontId="4" fillId="0" borderId="46" xfId="1" applyFont="1" applyFill="1" applyBorder="1" applyAlignment="1">
      <alignment horizontal="center" vertical="center"/>
    </xf>
    <xf numFmtId="0" fontId="35" fillId="10" borderId="17" xfId="1" applyFont="1" applyFill="1" applyBorder="1" applyAlignment="1">
      <alignment horizontal="center" vertical="center"/>
    </xf>
    <xf numFmtId="0" fontId="4" fillId="0" borderId="20" xfId="1" applyFont="1" applyFill="1" applyBorder="1" applyAlignment="1">
      <alignment horizontal="center" vertical="center"/>
    </xf>
    <xf numFmtId="0" fontId="34" fillId="0" borderId="28" xfId="1" applyFont="1" applyBorder="1" applyAlignment="1">
      <alignment horizontal="center" vertical="center"/>
    </xf>
    <xf numFmtId="0" fontId="34" fillId="0" borderId="29" xfId="1" applyFont="1" applyBorder="1" applyAlignment="1">
      <alignment horizontal="center" vertical="center"/>
    </xf>
    <xf numFmtId="0" fontId="34" fillId="0" borderId="71" xfId="1" applyFont="1" applyBorder="1" applyAlignment="1">
      <alignment horizontal="center" vertical="center"/>
    </xf>
    <xf numFmtId="0" fontId="35" fillId="10" borderId="12" xfId="1" applyFont="1" applyFill="1" applyBorder="1" applyAlignment="1">
      <alignment horizontal="center" vertical="center"/>
    </xf>
    <xf numFmtId="0" fontId="34" fillId="0" borderId="22" xfId="1" applyFont="1" applyBorder="1" applyAlignment="1">
      <alignment horizontal="center" vertical="center"/>
    </xf>
    <xf numFmtId="0" fontId="34" fillId="0" borderId="67" xfId="1" applyFont="1" applyBorder="1" applyAlignment="1">
      <alignment horizontal="center" vertical="center"/>
    </xf>
    <xf numFmtId="0" fontId="34" fillId="0" borderId="28" xfId="1" applyFont="1" applyBorder="1" applyAlignment="1">
      <alignment horizontal="center" vertical="center" wrapText="1"/>
    </xf>
    <xf numFmtId="0" fontId="34" fillId="0" borderId="29" xfId="1" applyFont="1" applyBorder="1" applyAlignment="1">
      <alignment horizontal="center" vertical="center" wrapText="1"/>
    </xf>
    <xf numFmtId="0" fontId="34" fillId="0" borderId="71" xfId="1" applyFont="1" applyBorder="1" applyAlignment="1">
      <alignment horizontal="center" vertical="center" wrapText="1"/>
    </xf>
    <xf numFmtId="0" fontId="2" fillId="10" borderId="20" xfId="1" applyFont="1" applyFill="1" applyBorder="1" applyAlignment="1">
      <alignment horizontal="left" vertical="center" wrapText="1"/>
    </xf>
    <xf numFmtId="0" fontId="2" fillId="10" borderId="0" xfId="1" applyFont="1" applyFill="1" applyBorder="1" applyAlignment="1">
      <alignment horizontal="left" vertical="center" wrapText="1"/>
    </xf>
    <xf numFmtId="0" fontId="2" fillId="10" borderId="24" xfId="1" applyFont="1" applyFill="1" applyBorder="1" applyAlignment="1">
      <alignment horizontal="left" vertical="center" wrapText="1"/>
    </xf>
    <xf numFmtId="0" fontId="2" fillId="0" borderId="0" xfId="1" applyFont="1" applyBorder="1" applyAlignment="1">
      <alignment horizontal="left"/>
    </xf>
    <xf numFmtId="0" fontId="2" fillId="10" borderId="21" xfId="1" applyFont="1" applyFill="1" applyBorder="1" applyAlignment="1">
      <alignment horizontal="left" vertical="center" wrapText="1"/>
    </xf>
    <xf numFmtId="0" fontId="2" fillId="10" borderId="25" xfId="1" applyFont="1" applyFill="1" applyBorder="1" applyAlignment="1">
      <alignment horizontal="left" vertical="center" wrapText="1"/>
    </xf>
    <xf numFmtId="0" fontId="2" fillId="10" borderId="27" xfId="1" applyFont="1" applyFill="1" applyBorder="1" applyAlignment="1">
      <alignment horizontal="left" vertical="center" wrapText="1"/>
    </xf>
    <xf numFmtId="0" fontId="2" fillId="0" borderId="19" xfId="1" applyFont="1" applyBorder="1" applyAlignment="1">
      <alignment horizontal="center" vertical="center" textRotation="90" wrapText="1"/>
    </xf>
    <xf numFmtId="0" fontId="2" fillId="0" borderId="67" xfId="1" applyFont="1" applyBorder="1" applyAlignment="1">
      <alignment horizontal="center" vertical="center" textRotation="90" wrapText="1"/>
    </xf>
    <xf numFmtId="0" fontId="2" fillId="0" borderId="21" xfId="1" applyFont="1" applyBorder="1" applyAlignment="1">
      <alignment horizontal="center" vertical="center" textRotation="90" wrapText="1"/>
    </xf>
    <xf numFmtId="0" fontId="2" fillId="0" borderId="27" xfId="1" applyFont="1" applyBorder="1" applyAlignment="1">
      <alignment horizontal="center" vertical="center" textRotation="90" wrapText="1"/>
    </xf>
    <xf numFmtId="0" fontId="2" fillId="10" borderId="19" xfId="1" applyFont="1" applyFill="1" applyBorder="1" applyAlignment="1">
      <alignment horizontal="left" vertical="center" wrapText="1"/>
    </xf>
    <xf numFmtId="0" fontId="2" fillId="10" borderId="22" xfId="1" applyFont="1" applyFill="1" applyBorder="1" applyAlignment="1">
      <alignment horizontal="left" vertical="center" wrapText="1"/>
    </xf>
    <xf numFmtId="0" fontId="2" fillId="10" borderId="67" xfId="1" applyFont="1" applyFill="1" applyBorder="1" applyAlignment="1">
      <alignment horizontal="left" vertical="center" wrapText="1"/>
    </xf>
    <xf numFmtId="0" fontId="2" fillId="0" borderId="19" xfId="1" applyFont="1" applyBorder="1" applyAlignment="1">
      <alignment horizontal="center" vertical="center" textRotation="90"/>
    </xf>
    <xf numFmtId="0" fontId="2" fillId="0" borderId="22" xfId="1" applyFont="1" applyBorder="1" applyAlignment="1">
      <alignment horizontal="center" vertical="center" textRotation="90"/>
    </xf>
    <xf numFmtId="0" fontId="2" fillId="0" borderId="20" xfId="1" applyFont="1" applyBorder="1" applyAlignment="1">
      <alignment horizontal="center" vertical="center" textRotation="90"/>
    </xf>
    <xf numFmtId="0" fontId="2" fillId="0" borderId="0" xfId="1" applyFont="1" applyBorder="1" applyAlignment="1">
      <alignment horizontal="center" vertical="center" textRotation="90"/>
    </xf>
    <xf numFmtId="0" fontId="2" fillId="0" borderId="21" xfId="1" applyFont="1" applyBorder="1" applyAlignment="1">
      <alignment horizontal="center" vertical="center" textRotation="90"/>
    </xf>
    <xf numFmtId="0" fontId="2" fillId="0" borderId="25" xfId="1" applyFont="1" applyBorder="1" applyAlignment="1">
      <alignment horizontal="center" vertical="center" textRotation="90"/>
    </xf>
    <xf numFmtId="0" fontId="2" fillId="0" borderId="67" xfId="1" applyFont="1" applyBorder="1" applyAlignment="1">
      <alignment horizontal="center" vertical="center" textRotation="90"/>
    </xf>
    <xf numFmtId="0" fontId="2" fillId="0" borderId="24" xfId="1" applyFont="1" applyBorder="1" applyAlignment="1">
      <alignment horizontal="center" vertical="center" textRotation="90"/>
    </xf>
    <xf numFmtId="0" fontId="2" fillId="0" borderId="27" xfId="1" applyFont="1" applyBorder="1" applyAlignment="1">
      <alignment horizontal="center" vertical="center" textRotation="90"/>
    </xf>
    <xf numFmtId="0" fontId="2" fillId="0" borderId="20" xfId="1" applyFont="1" applyBorder="1" applyAlignment="1">
      <alignment horizontal="center" vertical="center" textRotation="90" wrapText="1"/>
    </xf>
    <xf numFmtId="0" fontId="2" fillId="0" borderId="24" xfId="1" applyFont="1" applyBorder="1" applyAlignment="1">
      <alignment horizontal="center" vertical="center" textRotation="90" wrapText="1"/>
    </xf>
    <xf numFmtId="0" fontId="2" fillId="0" borderId="23" xfId="1" applyFont="1" applyBorder="1" applyAlignment="1">
      <alignment horizontal="left" textRotation="90"/>
    </xf>
    <xf numFmtId="0" fontId="2" fillId="0" borderId="38" xfId="1" applyFont="1" applyBorder="1" applyAlignment="1">
      <alignment horizontal="left" textRotation="90"/>
    </xf>
    <xf numFmtId="0" fontId="2" fillId="0" borderId="26" xfId="1" applyFont="1" applyBorder="1" applyAlignment="1">
      <alignment horizontal="left" textRotation="90"/>
    </xf>
    <xf numFmtId="0" fontId="2" fillId="0" borderId="19" xfId="1" applyFont="1" applyBorder="1" applyAlignment="1">
      <alignment horizontal="left" vertical="center" wrapText="1"/>
    </xf>
    <xf numFmtId="0" fontId="2" fillId="0" borderId="22" xfId="1" applyFont="1" applyBorder="1" applyAlignment="1">
      <alignment horizontal="left" vertical="center" wrapText="1"/>
    </xf>
    <xf numFmtId="0" fontId="2" fillId="0" borderId="67" xfId="1" applyFont="1" applyBorder="1" applyAlignment="1">
      <alignment horizontal="left" vertical="center" wrapText="1"/>
    </xf>
    <xf numFmtId="0" fontId="2" fillId="0" borderId="20" xfId="1" applyFont="1" applyBorder="1" applyAlignment="1">
      <alignment horizontal="left" vertical="center" wrapText="1"/>
    </xf>
    <xf numFmtId="0" fontId="2" fillId="0" borderId="24" xfId="1" applyFont="1" applyBorder="1" applyAlignment="1">
      <alignment horizontal="left" vertical="center" wrapText="1"/>
    </xf>
    <xf numFmtId="0" fontId="2" fillId="0" borderId="21" xfId="1" applyFont="1" applyBorder="1" applyAlignment="1">
      <alignment horizontal="left" vertical="center" wrapText="1"/>
    </xf>
    <xf numFmtId="0" fontId="2" fillId="0" borderId="25" xfId="1" applyFont="1" applyBorder="1" applyAlignment="1">
      <alignment horizontal="left" vertical="center" wrapText="1"/>
    </xf>
    <xf numFmtId="0" fontId="2" fillId="0" borderId="27" xfId="1" applyFont="1" applyBorder="1" applyAlignment="1">
      <alignment horizontal="left" vertical="center" wrapText="1"/>
    </xf>
    <xf numFmtId="0" fontId="7" fillId="0" borderId="19" xfId="1" applyFont="1" applyBorder="1" applyAlignment="1">
      <alignment horizontal="left" vertical="center" wrapText="1"/>
    </xf>
    <xf numFmtId="0" fontId="7" fillId="0" borderId="22" xfId="1" applyFont="1" applyBorder="1" applyAlignment="1">
      <alignment horizontal="left" vertical="center" wrapText="1"/>
    </xf>
    <xf numFmtId="0" fontId="7" fillId="0" borderId="67" xfId="1" applyFont="1" applyBorder="1" applyAlignment="1">
      <alignment horizontal="left" vertical="center" wrapText="1"/>
    </xf>
    <xf numFmtId="0" fontId="7" fillId="0" borderId="21" xfId="1" applyFont="1" applyBorder="1" applyAlignment="1">
      <alignment horizontal="left" vertical="center" wrapText="1"/>
    </xf>
    <xf numFmtId="0" fontId="7" fillId="0" borderId="25" xfId="1" applyFont="1" applyBorder="1" applyAlignment="1">
      <alignment horizontal="left" vertical="center" wrapText="1"/>
    </xf>
    <xf numFmtId="0" fontId="7" fillId="0" borderId="27" xfId="1" applyFont="1" applyBorder="1" applyAlignment="1">
      <alignment horizontal="left" vertical="center" wrapText="1"/>
    </xf>
    <xf numFmtId="0" fontId="7" fillId="0" borderId="23" xfId="1" applyFont="1" applyBorder="1" applyAlignment="1">
      <alignment horizontal="center" vertical="center" wrapText="1"/>
    </xf>
    <xf numFmtId="0" fontId="7" fillId="0" borderId="26" xfId="1" applyFont="1" applyBorder="1" applyAlignment="1">
      <alignment horizontal="center" vertical="center" wrapText="1"/>
    </xf>
    <xf numFmtId="0" fontId="7" fillId="10" borderId="23" xfId="1" applyFont="1" applyFill="1" applyBorder="1" applyAlignment="1">
      <alignment horizontal="center" vertical="center" wrapText="1"/>
    </xf>
    <xf numFmtId="0" fontId="7" fillId="10" borderId="26" xfId="1" applyFont="1" applyFill="1" applyBorder="1" applyAlignment="1">
      <alignment horizontal="center" vertical="center" wrapText="1"/>
    </xf>
    <xf numFmtId="0" fontId="4" fillId="2" borderId="28" xfId="1" applyFont="1" applyFill="1" applyBorder="1" applyAlignment="1">
      <alignment horizontal="center" vertical="center" wrapText="1"/>
    </xf>
    <xf numFmtId="0" fontId="4" fillId="2" borderId="29"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2" borderId="27" xfId="1" applyFont="1" applyFill="1" applyBorder="1" applyAlignment="1">
      <alignment horizontal="center" vertical="center" wrapText="1"/>
    </xf>
    <xf numFmtId="0" fontId="4" fillId="0" borderId="28"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71"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0" xfId="1" applyFont="1" applyBorder="1" applyAlignment="1">
      <alignment horizontal="center" vertical="center" wrapText="1"/>
    </xf>
    <xf numFmtId="0" fontId="4" fillId="0" borderId="24" xfId="1" applyFont="1" applyBorder="1" applyAlignment="1">
      <alignment horizontal="center" vertical="center" wrapText="1"/>
    </xf>
    <xf numFmtId="0" fontId="2" fillId="0" borderId="23" xfId="1" applyFont="1" applyBorder="1" applyAlignment="1">
      <alignment horizontal="center" vertical="center" textRotation="90"/>
    </xf>
    <xf numFmtId="0" fontId="2" fillId="0" borderId="38" xfId="1" applyFont="1" applyBorder="1" applyAlignment="1">
      <alignment horizontal="center" vertical="center" textRotation="90"/>
    </xf>
    <xf numFmtId="0" fontId="2" fillId="0" borderId="26" xfId="1" applyFont="1" applyBorder="1" applyAlignment="1">
      <alignment horizontal="center" vertical="center" textRotation="90"/>
    </xf>
    <xf numFmtId="0" fontId="4" fillId="0" borderId="28" xfId="1" applyFont="1" applyBorder="1" applyAlignment="1">
      <alignment horizontal="left" vertical="center" wrapText="1"/>
    </xf>
    <xf numFmtId="0" fontId="4" fillId="0" borderId="29" xfId="1" applyFont="1" applyBorder="1" applyAlignment="1">
      <alignment horizontal="left" vertical="center" wrapText="1"/>
    </xf>
    <xf numFmtId="0" fontId="4" fillId="0" borderId="71" xfId="1" applyFont="1" applyBorder="1" applyAlignment="1">
      <alignment horizontal="left" vertical="center" wrapText="1"/>
    </xf>
    <xf numFmtId="0" fontId="4" fillId="0" borderId="22" xfId="1" applyFont="1" applyBorder="1" applyAlignment="1">
      <alignment horizontal="center" vertical="center" wrapText="1"/>
    </xf>
    <xf numFmtId="0" fontId="4" fillId="0" borderId="67" xfId="1" applyFont="1" applyBorder="1" applyAlignment="1">
      <alignment horizontal="center" vertical="center" wrapText="1"/>
    </xf>
    <xf numFmtId="0" fontId="7" fillId="0" borderId="19" xfId="1" applyFont="1" applyBorder="1" applyAlignment="1">
      <alignment horizontal="center" vertical="center" wrapText="1"/>
    </xf>
    <xf numFmtId="0" fontId="7" fillId="0" borderId="21" xfId="1" applyFont="1" applyBorder="1" applyAlignment="1">
      <alignment horizontal="center" vertical="center" wrapText="1"/>
    </xf>
    <xf numFmtId="0" fontId="4" fillId="6" borderId="0" xfId="1" applyFont="1" applyFill="1" applyAlignment="1">
      <alignment horizontal="left"/>
    </xf>
    <xf numFmtId="0" fontId="7" fillId="0" borderId="16" xfId="1" applyFont="1" applyBorder="1" applyAlignment="1">
      <alignment horizontal="left" vertical="center"/>
    </xf>
    <xf numFmtId="0" fontId="7" fillId="0" borderId="72" xfId="1" applyFont="1" applyBorder="1" applyAlignment="1">
      <alignment horizontal="left" vertical="center"/>
    </xf>
    <xf numFmtId="0" fontId="7" fillId="0" borderId="41" xfId="1" applyFont="1" applyBorder="1" applyAlignment="1">
      <alignment horizontal="left" vertical="center"/>
    </xf>
    <xf numFmtId="0" fontId="2" fillId="0" borderId="79" xfId="1" applyFont="1" applyFill="1" applyBorder="1" applyAlignment="1" applyProtection="1">
      <alignment horizontal="left" vertical="center"/>
    </xf>
    <xf numFmtId="0" fontId="2" fillId="0" borderId="40" xfId="1" applyFont="1" applyFill="1" applyBorder="1" applyAlignment="1" applyProtection="1">
      <alignment horizontal="left" vertical="center"/>
    </xf>
    <xf numFmtId="0" fontId="2" fillId="0" borderId="41" xfId="1" applyFont="1" applyFill="1" applyBorder="1" applyAlignment="1" applyProtection="1">
      <alignment horizontal="left" vertical="center"/>
    </xf>
    <xf numFmtId="0" fontId="7" fillId="0" borderId="17" xfId="1" applyFont="1" applyBorder="1" applyAlignment="1">
      <alignment horizontal="left" vertical="center"/>
    </xf>
    <xf numFmtId="0" fontId="7" fillId="0" borderId="10" xfId="1" applyFont="1" applyBorder="1" applyAlignment="1">
      <alignment horizontal="left" vertical="center"/>
    </xf>
    <xf numFmtId="0" fontId="7" fillId="0" borderId="44" xfId="1" applyFont="1" applyBorder="1" applyAlignment="1">
      <alignment horizontal="left" vertical="center"/>
    </xf>
    <xf numFmtId="0" fontId="2" fillId="0" borderId="11" xfId="1" applyFont="1" applyFill="1" applyBorder="1" applyAlignment="1" applyProtection="1">
      <alignment horizontal="left" vertical="center"/>
    </xf>
    <xf numFmtId="0" fontId="2" fillId="0" borderId="12" xfId="1" applyFont="1" applyFill="1" applyBorder="1" applyAlignment="1" applyProtection="1">
      <alignment horizontal="left" vertical="center"/>
    </xf>
    <xf numFmtId="0" fontId="2" fillId="0" borderId="44" xfId="1" applyFont="1" applyFill="1" applyBorder="1" applyAlignment="1" applyProtection="1">
      <alignment horizontal="left" vertical="center"/>
    </xf>
    <xf numFmtId="0" fontId="7" fillId="0" borderId="18" xfId="1" applyFont="1" applyBorder="1" applyAlignment="1">
      <alignment horizontal="left" vertical="center"/>
    </xf>
    <xf numFmtId="0" fontId="7" fillId="0" borderId="48" xfId="1" applyFont="1" applyBorder="1" applyAlignment="1">
      <alignment horizontal="left" vertical="center"/>
    </xf>
    <xf numFmtId="0" fontId="7" fillId="0" borderId="63" xfId="1" applyFont="1" applyBorder="1" applyAlignment="1">
      <alignment horizontal="left" vertical="center"/>
    </xf>
    <xf numFmtId="164" fontId="2" fillId="0" borderId="49" xfId="1" applyNumberFormat="1" applyFont="1" applyFill="1" applyBorder="1" applyAlignment="1" applyProtection="1">
      <alignment horizontal="left" vertical="center"/>
    </xf>
    <xf numFmtId="164" fontId="2" fillId="0" borderId="50" xfId="1" applyNumberFormat="1" applyFont="1" applyFill="1" applyBorder="1" applyAlignment="1" applyProtection="1">
      <alignment horizontal="left" vertical="center"/>
    </xf>
    <xf numFmtId="164" fontId="2" fillId="0" borderId="63" xfId="1" applyNumberFormat="1" applyFont="1" applyFill="1" applyBorder="1" applyAlignment="1" applyProtection="1">
      <alignment horizontal="left" vertical="center"/>
    </xf>
    <xf numFmtId="0" fontId="7" fillId="0" borderId="50" xfId="1" applyFont="1" applyBorder="1" applyAlignment="1">
      <alignment horizontal="left" vertical="center"/>
    </xf>
    <xf numFmtId="0" fontId="5" fillId="0" borderId="0" xfId="1" applyFont="1" applyAlignment="1">
      <alignment horizontal="left"/>
    </xf>
    <xf numFmtId="0" fontId="8" fillId="0" borderId="0" xfId="1" applyFont="1" applyAlignment="1">
      <alignment horizontal="left"/>
    </xf>
    <xf numFmtId="0" fontId="7" fillId="0" borderId="0" xfId="1" applyFont="1" applyAlignment="1">
      <alignment horizontal="left"/>
    </xf>
    <xf numFmtId="0" fontId="2" fillId="7" borderId="28" xfId="1" applyFont="1" applyFill="1" applyBorder="1" applyAlignment="1" applyProtection="1">
      <alignment vertical="top" wrapText="1"/>
    </xf>
    <xf numFmtId="0" fontId="2" fillId="7" borderId="29" xfId="1" applyFont="1" applyFill="1" applyBorder="1" applyAlignment="1" applyProtection="1">
      <alignment vertical="top" wrapText="1"/>
    </xf>
    <xf numFmtId="0" fontId="2" fillId="7" borderId="71" xfId="1" applyFont="1" applyFill="1" applyBorder="1" applyAlignment="1" applyProtection="1">
      <alignment vertical="top" wrapText="1"/>
    </xf>
    <xf numFmtId="0" fontId="7" fillId="0" borderId="20" xfId="1" applyFont="1" applyBorder="1" applyAlignment="1">
      <alignment horizontal="left" vertical="center" indent="1"/>
    </xf>
    <xf numFmtId="0" fontId="7" fillId="0" borderId="0" xfId="1" applyFont="1" applyBorder="1" applyAlignment="1">
      <alignment horizontal="left" vertical="center" indent="1"/>
    </xf>
    <xf numFmtId="0" fontId="5" fillId="0" borderId="0" xfId="1" applyFont="1" applyAlignment="1">
      <alignment horizontal="left" wrapText="1"/>
    </xf>
    <xf numFmtId="0" fontId="7" fillId="6" borderId="0" xfId="1" applyFont="1" applyFill="1" applyBorder="1" applyAlignment="1">
      <alignment horizontal="left" vertical="center"/>
    </xf>
    <xf numFmtId="0" fontId="7" fillId="0" borderId="12" xfId="1" applyFont="1" applyBorder="1" applyAlignment="1">
      <alignment horizontal="left" vertical="center"/>
    </xf>
    <xf numFmtId="0" fontId="4" fillId="2" borderId="0" xfId="1" applyFont="1" applyFill="1" applyAlignment="1">
      <alignment horizontal="left"/>
    </xf>
    <xf numFmtId="0" fontId="4" fillId="2" borderId="0" xfId="1" applyFont="1" applyFill="1" applyAlignment="1">
      <alignment horizontal="right"/>
    </xf>
    <xf numFmtId="0" fontId="7" fillId="0" borderId="40" xfId="1" applyFont="1" applyBorder="1" applyAlignment="1">
      <alignment horizontal="left" vertical="center"/>
    </xf>
    <xf numFmtId="0" fontId="2" fillId="10" borderId="28" xfId="1" applyFont="1" applyFill="1" applyBorder="1" applyAlignment="1" applyProtection="1">
      <alignment horizontal="left" vertical="top" wrapText="1"/>
      <protection locked="0"/>
    </xf>
    <xf numFmtId="0" fontId="2" fillId="10" borderId="29" xfId="1" applyFont="1" applyFill="1" applyBorder="1" applyAlignment="1" applyProtection="1">
      <alignment horizontal="left" vertical="top" wrapText="1"/>
      <protection locked="0"/>
    </xf>
    <xf numFmtId="0" fontId="2" fillId="10" borderId="71" xfId="1" applyFont="1" applyFill="1" applyBorder="1" applyAlignment="1" applyProtection="1">
      <alignment horizontal="left" vertical="top" wrapText="1"/>
      <protection locked="0"/>
    </xf>
    <xf numFmtId="0" fontId="7" fillId="0" borderId="23" xfId="1" applyFont="1" applyBorder="1" applyAlignment="1">
      <alignment horizontal="left" vertical="top" wrapText="1"/>
    </xf>
    <xf numFmtId="0" fontId="7" fillId="0" borderId="38" xfId="1" applyFont="1" applyBorder="1" applyAlignment="1">
      <alignment horizontal="left" vertical="top" wrapText="1"/>
    </xf>
    <xf numFmtId="0" fontId="7" fillId="0" borderId="26" xfId="1" applyFont="1" applyBorder="1" applyAlignment="1">
      <alignment horizontal="left" vertical="top" wrapText="1"/>
    </xf>
    <xf numFmtId="0" fontId="7" fillId="6" borderId="16" xfId="1" applyFont="1" applyFill="1" applyBorder="1" applyAlignment="1">
      <alignment horizontal="left" vertical="center"/>
    </xf>
    <xf numFmtId="0" fontId="7" fillId="6" borderId="40" xfId="1" applyFont="1" applyFill="1" applyBorder="1" applyAlignment="1">
      <alignment horizontal="left" vertical="center"/>
    </xf>
    <xf numFmtId="0" fontId="7" fillId="6" borderId="41" xfId="1" applyFont="1" applyFill="1" applyBorder="1" applyAlignment="1">
      <alignment horizontal="left" vertical="center"/>
    </xf>
    <xf numFmtId="0" fontId="7" fillId="6" borderId="17" xfId="1" applyFont="1" applyFill="1" applyBorder="1" applyAlignment="1">
      <alignment horizontal="left" vertical="center"/>
    </xf>
    <xf numFmtId="0" fontId="7" fillId="6" borderId="12" xfId="1" applyFont="1" applyFill="1" applyBorder="1" applyAlignment="1">
      <alignment horizontal="left" vertical="center"/>
    </xf>
    <xf numFmtId="0" fontId="7" fillId="6" borderId="44" xfId="1" applyFont="1" applyFill="1" applyBorder="1" applyAlignment="1">
      <alignment horizontal="left" vertical="center"/>
    </xf>
    <xf numFmtId="0" fontId="7" fillId="6" borderId="11" xfId="1" applyFont="1" applyFill="1" applyBorder="1" applyAlignment="1">
      <alignment horizontal="left" vertical="center"/>
    </xf>
    <xf numFmtId="0" fontId="7" fillId="6" borderId="9" xfId="1" applyFont="1" applyFill="1" applyBorder="1" applyAlignment="1">
      <alignment horizontal="left" vertical="center"/>
    </xf>
    <xf numFmtId="0" fontId="7" fillId="0" borderId="11" xfId="1" applyFont="1" applyBorder="1" applyAlignment="1">
      <alignment horizontal="left" vertical="center"/>
    </xf>
    <xf numFmtId="0" fontId="7" fillId="0" borderId="9" xfId="1" applyFont="1" applyBorder="1" applyAlignment="1">
      <alignment horizontal="left" vertical="center"/>
    </xf>
    <xf numFmtId="0" fontId="7" fillId="6" borderId="49" xfId="1" applyFont="1" applyFill="1" applyBorder="1" applyAlignment="1">
      <alignment horizontal="left" vertical="center"/>
    </xf>
    <xf numFmtId="0" fontId="7" fillId="6" borderId="50" xfId="1" applyFont="1" applyFill="1" applyBorder="1" applyAlignment="1">
      <alignment horizontal="left" vertical="center"/>
    </xf>
    <xf numFmtId="0" fontId="7" fillId="6" borderId="73" xfId="1" applyFont="1" applyFill="1" applyBorder="1" applyAlignment="1">
      <alignment horizontal="left" vertical="center"/>
    </xf>
    <xf numFmtId="0" fontId="7" fillId="6" borderId="79" xfId="1" applyFont="1" applyFill="1" applyBorder="1" applyAlignment="1">
      <alignment horizontal="left" vertical="center"/>
    </xf>
    <xf numFmtId="0" fontId="7" fillId="6" borderId="75" xfId="1" applyFont="1" applyFill="1" applyBorder="1" applyAlignment="1">
      <alignment horizontal="left" vertical="center"/>
    </xf>
    <xf numFmtId="0" fontId="7" fillId="0" borderId="49" xfId="1" applyFont="1" applyBorder="1" applyAlignment="1">
      <alignment horizontal="left" vertical="center"/>
    </xf>
    <xf numFmtId="0" fontId="7" fillId="0" borderId="73" xfId="1" applyFont="1" applyBorder="1" applyAlignment="1">
      <alignment horizontal="left" vertical="center"/>
    </xf>
    <xf numFmtId="0" fontId="2" fillId="9" borderId="40" xfId="1" applyFont="1" applyFill="1" applyBorder="1" applyAlignment="1" applyProtection="1">
      <alignment horizontal="left"/>
    </xf>
    <xf numFmtId="0" fontId="2" fillId="9" borderId="41" xfId="1" applyFont="1" applyFill="1" applyBorder="1" applyAlignment="1" applyProtection="1">
      <alignment horizontal="left"/>
    </xf>
    <xf numFmtId="0" fontId="2" fillId="9" borderId="12" xfId="1" applyFont="1" applyFill="1" applyBorder="1" applyAlignment="1" applyProtection="1">
      <alignment horizontal="left"/>
    </xf>
    <xf numFmtId="0" fontId="2" fillId="9" borderId="44" xfId="1" applyFont="1" applyFill="1" applyBorder="1" applyAlignment="1" applyProtection="1">
      <alignment horizontal="left"/>
    </xf>
    <xf numFmtId="164" fontId="2" fillId="9" borderId="50" xfId="1" applyNumberFormat="1" applyFont="1" applyFill="1" applyBorder="1" applyAlignment="1" applyProtection="1">
      <alignment horizontal="left"/>
    </xf>
    <xf numFmtId="164" fontId="2" fillId="9" borderId="63" xfId="1" applyNumberFormat="1" applyFont="1" applyFill="1" applyBorder="1" applyAlignment="1" applyProtection="1">
      <alignment horizontal="left"/>
    </xf>
    <xf numFmtId="0" fontId="7" fillId="0" borderId="23" xfId="3" applyFont="1" applyBorder="1" applyAlignment="1">
      <alignment horizontal="left" vertical="top" wrapText="1" indent="1"/>
    </xf>
    <xf numFmtId="0" fontId="7" fillId="0" borderId="38" xfId="3" applyFont="1" applyBorder="1" applyAlignment="1">
      <alignment horizontal="left" vertical="top" wrapText="1" indent="1"/>
    </xf>
    <xf numFmtId="0" fontId="7" fillId="0" borderId="26" xfId="3" applyFont="1" applyBorder="1" applyAlignment="1">
      <alignment horizontal="left" vertical="top" wrapText="1" indent="1"/>
    </xf>
    <xf numFmtId="0" fontId="7" fillId="12" borderId="23" xfId="3" applyFont="1" applyFill="1" applyBorder="1" applyAlignment="1" applyProtection="1">
      <alignment horizontal="center" vertical="center" wrapText="1"/>
      <protection locked="0"/>
    </xf>
    <xf numFmtId="0" fontId="7" fillId="12" borderId="38" xfId="3" applyFont="1" applyFill="1" applyBorder="1" applyAlignment="1" applyProtection="1">
      <alignment horizontal="center" vertical="center" wrapText="1"/>
      <protection locked="0"/>
    </xf>
    <xf numFmtId="0" fontId="7" fillId="12" borderId="26" xfId="3" applyFont="1" applyFill="1" applyBorder="1" applyAlignment="1" applyProtection="1">
      <alignment horizontal="center" vertical="center" wrapText="1"/>
      <protection locked="0"/>
    </xf>
    <xf numFmtId="0" fontId="7" fillId="12" borderId="23" xfId="3" applyFont="1" applyFill="1" applyBorder="1" applyAlignment="1">
      <alignment horizontal="left" vertical="center" wrapText="1" indent="1"/>
    </xf>
    <xf numFmtId="0" fontId="7" fillId="12" borderId="38" xfId="3" applyFont="1" applyFill="1" applyBorder="1" applyAlignment="1">
      <alignment horizontal="left" vertical="center" wrapText="1" indent="1"/>
    </xf>
    <xf numFmtId="0" fontId="7" fillId="12" borderId="26" xfId="3" applyFont="1" applyFill="1" applyBorder="1" applyAlignment="1">
      <alignment horizontal="left" vertical="center" wrapText="1" indent="1"/>
    </xf>
    <xf numFmtId="0" fontId="4" fillId="0" borderId="23" xfId="3" applyFont="1" applyBorder="1" applyAlignment="1">
      <alignment horizontal="left" vertical="top" wrapText="1" indent="1"/>
    </xf>
    <xf numFmtId="0" fontId="4" fillId="0" borderId="26" xfId="3" applyFont="1" applyBorder="1" applyAlignment="1">
      <alignment horizontal="left" vertical="top" wrapText="1" indent="1"/>
    </xf>
    <xf numFmtId="0" fontId="7" fillId="0" borderId="23" xfId="3" applyFont="1" applyBorder="1" applyAlignment="1" applyProtection="1">
      <alignment horizontal="center" vertical="center" wrapText="1"/>
      <protection locked="0"/>
    </xf>
    <xf numFmtId="0" fontId="7" fillId="0" borderId="38" xfId="3" applyFont="1" applyBorder="1" applyAlignment="1" applyProtection="1">
      <alignment horizontal="center" vertical="center" wrapText="1"/>
      <protection locked="0"/>
    </xf>
    <xf numFmtId="0" fontId="7" fillId="0" borderId="26" xfId="3" applyFont="1" applyBorder="1" applyAlignment="1" applyProtection="1">
      <alignment horizontal="center" vertical="center" wrapText="1"/>
      <protection locked="0"/>
    </xf>
    <xf numFmtId="0" fontId="7" fillId="0" borderId="23" xfId="3" applyFont="1" applyBorder="1" applyAlignment="1">
      <alignment horizontal="left" vertical="center" wrapText="1" indent="1"/>
    </xf>
    <xf numFmtId="0" fontId="7" fillId="0" borderId="38" xfId="3" applyFont="1" applyBorder="1" applyAlignment="1">
      <alignment horizontal="left" vertical="center" wrapText="1" indent="1"/>
    </xf>
    <xf numFmtId="0" fontId="7" fillId="0" borderId="26" xfId="3" applyFont="1" applyBorder="1" applyAlignment="1">
      <alignment horizontal="left" vertical="center" wrapText="1" indent="1"/>
    </xf>
    <xf numFmtId="0" fontId="7" fillId="0" borderId="9" xfId="3" applyFont="1" applyBorder="1" applyAlignment="1">
      <alignment horizontal="left" vertical="center"/>
    </xf>
    <xf numFmtId="0" fontId="7" fillId="0" borderId="11" xfId="3" applyFont="1" applyBorder="1" applyAlignment="1">
      <alignment horizontal="left" vertical="center"/>
    </xf>
    <xf numFmtId="0" fontId="2" fillId="7" borderId="9" xfId="3" applyFont="1" applyFill="1" applyBorder="1" applyAlignment="1" applyProtection="1">
      <alignment horizontal="left" vertical="center"/>
      <protection locked="0"/>
    </xf>
    <xf numFmtId="0" fontId="2" fillId="7" borderId="10" xfId="3" applyFont="1" applyFill="1" applyBorder="1" applyAlignment="1" applyProtection="1">
      <alignment horizontal="left" vertical="center"/>
      <protection locked="0"/>
    </xf>
    <xf numFmtId="0" fontId="2" fillId="7" borderId="11" xfId="3" applyFont="1" applyFill="1" applyBorder="1" applyAlignment="1" applyProtection="1">
      <alignment horizontal="left" vertical="center"/>
      <protection locked="0"/>
    </xf>
    <xf numFmtId="164" fontId="2" fillId="7" borderId="9" xfId="3" applyNumberFormat="1" applyFont="1" applyFill="1" applyBorder="1" applyAlignment="1" applyProtection="1">
      <alignment horizontal="left" vertical="center"/>
      <protection locked="0"/>
    </xf>
    <xf numFmtId="164" fontId="2" fillId="7" borderId="10" xfId="3" applyNumberFormat="1" applyFont="1" applyFill="1" applyBorder="1" applyAlignment="1" applyProtection="1">
      <alignment horizontal="left" vertical="center"/>
      <protection locked="0"/>
    </xf>
    <xf numFmtId="164" fontId="2" fillId="7" borderId="11" xfId="3" applyNumberFormat="1" applyFont="1" applyFill="1" applyBorder="1" applyAlignment="1" applyProtection="1">
      <alignment horizontal="left" vertical="center"/>
      <protection locked="0"/>
    </xf>
    <xf numFmtId="0" fontId="59" fillId="0" borderId="0" xfId="3" applyAlignment="1">
      <alignment horizontal="center"/>
    </xf>
    <xf numFmtId="0" fontId="25" fillId="0" borderId="0" xfId="3" applyFont="1" applyAlignment="1">
      <alignment horizontal="center"/>
    </xf>
    <xf numFmtId="0" fontId="7" fillId="0" borderId="9" xfId="2" applyFont="1" applyBorder="1" applyAlignment="1">
      <alignment vertical="center"/>
    </xf>
    <xf numFmtId="0" fontId="7" fillId="0" borderId="10" xfId="2" applyFont="1" applyBorder="1" applyAlignment="1">
      <alignment vertical="center"/>
    </xf>
    <xf numFmtId="0" fontId="57" fillId="0" borderId="9" xfId="2" applyFont="1" applyBorder="1" applyAlignment="1">
      <alignment vertical="center"/>
    </xf>
    <xf numFmtId="0" fontId="57" fillId="0" borderId="10" xfId="2" applyFont="1" applyBorder="1" applyAlignment="1">
      <alignment vertical="center"/>
    </xf>
    <xf numFmtId="0" fontId="7" fillId="6" borderId="0" xfId="2" applyFont="1" applyFill="1" applyAlignment="1">
      <alignment vertical="center" wrapText="1"/>
    </xf>
    <xf numFmtId="0" fontId="7" fillId="0" borderId="0" xfId="2" applyFont="1" applyAlignment="1">
      <alignment vertical="center" wrapText="1"/>
    </xf>
    <xf numFmtId="0" fontId="43" fillId="0" borderId="0" xfId="2" applyFont="1" applyAlignment="1">
      <alignment horizontal="left"/>
    </xf>
    <xf numFmtId="0" fontId="4" fillId="0" borderId="0" xfId="2" applyFont="1" applyAlignment="1">
      <alignment horizontal="left"/>
    </xf>
    <xf numFmtId="0" fontId="7" fillId="0" borderId="12" xfId="2" applyFont="1" applyBorder="1" applyAlignment="1">
      <alignment horizontal="left"/>
    </xf>
    <xf numFmtId="164" fontId="53" fillId="7" borderId="12" xfId="2" applyNumberFormat="1" applyFill="1" applyBorder="1" applyAlignment="1" applyProtection="1">
      <alignment horizontal="left"/>
      <protection locked="0"/>
    </xf>
    <xf numFmtId="0" fontId="53" fillId="7" borderId="12" xfId="2" applyFill="1" applyBorder="1" applyAlignment="1" applyProtection="1">
      <alignment horizontal="left"/>
      <protection locked="0"/>
    </xf>
    <xf numFmtId="0" fontId="53" fillId="0" borderId="0" xfId="2" applyAlignment="1">
      <alignment horizontal="center"/>
    </xf>
    <xf numFmtId="0" fontId="25" fillId="0" borderId="0" xfId="2" applyFont="1" applyAlignment="1">
      <alignment horizontal="center"/>
    </xf>
    <xf numFmtId="0" fontId="24" fillId="0" borderId="0" xfId="2" applyFont="1" applyFill="1" applyBorder="1" applyAlignment="1">
      <alignment horizontal="center" vertical="center"/>
    </xf>
    <xf numFmtId="164" fontId="2" fillId="7" borderId="20" xfId="2" applyNumberFormat="1" applyFont="1" applyFill="1" applyBorder="1" applyAlignment="1" applyProtection="1">
      <alignment horizontal="left" vertical="center" wrapText="1" indent="1"/>
      <protection locked="0"/>
    </xf>
    <xf numFmtId="164" fontId="2" fillId="7" borderId="0" xfId="2" applyNumberFormat="1" applyFont="1" applyFill="1" applyBorder="1" applyAlignment="1" applyProtection="1">
      <alignment horizontal="left" vertical="center" wrapText="1" indent="1"/>
      <protection locked="0"/>
    </xf>
    <xf numFmtId="164" fontId="2" fillId="7" borderId="24" xfId="2" applyNumberFormat="1" applyFont="1" applyFill="1" applyBorder="1" applyAlignment="1" applyProtection="1">
      <alignment horizontal="left" vertical="center" wrapText="1" indent="1"/>
      <protection locked="0"/>
    </xf>
    <xf numFmtId="0" fontId="2" fillId="0" borderId="47" xfId="2" applyFont="1" applyBorder="1" applyAlignment="1">
      <alignment horizontal="left" vertical="center" indent="1"/>
    </xf>
    <xf numFmtId="0" fontId="2" fillId="0" borderId="49" xfId="2" applyFont="1" applyBorder="1" applyAlignment="1">
      <alignment horizontal="left" vertical="center" indent="1"/>
    </xf>
    <xf numFmtId="164" fontId="2" fillId="7" borderId="73" xfId="2" applyNumberFormat="1" applyFont="1" applyFill="1" applyBorder="1" applyAlignment="1" applyProtection="1">
      <alignment horizontal="left" vertical="center"/>
      <protection locked="0"/>
    </xf>
    <xf numFmtId="164" fontId="2" fillId="7" borderId="48" xfId="2" applyNumberFormat="1" applyFont="1" applyFill="1" applyBorder="1" applyAlignment="1" applyProtection="1">
      <alignment horizontal="left" vertical="center"/>
      <protection locked="0"/>
    </xf>
    <xf numFmtId="164" fontId="2" fillId="7" borderId="81" xfId="2" applyNumberFormat="1" applyFont="1" applyFill="1" applyBorder="1" applyAlignment="1" applyProtection="1">
      <alignment horizontal="left" vertical="center"/>
      <protection locked="0"/>
    </xf>
    <xf numFmtId="0" fontId="2" fillId="0" borderId="20" xfId="2" applyFont="1" applyBorder="1" applyAlignment="1">
      <alignment horizontal="left" vertical="center" indent="1"/>
    </xf>
    <xf numFmtId="0" fontId="2" fillId="0" borderId="24" xfId="2" applyFont="1" applyBorder="1" applyAlignment="1">
      <alignment horizontal="left" vertical="center" indent="1"/>
    </xf>
    <xf numFmtId="0" fontId="2" fillId="0" borderId="19" xfId="2" applyFont="1" applyBorder="1" applyAlignment="1">
      <alignment horizontal="left" vertical="center" indent="1"/>
    </xf>
    <xf numFmtId="0" fontId="2" fillId="0" borderId="22" xfId="2" applyFont="1" applyBorder="1" applyAlignment="1">
      <alignment horizontal="left" vertical="center" indent="1"/>
    </xf>
    <xf numFmtId="0" fontId="2" fillId="0" borderId="0" xfId="2" applyFont="1" applyBorder="1" applyAlignment="1">
      <alignment horizontal="left" vertical="center" indent="1"/>
    </xf>
    <xf numFmtId="0" fontId="2" fillId="0" borderId="42" xfId="2" applyFont="1" applyBorder="1" applyAlignment="1">
      <alignment horizontal="left" vertical="center" indent="1"/>
    </xf>
    <xf numFmtId="0" fontId="2" fillId="0" borderId="11" xfId="2" applyFont="1" applyBorder="1" applyAlignment="1">
      <alignment horizontal="left" vertical="center" indent="1"/>
    </xf>
    <xf numFmtId="0" fontId="2" fillId="7" borderId="9" xfId="2" applyFont="1" applyFill="1" applyBorder="1" applyAlignment="1" applyProtection="1">
      <alignment horizontal="left" vertical="center"/>
      <protection locked="0"/>
    </xf>
    <xf numFmtId="0" fontId="2" fillId="7" borderId="10" xfId="2" applyFont="1" applyFill="1" applyBorder="1" applyAlignment="1" applyProtection="1">
      <alignment horizontal="left" vertical="center"/>
      <protection locked="0"/>
    </xf>
    <xf numFmtId="0" fontId="2" fillId="7" borderId="58" xfId="2" applyFont="1" applyFill="1" applyBorder="1" applyAlignment="1" applyProtection="1">
      <alignment horizontal="left" vertical="center"/>
      <protection locked="0"/>
    </xf>
    <xf numFmtId="0" fontId="2" fillId="0" borderId="0" xfId="2" applyFont="1" applyAlignment="1">
      <alignment horizontal="center"/>
    </xf>
    <xf numFmtId="0" fontId="3" fillId="0" borderId="0" xfId="2" applyFont="1" applyAlignment="1">
      <alignment horizontal="center"/>
    </xf>
    <xf numFmtId="0" fontId="54" fillId="0" borderId="0" xfId="2" applyFont="1" applyFill="1" applyBorder="1" applyAlignment="1">
      <alignment horizontal="center"/>
    </xf>
    <xf numFmtId="0" fontId="2" fillId="0" borderId="62" xfId="2" applyFont="1" applyBorder="1" applyAlignment="1">
      <alignment horizontal="left" vertical="center" indent="1"/>
    </xf>
    <xf numFmtId="0" fontId="2" fillId="0" borderId="79" xfId="2" applyFont="1" applyBorder="1" applyAlignment="1">
      <alignment horizontal="left" vertical="center" indent="1"/>
    </xf>
    <xf numFmtId="0" fontId="2" fillId="7" borderId="75" xfId="2" applyFont="1" applyFill="1" applyBorder="1" applyAlignment="1" applyProtection="1">
      <alignment vertical="center"/>
      <protection locked="0"/>
    </xf>
    <xf numFmtId="0" fontId="2" fillId="7" borderId="72" xfId="2" applyFont="1" applyFill="1" applyBorder="1" applyAlignment="1" applyProtection="1">
      <alignment vertical="center"/>
      <protection locked="0"/>
    </xf>
    <xf numFmtId="0" fontId="2" fillId="7" borderId="52" xfId="2" applyFont="1" applyFill="1" applyBorder="1" applyAlignment="1" applyProtection="1">
      <alignment vertical="center"/>
      <protection locked="0"/>
    </xf>
  </cellXfs>
  <cellStyles count="4">
    <cellStyle name="Standaard" xfId="0" builtinId="0"/>
    <cellStyle name="Standaard 2" xfId="1"/>
    <cellStyle name="Standaard 3" xfId="2"/>
    <cellStyle name="Standaard 4" xfId="3"/>
  </cellStyles>
  <dxfs count="137">
    <dxf>
      <fill>
        <patternFill>
          <bgColor indexed="26"/>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ont>
        <condense val="0"/>
        <extend val="0"/>
        <color indexed="9"/>
      </font>
      <fill>
        <patternFill>
          <bgColor indexed="10"/>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41"/>
        </patternFill>
      </fill>
    </dxf>
    <dxf>
      <fill>
        <patternFill>
          <bgColor indexed="44"/>
        </patternFill>
      </fill>
    </dxf>
    <dxf>
      <font>
        <condense val="0"/>
        <extend val="0"/>
        <color indexed="9"/>
      </font>
      <fill>
        <patternFill>
          <bgColor indexed="12"/>
        </patternFill>
      </fill>
    </dxf>
    <dxf>
      <font>
        <condense val="0"/>
        <extend val="0"/>
        <color indexed="9"/>
      </font>
    </dxf>
    <dxf>
      <font>
        <condense val="0"/>
        <extend val="0"/>
        <color indexed="31"/>
      </font>
      <fill>
        <patternFill>
          <bgColor indexed="3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31"/>
        </patternFill>
      </fill>
    </dxf>
    <dxf>
      <font>
        <condense val="0"/>
        <extend val="0"/>
        <color auto="1"/>
      </font>
      <fill>
        <patternFill>
          <bgColor indexed="9"/>
        </patternFill>
      </fill>
    </dxf>
    <dxf>
      <font>
        <condense val="0"/>
        <extend val="0"/>
        <color auto="1"/>
      </font>
      <fill>
        <patternFill>
          <bgColor indexed="9"/>
        </patternFill>
      </fill>
    </dxf>
    <dxf>
      <fill>
        <patternFill>
          <bgColor indexed="31"/>
        </patternFill>
      </fill>
    </dxf>
    <dxf>
      <font>
        <condense val="0"/>
        <extend val="0"/>
        <color indexed="9"/>
      </font>
      <fill>
        <patternFill>
          <bgColor indexed="10"/>
        </patternFill>
      </fill>
    </dxf>
    <dxf>
      <font>
        <condense val="0"/>
        <extend val="0"/>
        <color indexed="9"/>
      </font>
      <fill>
        <patternFill>
          <bgColor indexed="10"/>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9"/>
      </font>
      <fill>
        <patternFill>
          <bgColor indexed="10"/>
        </patternFill>
      </fill>
    </dxf>
    <dxf>
      <fill>
        <patternFill>
          <bgColor indexed="11"/>
        </patternFill>
      </fill>
    </dxf>
    <dxf>
      <font>
        <condense val="0"/>
        <extend val="0"/>
        <color indexed="26"/>
      </font>
      <fill>
        <patternFill>
          <bgColor indexed="26"/>
        </patternFill>
      </fill>
    </dxf>
    <dxf>
      <fill>
        <patternFill>
          <bgColor indexed="31"/>
        </patternFill>
      </fill>
    </dxf>
    <dxf>
      <font>
        <condense val="0"/>
        <extend val="0"/>
        <color indexed="26"/>
      </font>
      <fill>
        <patternFill>
          <bgColor indexed="26"/>
        </patternFill>
      </fill>
    </dxf>
    <dxf>
      <font>
        <condense val="0"/>
        <extend val="0"/>
        <color indexed="10"/>
      </font>
      <fill>
        <patternFill>
          <bgColor indexed="10"/>
        </patternFill>
      </fill>
    </dxf>
    <dxf>
      <font>
        <condense val="0"/>
        <extend val="0"/>
        <color indexed="26"/>
      </font>
      <fill>
        <patternFill>
          <bgColor indexed="26"/>
        </patternFill>
      </fill>
    </dxf>
    <dxf>
      <font>
        <condense val="0"/>
        <extend val="0"/>
        <color indexed="11"/>
      </font>
      <fill>
        <patternFill>
          <bgColor indexed="11"/>
        </patternFill>
      </fill>
    </dxf>
    <dxf>
      <font>
        <condense val="0"/>
        <extend val="0"/>
        <color indexed="9"/>
      </font>
      <fill>
        <patternFill>
          <bgColor indexed="10"/>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ill>
        <patternFill>
          <bgColor indexed="11"/>
        </patternFill>
      </fill>
    </dxf>
    <dxf>
      <fill>
        <patternFill>
          <bgColor indexed="11"/>
        </patternFill>
      </fill>
    </dxf>
    <dxf>
      <font>
        <condense val="0"/>
        <extend val="0"/>
        <color indexed="9"/>
      </font>
      <fill>
        <patternFill>
          <bgColor indexed="10"/>
        </patternFill>
      </fill>
    </dxf>
    <dxf>
      <font>
        <condense val="0"/>
        <extend val="0"/>
        <color indexed="26"/>
      </font>
    </dxf>
    <dxf>
      <fill>
        <patternFill>
          <bgColor indexed="13"/>
        </patternFill>
      </fill>
    </dxf>
    <dxf>
      <fill>
        <patternFill>
          <bgColor indexed="11"/>
        </patternFill>
      </fill>
    </dxf>
    <dxf>
      <font>
        <condense val="0"/>
        <extend val="0"/>
        <color indexed="26"/>
      </font>
    </dxf>
    <dxf>
      <font>
        <condense val="0"/>
        <extend val="0"/>
        <color indexed="9"/>
      </font>
      <fill>
        <patternFill>
          <bgColor indexed="10"/>
        </patternFill>
      </fill>
    </dxf>
    <dxf>
      <font>
        <condense val="0"/>
        <extend val="0"/>
        <color indexed="26"/>
      </font>
    </dxf>
    <dxf>
      <fill>
        <patternFill>
          <bgColor indexed="13"/>
        </patternFill>
      </fill>
    </dxf>
    <dxf>
      <fill>
        <patternFill>
          <bgColor rgb="FF00B0F0"/>
        </patternFill>
      </fill>
    </dxf>
    <dxf>
      <fill>
        <patternFill>
          <bgColor indexed="11"/>
        </patternFill>
      </fill>
    </dxf>
    <dxf>
      <font>
        <condense val="0"/>
        <extend val="0"/>
        <color indexed="9"/>
      </font>
      <fill>
        <patternFill>
          <bgColor indexed="10"/>
        </patternFill>
      </fill>
    </dxf>
    <dxf>
      <fill>
        <patternFill>
          <bgColor indexed="13"/>
        </patternFill>
      </fill>
    </dxf>
    <dxf>
      <fill>
        <patternFill>
          <bgColor indexed="40"/>
        </patternFill>
      </fill>
    </dxf>
    <dxf>
      <font>
        <condense val="0"/>
        <extend val="0"/>
        <color indexed="9"/>
      </font>
    </dxf>
    <dxf>
      <fill>
        <patternFill>
          <bgColor indexed="11"/>
        </patternFill>
      </fill>
    </dxf>
    <dxf>
      <font>
        <condense val="0"/>
        <extend val="0"/>
        <color indexed="9"/>
      </font>
      <fill>
        <patternFill>
          <bgColor indexed="10"/>
        </patternFill>
      </fill>
    </dxf>
    <dxf>
      <font>
        <condense val="0"/>
        <extend val="0"/>
        <color indexed="9"/>
      </font>
      <fill>
        <patternFill>
          <bgColor indexed="10"/>
        </patternFill>
      </fill>
    </dxf>
    <dxf>
      <font>
        <condense val="0"/>
        <extend val="0"/>
        <color indexed="10"/>
      </font>
    </dxf>
    <dxf>
      <font>
        <condense val="0"/>
        <extend val="0"/>
        <color indexed="9"/>
      </font>
    </dxf>
    <dxf>
      <fill>
        <patternFill>
          <bgColor indexed="13"/>
        </patternFill>
      </fill>
    </dxf>
    <dxf>
      <fill>
        <patternFill>
          <bgColor indexed="40"/>
        </patternFill>
      </fill>
    </dxf>
    <dxf>
      <font>
        <condense val="0"/>
        <extend val="0"/>
        <color indexed="9"/>
      </font>
    </dxf>
    <dxf>
      <fill>
        <patternFill>
          <bgColor indexed="11"/>
        </patternFill>
      </fill>
    </dxf>
    <dxf>
      <font>
        <condense val="0"/>
        <extend val="0"/>
        <color auto="1"/>
      </font>
      <fill>
        <patternFill>
          <bgColor indexed="13"/>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9"/>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ill>
        <patternFill>
          <bgColor indexed="11"/>
        </patternFill>
      </fill>
    </dxf>
    <dxf>
      <fill>
        <patternFill>
          <bgColor indexed="11"/>
        </patternFill>
      </fill>
    </dxf>
    <dxf>
      <fill>
        <patternFill>
          <bgColor indexed="11"/>
        </patternFill>
      </fill>
    </dxf>
    <dxf>
      <font>
        <condense val="0"/>
        <extend val="0"/>
        <color indexed="9"/>
      </font>
      <fill>
        <patternFill>
          <bgColor indexed="10"/>
        </patternFill>
      </fill>
    </dxf>
    <dxf>
      <fill>
        <patternFill>
          <bgColor indexed="11"/>
        </patternFill>
      </fill>
    </dxf>
    <dxf>
      <fill>
        <patternFill>
          <bgColor indexed="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G12" lockText="1" noThreeD="1"/>
</file>

<file path=xl/ctrlProps/ctrlProp10.xml><?xml version="1.0" encoding="utf-8"?>
<formControlPr xmlns="http://schemas.microsoft.com/office/spreadsheetml/2009/9/main" objectType="CheckBox" fmlaLink="G21" lockText="1" noThreeD="1"/>
</file>

<file path=xl/ctrlProps/ctrlProp100.xml><?xml version="1.0" encoding="utf-8"?>
<formControlPr xmlns="http://schemas.microsoft.com/office/spreadsheetml/2009/9/main" objectType="CheckBox" fmlaLink="O75" lockText="1" noThreeD="1"/>
</file>

<file path=xl/ctrlProps/ctrlProp101.xml><?xml version="1.0" encoding="utf-8"?>
<formControlPr xmlns="http://schemas.microsoft.com/office/spreadsheetml/2009/9/main" objectType="CheckBox" fmlaLink="P75" lockText="1" noThreeD="1"/>
</file>

<file path=xl/ctrlProps/ctrlProp102.xml><?xml version="1.0" encoding="utf-8"?>
<formControlPr xmlns="http://schemas.microsoft.com/office/spreadsheetml/2009/9/main" objectType="CheckBox" fmlaLink="N76" lockText="1" noThreeD="1"/>
</file>

<file path=xl/ctrlProps/ctrlProp103.xml><?xml version="1.0" encoding="utf-8"?>
<formControlPr xmlns="http://schemas.microsoft.com/office/spreadsheetml/2009/9/main" objectType="CheckBox" fmlaLink="O76" lockText="1" noThreeD="1"/>
</file>

<file path=xl/ctrlProps/ctrlProp104.xml><?xml version="1.0" encoding="utf-8"?>
<formControlPr xmlns="http://schemas.microsoft.com/office/spreadsheetml/2009/9/main" objectType="CheckBox" fmlaLink="P76" lockText="1" noThreeD="1"/>
</file>

<file path=xl/ctrlProps/ctrlProp105.xml><?xml version="1.0" encoding="utf-8"?>
<formControlPr xmlns="http://schemas.microsoft.com/office/spreadsheetml/2009/9/main" objectType="CheckBox" fmlaLink="N77" lockText="1" noThreeD="1"/>
</file>

<file path=xl/ctrlProps/ctrlProp106.xml><?xml version="1.0" encoding="utf-8"?>
<formControlPr xmlns="http://schemas.microsoft.com/office/spreadsheetml/2009/9/main" objectType="CheckBox" fmlaLink="O77" lockText="1" noThreeD="1"/>
</file>

<file path=xl/ctrlProps/ctrlProp107.xml><?xml version="1.0" encoding="utf-8"?>
<formControlPr xmlns="http://schemas.microsoft.com/office/spreadsheetml/2009/9/main" objectType="CheckBox" fmlaLink="P77" lockText="1" noThreeD="1"/>
</file>

<file path=xl/ctrlProps/ctrlProp108.xml><?xml version="1.0" encoding="utf-8"?>
<formControlPr xmlns="http://schemas.microsoft.com/office/spreadsheetml/2009/9/main" objectType="CheckBox" fmlaLink="N78" lockText="1" noThreeD="1"/>
</file>

<file path=xl/ctrlProps/ctrlProp109.xml><?xml version="1.0" encoding="utf-8"?>
<formControlPr xmlns="http://schemas.microsoft.com/office/spreadsheetml/2009/9/main" objectType="CheckBox" fmlaLink="O78" lockText="1" noThreeD="1"/>
</file>

<file path=xl/ctrlProps/ctrlProp11.xml><?xml version="1.0" encoding="utf-8"?>
<formControlPr xmlns="http://schemas.microsoft.com/office/spreadsheetml/2009/9/main" objectType="CheckBox" fmlaLink="G22" lockText="1" noThreeD="1"/>
</file>

<file path=xl/ctrlProps/ctrlProp110.xml><?xml version="1.0" encoding="utf-8"?>
<formControlPr xmlns="http://schemas.microsoft.com/office/spreadsheetml/2009/9/main" objectType="CheckBox" fmlaLink="P78" lockText="1" noThreeD="1"/>
</file>

<file path=xl/ctrlProps/ctrlProp111.xml><?xml version="1.0" encoding="utf-8"?>
<formControlPr xmlns="http://schemas.microsoft.com/office/spreadsheetml/2009/9/main" objectType="CheckBox" fmlaLink="Q75" lockText="1" noThreeD="1"/>
</file>

<file path=xl/ctrlProps/ctrlProp112.xml><?xml version="1.0" encoding="utf-8"?>
<formControlPr xmlns="http://schemas.microsoft.com/office/spreadsheetml/2009/9/main" objectType="CheckBox" fmlaLink="R75" lockText="1" noThreeD="1"/>
</file>

<file path=xl/ctrlProps/ctrlProp113.xml><?xml version="1.0" encoding="utf-8"?>
<formControlPr xmlns="http://schemas.microsoft.com/office/spreadsheetml/2009/9/main" objectType="CheckBox" fmlaLink="S75" lockText="1" noThreeD="1"/>
</file>

<file path=xl/ctrlProps/ctrlProp114.xml><?xml version="1.0" encoding="utf-8"?>
<formControlPr xmlns="http://schemas.microsoft.com/office/spreadsheetml/2009/9/main" objectType="CheckBox" fmlaLink="Q76" lockText="1" noThreeD="1"/>
</file>

<file path=xl/ctrlProps/ctrlProp115.xml><?xml version="1.0" encoding="utf-8"?>
<formControlPr xmlns="http://schemas.microsoft.com/office/spreadsheetml/2009/9/main" objectType="CheckBox" fmlaLink="R76" lockText="1" noThreeD="1"/>
</file>

<file path=xl/ctrlProps/ctrlProp116.xml><?xml version="1.0" encoding="utf-8"?>
<formControlPr xmlns="http://schemas.microsoft.com/office/spreadsheetml/2009/9/main" objectType="CheckBox" fmlaLink="S76" lockText="1" noThreeD="1"/>
</file>

<file path=xl/ctrlProps/ctrlProp117.xml><?xml version="1.0" encoding="utf-8"?>
<formControlPr xmlns="http://schemas.microsoft.com/office/spreadsheetml/2009/9/main" objectType="CheckBox" fmlaLink="Q77" lockText="1" noThreeD="1"/>
</file>

<file path=xl/ctrlProps/ctrlProp118.xml><?xml version="1.0" encoding="utf-8"?>
<formControlPr xmlns="http://schemas.microsoft.com/office/spreadsheetml/2009/9/main" objectType="CheckBox" fmlaLink="R77" lockText="1" noThreeD="1"/>
</file>

<file path=xl/ctrlProps/ctrlProp119.xml><?xml version="1.0" encoding="utf-8"?>
<formControlPr xmlns="http://schemas.microsoft.com/office/spreadsheetml/2009/9/main" objectType="CheckBox" fmlaLink="S77" lockText="1" noThreeD="1"/>
</file>

<file path=xl/ctrlProps/ctrlProp12.xml><?xml version="1.0" encoding="utf-8"?>
<formControlPr xmlns="http://schemas.microsoft.com/office/spreadsheetml/2009/9/main" objectType="CheckBox" fmlaLink="G24" lockText="1" noThreeD="1"/>
</file>

<file path=xl/ctrlProps/ctrlProp120.xml><?xml version="1.0" encoding="utf-8"?>
<formControlPr xmlns="http://schemas.microsoft.com/office/spreadsheetml/2009/9/main" objectType="CheckBox" fmlaLink="Q78" lockText="1" noThreeD="1"/>
</file>

<file path=xl/ctrlProps/ctrlProp121.xml><?xml version="1.0" encoding="utf-8"?>
<formControlPr xmlns="http://schemas.microsoft.com/office/spreadsheetml/2009/9/main" objectType="CheckBox" fmlaLink="R78" lockText="1" noThreeD="1"/>
</file>

<file path=xl/ctrlProps/ctrlProp122.xml><?xml version="1.0" encoding="utf-8"?>
<formControlPr xmlns="http://schemas.microsoft.com/office/spreadsheetml/2009/9/main" objectType="CheckBox" fmlaLink="S78" lockText="1" noThreeD="1"/>
</file>

<file path=xl/ctrlProps/ctrlProp123.xml><?xml version="1.0" encoding="utf-8"?>
<formControlPr xmlns="http://schemas.microsoft.com/office/spreadsheetml/2009/9/main" objectType="CheckBox" fmlaLink="N79" lockText="1" noThreeD="1"/>
</file>

<file path=xl/ctrlProps/ctrlProp124.xml><?xml version="1.0" encoding="utf-8"?>
<formControlPr xmlns="http://schemas.microsoft.com/office/spreadsheetml/2009/9/main" objectType="CheckBox" fmlaLink="O79" lockText="1" noThreeD="1"/>
</file>

<file path=xl/ctrlProps/ctrlProp125.xml><?xml version="1.0" encoding="utf-8"?>
<formControlPr xmlns="http://schemas.microsoft.com/office/spreadsheetml/2009/9/main" objectType="CheckBox" fmlaLink="P79" lockText="1" noThreeD="1"/>
</file>

<file path=xl/ctrlProps/ctrlProp126.xml><?xml version="1.0" encoding="utf-8"?>
<formControlPr xmlns="http://schemas.microsoft.com/office/spreadsheetml/2009/9/main" objectType="CheckBox" fmlaLink="Q79" lockText="1" noThreeD="1"/>
</file>

<file path=xl/ctrlProps/ctrlProp127.xml><?xml version="1.0" encoding="utf-8"?>
<formControlPr xmlns="http://schemas.microsoft.com/office/spreadsheetml/2009/9/main" objectType="CheckBox" fmlaLink="R79" lockText="1" noThreeD="1"/>
</file>

<file path=xl/ctrlProps/ctrlProp128.xml><?xml version="1.0" encoding="utf-8"?>
<formControlPr xmlns="http://schemas.microsoft.com/office/spreadsheetml/2009/9/main" objectType="CheckBox" fmlaLink="S79" lockText="1" noThreeD="1"/>
</file>

<file path=xl/ctrlProps/ctrlProp129.xml><?xml version="1.0" encoding="utf-8"?>
<formControlPr xmlns="http://schemas.microsoft.com/office/spreadsheetml/2009/9/main" objectType="CheckBox" fmlaLink="N80" lockText="1" noThreeD="1"/>
</file>

<file path=xl/ctrlProps/ctrlProp13.xml><?xml version="1.0" encoding="utf-8"?>
<formControlPr xmlns="http://schemas.microsoft.com/office/spreadsheetml/2009/9/main" objectType="CheckBox" fmlaLink="G25" lockText="1" noThreeD="1"/>
</file>

<file path=xl/ctrlProps/ctrlProp130.xml><?xml version="1.0" encoding="utf-8"?>
<formControlPr xmlns="http://schemas.microsoft.com/office/spreadsheetml/2009/9/main" objectType="CheckBox" fmlaLink="O80" lockText="1" noThreeD="1"/>
</file>

<file path=xl/ctrlProps/ctrlProp131.xml><?xml version="1.0" encoding="utf-8"?>
<formControlPr xmlns="http://schemas.microsoft.com/office/spreadsheetml/2009/9/main" objectType="CheckBox" fmlaLink="P80" lockText="1" noThreeD="1"/>
</file>

<file path=xl/ctrlProps/ctrlProp132.xml><?xml version="1.0" encoding="utf-8"?>
<formControlPr xmlns="http://schemas.microsoft.com/office/spreadsheetml/2009/9/main" objectType="CheckBox" fmlaLink="Q80" lockText="1" noThreeD="1"/>
</file>

<file path=xl/ctrlProps/ctrlProp133.xml><?xml version="1.0" encoding="utf-8"?>
<formControlPr xmlns="http://schemas.microsoft.com/office/spreadsheetml/2009/9/main" objectType="CheckBox" fmlaLink="R80" lockText="1" noThreeD="1"/>
</file>

<file path=xl/ctrlProps/ctrlProp134.xml><?xml version="1.0" encoding="utf-8"?>
<formControlPr xmlns="http://schemas.microsoft.com/office/spreadsheetml/2009/9/main" objectType="CheckBox" fmlaLink="S80" lockText="1" noThreeD="1"/>
</file>

<file path=xl/ctrlProps/ctrlProp135.xml><?xml version="1.0" encoding="utf-8"?>
<formControlPr xmlns="http://schemas.microsoft.com/office/spreadsheetml/2009/9/main" objectType="CheckBox" fmlaLink="N81" lockText="1" noThreeD="1"/>
</file>

<file path=xl/ctrlProps/ctrlProp136.xml><?xml version="1.0" encoding="utf-8"?>
<formControlPr xmlns="http://schemas.microsoft.com/office/spreadsheetml/2009/9/main" objectType="CheckBox" fmlaLink="O81" lockText="1" noThreeD="1"/>
</file>

<file path=xl/ctrlProps/ctrlProp137.xml><?xml version="1.0" encoding="utf-8"?>
<formControlPr xmlns="http://schemas.microsoft.com/office/spreadsheetml/2009/9/main" objectType="CheckBox" fmlaLink="P81" lockText="1" noThreeD="1"/>
</file>

<file path=xl/ctrlProps/ctrlProp138.xml><?xml version="1.0" encoding="utf-8"?>
<formControlPr xmlns="http://schemas.microsoft.com/office/spreadsheetml/2009/9/main" objectType="CheckBox" fmlaLink="Q81" lockText="1" noThreeD="1"/>
</file>

<file path=xl/ctrlProps/ctrlProp139.xml><?xml version="1.0" encoding="utf-8"?>
<formControlPr xmlns="http://schemas.microsoft.com/office/spreadsheetml/2009/9/main" objectType="CheckBox" fmlaLink="R81" lockText="1" noThreeD="1"/>
</file>

<file path=xl/ctrlProps/ctrlProp14.xml><?xml version="1.0" encoding="utf-8"?>
<formControlPr xmlns="http://schemas.microsoft.com/office/spreadsheetml/2009/9/main" objectType="CheckBox" checked="Checked" fmlaLink="N35" lockText="1" noThreeD="1"/>
</file>

<file path=xl/ctrlProps/ctrlProp140.xml><?xml version="1.0" encoding="utf-8"?>
<formControlPr xmlns="http://schemas.microsoft.com/office/spreadsheetml/2009/9/main" objectType="CheckBox" fmlaLink="S81" lockText="1" noThreeD="1"/>
</file>

<file path=xl/ctrlProps/ctrlProp141.xml><?xml version="1.0" encoding="utf-8"?>
<formControlPr xmlns="http://schemas.microsoft.com/office/spreadsheetml/2009/9/main" objectType="CheckBox" fmlaLink="N96" lockText="1" noThreeD="1"/>
</file>

<file path=xl/ctrlProps/ctrlProp142.xml><?xml version="1.0" encoding="utf-8"?>
<formControlPr xmlns="http://schemas.microsoft.com/office/spreadsheetml/2009/9/main" objectType="CheckBox" fmlaLink="O96" lockText="1" noThreeD="1"/>
</file>

<file path=xl/ctrlProps/ctrlProp143.xml><?xml version="1.0" encoding="utf-8"?>
<formControlPr xmlns="http://schemas.microsoft.com/office/spreadsheetml/2009/9/main" objectType="CheckBox" fmlaLink="P96" lockText="1" noThreeD="1"/>
</file>

<file path=xl/ctrlProps/ctrlProp144.xml><?xml version="1.0" encoding="utf-8"?>
<formControlPr xmlns="http://schemas.microsoft.com/office/spreadsheetml/2009/9/main" objectType="CheckBox" fmlaLink="N97" lockText="1" noThreeD="1"/>
</file>

<file path=xl/ctrlProps/ctrlProp145.xml><?xml version="1.0" encoding="utf-8"?>
<formControlPr xmlns="http://schemas.microsoft.com/office/spreadsheetml/2009/9/main" objectType="CheckBox" fmlaLink="O97" lockText="1" noThreeD="1"/>
</file>

<file path=xl/ctrlProps/ctrlProp146.xml><?xml version="1.0" encoding="utf-8"?>
<formControlPr xmlns="http://schemas.microsoft.com/office/spreadsheetml/2009/9/main" objectType="CheckBox" fmlaLink="P97" lockText="1" noThreeD="1"/>
</file>

<file path=xl/ctrlProps/ctrlProp147.xml><?xml version="1.0" encoding="utf-8"?>
<formControlPr xmlns="http://schemas.microsoft.com/office/spreadsheetml/2009/9/main" objectType="CheckBox" fmlaLink="N98" lockText="1" noThreeD="1"/>
</file>

<file path=xl/ctrlProps/ctrlProp148.xml><?xml version="1.0" encoding="utf-8"?>
<formControlPr xmlns="http://schemas.microsoft.com/office/spreadsheetml/2009/9/main" objectType="CheckBox" fmlaLink="O98" lockText="1" noThreeD="1"/>
</file>

<file path=xl/ctrlProps/ctrlProp149.xml><?xml version="1.0" encoding="utf-8"?>
<formControlPr xmlns="http://schemas.microsoft.com/office/spreadsheetml/2009/9/main" objectType="CheckBox" fmlaLink="P98" lockText="1" noThreeD="1"/>
</file>

<file path=xl/ctrlProps/ctrlProp15.xml><?xml version="1.0" encoding="utf-8"?>
<formControlPr xmlns="http://schemas.microsoft.com/office/spreadsheetml/2009/9/main" objectType="CheckBox" fmlaLink="O35" lockText="1" noThreeD="1"/>
</file>

<file path=xl/ctrlProps/ctrlProp150.xml><?xml version="1.0" encoding="utf-8"?>
<formControlPr xmlns="http://schemas.microsoft.com/office/spreadsheetml/2009/9/main" objectType="CheckBox" fmlaLink="Q96" lockText="1" noThreeD="1"/>
</file>

<file path=xl/ctrlProps/ctrlProp151.xml><?xml version="1.0" encoding="utf-8"?>
<formControlPr xmlns="http://schemas.microsoft.com/office/spreadsheetml/2009/9/main" objectType="CheckBox" fmlaLink="R96" lockText="1" noThreeD="1"/>
</file>

<file path=xl/ctrlProps/ctrlProp152.xml><?xml version="1.0" encoding="utf-8"?>
<formControlPr xmlns="http://schemas.microsoft.com/office/spreadsheetml/2009/9/main" objectType="CheckBox" fmlaLink="S96" lockText="1" noThreeD="1"/>
</file>

<file path=xl/ctrlProps/ctrlProp153.xml><?xml version="1.0" encoding="utf-8"?>
<formControlPr xmlns="http://schemas.microsoft.com/office/spreadsheetml/2009/9/main" objectType="CheckBox" fmlaLink="Q97" lockText="1" noThreeD="1"/>
</file>

<file path=xl/ctrlProps/ctrlProp154.xml><?xml version="1.0" encoding="utf-8"?>
<formControlPr xmlns="http://schemas.microsoft.com/office/spreadsheetml/2009/9/main" objectType="CheckBox" fmlaLink="R97" lockText="1" noThreeD="1"/>
</file>

<file path=xl/ctrlProps/ctrlProp155.xml><?xml version="1.0" encoding="utf-8"?>
<formControlPr xmlns="http://schemas.microsoft.com/office/spreadsheetml/2009/9/main" objectType="CheckBox" fmlaLink="S97" lockText="1" noThreeD="1"/>
</file>

<file path=xl/ctrlProps/ctrlProp156.xml><?xml version="1.0" encoding="utf-8"?>
<formControlPr xmlns="http://schemas.microsoft.com/office/spreadsheetml/2009/9/main" objectType="CheckBox" fmlaLink="Q98" lockText="1" noThreeD="1"/>
</file>

<file path=xl/ctrlProps/ctrlProp157.xml><?xml version="1.0" encoding="utf-8"?>
<formControlPr xmlns="http://schemas.microsoft.com/office/spreadsheetml/2009/9/main" objectType="CheckBox" fmlaLink="R98" lockText="1" noThreeD="1"/>
</file>

<file path=xl/ctrlProps/ctrlProp158.xml><?xml version="1.0" encoding="utf-8"?>
<formControlPr xmlns="http://schemas.microsoft.com/office/spreadsheetml/2009/9/main" objectType="CheckBox" fmlaLink="S98"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P35"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checked="Checked" fmlaLink="G50" lockText="1" noThreeD="1"/>
</file>

<file path=xl/ctrlProps/ctrlProp162.xml><?xml version="1.0" encoding="utf-8"?>
<formControlPr xmlns="http://schemas.microsoft.com/office/spreadsheetml/2009/9/main" objectType="CheckBox" fmlaLink="H50"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checked="Checked" fmlaLink="G51" lockText="1" noThreeD="1"/>
</file>

<file path=xl/ctrlProps/ctrlProp166.xml><?xml version="1.0" encoding="utf-8"?>
<formControlPr xmlns="http://schemas.microsoft.com/office/spreadsheetml/2009/9/main" objectType="CheckBox" fmlaLink="H51"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fmlaLink="G52" lockText="1" noThreeD="1"/>
</file>

<file path=xl/ctrlProps/ctrlProp17.xml><?xml version="1.0" encoding="utf-8"?>
<formControlPr xmlns="http://schemas.microsoft.com/office/spreadsheetml/2009/9/main" objectType="CheckBox" checked="Checked" fmlaLink="N36" lockText="1" noThreeD="1"/>
</file>

<file path=xl/ctrlProps/ctrlProp170.xml><?xml version="1.0" encoding="utf-8"?>
<formControlPr xmlns="http://schemas.microsoft.com/office/spreadsheetml/2009/9/main" objectType="CheckBox" checked="Checked" fmlaLink="H52"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fmlaLink="G53" lockText="1" noThreeD="1"/>
</file>

<file path=xl/ctrlProps/ctrlProp174.xml><?xml version="1.0" encoding="utf-8"?>
<formControlPr xmlns="http://schemas.microsoft.com/office/spreadsheetml/2009/9/main" objectType="CheckBox" checked="Checked" fmlaLink="H53"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fmlaLink="G54" lockText="1" noThreeD="1"/>
</file>

<file path=xl/ctrlProps/ctrlProp178.xml><?xml version="1.0" encoding="utf-8"?>
<formControlPr xmlns="http://schemas.microsoft.com/office/spreadsheetml/2009/9/main" objectType="CheckBox" fmlaLink="H54"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O36"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fmlaLink="G55" lockText="1" noThreeD="1"/>
</file>

<file path=xl/ctrlProps/ctrlProp182.xml><?xml version="1.0" encoding="utf-8"?>
<formControlPr xmlns="http://schemas.microsoft.com/office/spreadsheetml/2009/9/main" objectType="CheckBox" checked="Checked" fmlaLink="H55"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fmlaLink="G56" lockText="1" noThreeD="1"/>
</file>

<file path=xl/ctrlProps/ctrlProp186.xml><?xml version="1.0" encoding="utf-8"?>
<formControlPr xmlns="http://schemas.microsoft.com/office/spreadsheetml/2009/9/main" objectType="CheckBox" checked="Checked" fmlaLink="H56"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fmlaLink="G57" lockText="1" noThreeD="1"/>
</file>

<file path=xl/ctrlProps/ctrlProp19.xml><?xml version="1.0" encoding="utf-8"?>
<formControlPr xmlns="http://schemas.microsoft.com/office/spreadsheetml/2009/9/main" objectType="CheckBox" fmlaLink="P36" lockText="1" noThreeD="1"/>
</file>

<file path=xl/ctrlProps/ctrlProp190.xml><?xml version="1.0" encoding="utf-8"?>
<formControlPr xmlns="http://schemas.microsoft.com/office/spreadsheetml/2009/9/main" objectType="CheckBox" checked="Checked" fmlaLink="H57"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fmlaLink="G58" lockText="1" noThreeD="1"/>
</file>

<file path=xl/ctrlProps/ctrlProp194.xml><?xml version="1.0" encoding="utf-8"?>
<formControlPr xmlns="http://schemas.microsoft.com/office/spreadsheetml/2009/9/main" objectType="CheckBox" checked="Checked" fmlaLink="H58"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fmlaLink="G59" lockText="1" noThreeD="1"/>
</file>

<file path=xl/ctrlProps/ctrlProp198.xml><?xml version="1.0" encoding="utf-8"?>
<formControlPr xmlns="http://schemas.microsoft.com/office/spreadsheetml/2009/9/main" objectType="CheckBox" checked="Checked" fmlaLink="H59" lockText="1" noThreeD="1"/>
</file>

<file path=xl/ctrlProps/ctrlProp199.xml><?xml version="1.0" encoding="utf-8"?>
<formControlPr xmlns="http://schemas.microsoft.com/office/spreadsheetml/2009/9/main" objectType="CheckBox" checked="Checked" fmlaLink="G63" lockText="1" noThreeD="1"/>
</file>

<file path=xl/ctrlProps/ctrlProp2.xml><?xml version="1.0" encoding="utf-8"?>
<formControlPr xmlns="http://schemas.microsoft.com/office/spreadsheetml/2009/9/main" objectType="CheckBox" fmlaLink="G13" lockText="1" noThreeD="1"/>
</file>

<file path=xl/ctrlProps/ctrlProp20.xml><?xml version="1.0" encoding="utf-8"?>
<formControlPr xmlns="http://schemas.microsoft.com/office/spreadsheetml/2009/9/main" objectType="CheckBox" checked="Checked" fmlaLink="N37" lockText="1" noThreeD="1"/>
</file>

<file path=xl/ctrlProps/ctrlProp200.xml><?xml version="1.0" encoding="utf-8"?>
<formControlPr xmlns="http://schemas.microsoft.com/office/spreadsheetml/2009/9/main" objectType="CheckBox" fmlaLink="G64" lockText="1" noThreeD="1"/>
</file>

<file path=xl/ctrlProps/ctrlProp201.xml><?xml version="1.0" encoding="utf-8"?>
<formControlPr xmlns="http://schemas.microsoft.com/office/spreadsheetml/2009/9/main" objectType="CheckBox" checked="Checked" fmlaLink="G65"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checked="Checked"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fmlaLink="G49" lockText="1" noThreeD="1"/>
</file>

<file path=xl/ctrlProps/ctrlProp208.xml><?xml version="1.0" encoding="utf-8"?>
<formControlPr xmlns="http://schemas.microsoft.com/office/spreadsheetml/2009/9/main" objectType="CheckBox" fmlaLink="H49" lockText="1" noThreeD="1"/>
</file>

<file path=xl/ctrlProps/ctrlProp209.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fmlaLink="O37"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fmlaLink="G76" lockText="1" noThreeD="1"/>
</file>

<file path=xl/ctrlProps/ctrlProp212.xml><?xml version="1.0" encoding="utf-8"?>
<formControlPr xmlns="http://schemas.microsoft.com/office/spreadsheetml/2009/9/main" objectType="CheckBox" fmlaLink="H76"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fmlaLink="G77" lockText="1" noThreeD="1"/>
</file>

<file path=xl/ctrlProps/ctrlProp216.xml><?xml version="1.0" encoding="utf-8"?>
<formControlPr xmlns="http://schemas.microsoft.com/office/spreadsheetml/2009/9/main" objectType="CheckBox" checked="Checked" fmlaLink="H77"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fmlaLink="G78" lockText="1" noThreeD="1"/>
</file>

<file path=xl/ctrlProps/ctrlProp22.xml><?xml version="1.0" encoding="utf-8"?>
<formControlPr xmlns="http://schemas.microsoft.com/office/spreadsheetml/2009/9/main" objectType="CheckBox" fmlaLink="P37" lockText="1" noThreeD="1"/>
</file>

<file path=xl/ctrlProps/ctrlProp220.xml><?xml version="1.0" encoding="utf-8"?>
<formControlPr xmlns="http://schemas.microsoft.com/office/spreadsheetml/2009/9/main" objectType="CheckBox" checked="Checked" fmlaLink="H78"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fmlaLink="G79" lockText="1" noThreeD="1"/>
</file>

<file path=xl/ctrlProps/ctrlProp224.xml><?xml version="1.0" encoding="utf-8"?>
<formControlPr xmlns="http://schemas.microsoft.com/office/spreadsheetml/2009/9/main" objectType="CheckBox" checked="Checked" fmlaLink="H79"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fmlaLink="G80" lockText="1" noThreeD="1"/>
</file>

<file path=xl/ctrlProps/ctrlProp228.xml><?xml version="1.0" encoding="utf-8"?>
<formControlPr xmlns="http://schemas.microsoft.com/office/spreadsheetml/2009/9/main" objectType="CheckBox" checked="Checked" fmlaLink="H80"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fmlaLink="N38"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fmlaLink="G81" lockText="1" noThreeD="1"/>
</file>

<file path=xl/ctrlProps/ctrlProp232.xml><?xml version="1.0" encoding="utf-8"?>
<formControlPr xmlns="http://schemas.microsoft.com/office/spreadsheetml/2009/9/main" objectType="CheckBox" fmlaLink="H81"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fmlaLink="G82" lockText="1" noThreeD="1"/>
</file>

<file path=xl/ctrlProps/ctrlProp236.xml><?xml version="1.0" encoding="utf-8"?>
<formControlPr xmlns="http://schemas.microsoft.com/office/spreadsheetml/2009/9/main" objectType="CheckBox" fmlaLink="H82"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fmlaLink="G94" lockText="1" noThreeD="1"/>
</file>

<file path=xl/ctrlProps/ctrlProp24.xml><?xml version="1.0" encoding="utf-8"?>
<formControlPr xmlns="http://schemas.microsoft.com/office/spreadsheetml/2009/9/main" objectType="CheckBox" fmlaLink="O38" lockText="1" noThreeD="1"/>
</file>

<file path=xl/ctrlProps/ctrlProp240.xml><?xml version="1.0" encoding="utf-8"?>
<formControlPr xmlns="http://schemas.microsoft.com/office/spreadsheetml/2009/9/main" objectType="CheckBox" fmlaLink="H94"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fmlaLink="G95" lockText="1" noThreeD="1"/>
</file>

<file path=xl/ctrlProps/ctrlProp244.xml><?xml version="1.0" encoding="utf-8"?>
<formControlPr xmlns="http://schemas.microsoft.com/office/spreadsheetml/2009/9/main" objectType="CheckBox" fmlaLink="H95"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fmlaLink="G100" lockText="1" noThreeD="1"/>
</file>

<file path=xl/ctrlProps/ctrlProp248.xml><?xml version="1.0" encoding="utf-8"?>
<formControlPr xmlns="http://schemas.microsoft.com/office/spreadsheetml/2009/9/main" objectType="CheckBox" fmlaLink="H100"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P38"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fmlaLink="G101" lockText="1" noThreeD="1"/>
</file>

<file path=xl/ctrlProps/ctrlProp252.xml><?xml version="1.0" encoding="utf-8"?>
<formControlPr xmlns="http://schemas.microsoft.com/office/spreadsheetml/2009/9/main" objectType="CheckBox" fmlaLink="H101"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fmlaLink="G102" lockText="1" noThreeD="1"/>
</file>

<file path=xl/ctrlProps/ctrlProp256.xml><?xml version="1.0" encoding="utf-8"?>
<formControlPr xmlns="http://schemas.microsoft.com/office/spreadsheetml/2009/9/main" objectType="CheckBox" fmlaLink="H102"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fmlaLink="G93" lockText="1" noThreeD="1"/>
</file>

<file path=xl/ctrlProps/ctrlProp26.xml><?xml version="1.0" encoding="utf-8"?>
<formControlPr xmlns="http://schemas.microsoft.com/office/spreadsheetml/2009/9/main" objectType="CheckBox" checked="Checked" fmlaLink="N39" lockText="1" noThreeD="1"/>
</file>

<file path=xl/ctrlProps/ctrlProp260.xml><?xml version="1.0" encoding="utf-8"?>
<formControlPr xmlns="http://schemas.microsoft.com/office/spreadsheetml/2009/9/main" objectType="CheckBox" fmlaLink="H93"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fmlaLink="G108" lockText="1" noThreeD="1"/>
</file>

<file path=xl/ctrlProps/ctrlProp264.xml><?xml version="1.0" encoding="utf-8"?>
<formControlPr xmlns="http://schemas.microsoft.com/office/spreadsheetml/2009/9/main" objectType="CheckBox" fmlaLink="H108"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fmlaLink="G109" lockText="1" noThreeD="1"/>
</file>

<file path=xl/ctrlProps/ctrlProp268.xml><?xml version="1.0" encoding="utf-8"?>
<formControlPr xmlns="http://schemas.microsoft.com/office/spreadsheetml/2009/9/main" objectType="CheckBox" fmlaLink="H109"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O39"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fmlaLink="G110" lockText="1" noThreeD="1"/>
</file>

<file path=xl/ctrlProps/ctrlProp272.xml><?xml version="1.0" encoding="utf-8"?>
<formControlPr xmlns="http://schemas.microsoft.com/office/spreadsheetml/2009/9/main" objectType="CheckBox" fmlaLink="H110"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fmlaLink="G116" lockText="1" noThreeD="1"/>
</file>

<file path=xl/ctrlProps/ctrlProp276.xml><?xml version="1.0" encoding="utf-8"?>
<formControlPr xmlns="http://schemas.microsoft.com/office/spreadsheetml/2009/9/main" objectType="CheckBox" fmlaLink="H116"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fmlaLink="G103" lockText="1" noThreeD="1"/>
</file>

<file path=xl/ctrlProps/ctrlProp28.xml><?xml version="1.0" encoding="utf-8"?>
<formControlPr xmlns="http://schemas.microsoft.com/office/spreadsheetml/2009/9/main" objectType="CheckBox" fmlaLink="P39" lockText="1" noThreeD="1"/>
</file>

<file path=xl/ctrlProps/ctrlProp280.xml><?xml version="1.0" encoding="utf-8"?>
<formControlPr xmlns="http://schemas.microsoft.com/office/spreadsheetml/2009/9/main" objectType="CheckBox" fmlaLink="H103"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fmlaLink="G128" lockText="1" noThreeD="1"/>
</file>

<file path=xl/ctrlProps/ctrlProp284.xml><?xml version="1.0" encoding="utf-8"?>
<formControlPr xmlns="http://schemas.microsoft.com/office/spreadsheetml/2009/9/main" objectType="CheckBox" fmlaLink="H128"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fmlaLink="G129" lockText="1" noThreeD="1"/>
</file>

<file path=xl/ctrlProps/ctrlProp288.xml><?xml version="1.0" encoding="utf-8"?>
<formControlPr xmlns="http://schemas.microsoft.com/office/spreadsheetml/2009/9/main" objectType="CheckBox" fmlaLink="H129"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Q35"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fmlaLink="G130" lockText="1" noThreeD="1"/>
</file>

<file path=xl/ctrlProps/ctrlProp292.xml><?xml version="1.0" encoding="utf-8"?>
<formControlPr xmlns="http://schemas.microsoft.com/office/spreadsheetml/2009/9/main" objectType="CheckBox" fmlaLink="H130"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fmlaLink="G133" lockText="1" noThreeD="1"/>
</file>

<file path=xl/ctrlProps/ctrlProp296.xml><?xml version="1.0" encoding="utf-8"?>
<formControlPr xmlns="http://schemas.microsoft.com/office/spreadsheetml/2009/9/main" objectType="CheckBox" fmlaLink="H133"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fmlaLink="G134" lockText="1" noThreeD="1"/>
</file>

<file path=xl/ctrlProps/ctrlProp3.xml><?xml version="1.0" encoding="utf-8"?>
<formControlPr xmlns="http://schemas.microsoft.com/office/spreadsheetml/2009/9/main" objectType="CheckBox" fmlaLink="G14" lockText="1" noThreeD="1"/>
</file>

<file path=xl/ctrlProps/ctrlProp30.xml><?xml version="1.0" encoding="utf-8"?>
<formControlPr xmlns="http://schemas.microsoft.com/office/spreadsheetml/2009/9/main" objectType="CheckBox" fmlaLink="R35" lockText="1" noThreeD="1"/>
</file>

<file path=xl/ctrlProps/ctrlProp300.xml><?xml version="1.0" encoding="utf-8"?>
<formControlPr xmlns="http://schemas.microsoft.com/office/spreadsheetml/2009/9/main" objectType="CheckBox" fmlaLink="H134"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fmlaLink="G137" lockText="1" noThreeD="1"/>
</file>

<file path=xl/ctrlProps/ctrlProp304.xml><?xml version="1.0" encoding="utf-8"?>
<formControlPr xmlns="http://schemas.microsoft.com/office/spreadsheetml/2009/9/main" objectType="CheckBox" fmlaLink="H137"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fmlaLink="G127" lockText="1" noThreeD="1"/>
</file>

<file path=xl/ctrlProps/ctrlProp308.xml><?xml version="1.0" encoding="utf-8"?>
<formControlPr xmlns="http://schemas.microsoft.com/office/spreadsheetml/2009/9/main" objectType="CheckBox" fmlaLink="H127"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S35"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fmlaLink="G149" lockText="1" noThreeD="1"/>
</file>

<file path=xl/ctrlProps/ctrlProp312.xml><?xml version="1.0" encoding="utf-8"?>
<formControlPr xmlns="http://schemas.microsoft.com/office/spreadsheetml/2009/9/main" objectType="CheckBox" fmlaLink="H149"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fmlaLink="G150" lockText="1" noThreeD="1"/>
</file>

<file path=xl/ctrlProps/ctrlProp316.xml><?xml version="1.0" encoding="utf-8"?>
<formControlPr xmlns="http://schemas.microsoft.com/office/spreadsheetml/2009/9/main" objectType="CheckBox" fmlaLink="H150"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fmlaLink="G151" lockText="1" noThreeD="1"/>
</file>

<file path=xl/ctrlProps/ctrlProp32.xml><?xml version="1.0" encoding="utf-8"?>
<formControlPr xmlns="http://schemas.microsoft.com/office/spreadsheetml/2009/9/main" objectType="CheckBox" fmlaLink="Q36" lockText="1" noThreeD="1"/>
</file>

<file path=xl/ctrlProps/ctrlProp320.xml><?xml version="1.0" encoding="utf-8"?>
<formControlPr xmlns="http://schemas.microsoft.com/office/spreadsheetml/2009/9/main" objectType="CheckBox" fmlaLink="H151"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fmlaLink="G152" lockText="1" noThreeD="1"/>
</file>

<file path=xl/ctrlProps/ctrlProp324.xml><?xml version="1.0" encoding="utf-8"?>
<formControlPr xmlns="http://schemas.microsoft.com/office/spreadsheetml/2009/9/main" objectType="CheckBox" fmlaLink="H152"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fmlaLink="G148" lockText="1" noThreeD="1"/>
</file>

<file path=xl/ctrlProps/ctrlProp328.xml><?xml version="1.0" encoding="utf-8"?>
<formControlPr xmlns="http://schemas.microsoft.com/office/spreadsheetml/2009/9/main" objectType="CheckBox" fmlaLink="H148"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fmlaLink="R36"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fmlaLink="G60" lockText="1" noThreeD="1"/>
</file>

<file path=xl/ctrlProps/ctrlProp335.xml><?xml version="1.0" encoding="utf-8"?>
<formControlPr xmlns="http://schemas.microsoft.com/office/spreadsheetml/2009/9/main" objectType="CheckBox" checked="Checked" fmlaLink="H60"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fmlaLink="G111" lockText="1" noThreeD="1"/>
</file>

<file path=xl/ctrlProps/ctrlProp339.xml><?xml version="1.0" encoding="utf-8"?>
<formControlPr xmlns="http://schemas.microsoft.com/office/spreadsheetml/2009/9/main" objectType="CheckBox" fmlaLink="H111" lockText="1" noThreeD="1"/>
</file>

<file path=xl/ctrlProps/ctrlProp34.xml><?xml version="1.0" encoding="utf-8"?>
<formControlPr xmlns="http://schemas.microsoft.com/office/spreadsheetml/2009/9/main" objectType="CheckBox" fmlaLink="S36"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fmlaLink="G112" lockText="1" noThreeD="1"/>
</file>

<file path=xl/ctrlProps/ctrlProp343.xml><?xml version="1.0" encoding="utf-8"?>
<formControlPr xmlns="http://schemas.microsoft.com/office/spreadsheetml/2009/9/main" objectType="CheckBox" fmlaLink="H112"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fmlaLink="G113" lockText="1" noThreeD="1"/>
</file>

<file path=xl/ctrlProps/ctrlProp347.xml><?xml version="1.0" encoding="utf-8"?>
<formControlPr xmlns="http://schemas.microsoft.com/office/spreadsheetml/2009/9/main" objectType="CheckBox" fmlaLink="H113"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fmlaLink="Q37" lockText="1" noThreeD="1"/>
</file>

<file path=xl/ctrlProps/ctrlProp350.xml><?xml version="1.0" encoding="utf-8"?>
<formControlPr xmlns="http://schemas.microsoft.com/office/spreadsheetml/2009/9/main" objectType="CheckBox" fmlaLink="G114" lockText="1" noThreeD="1"/>
</file>

<file path=xl/ctrlProps/ctrlProp351.xml><?xml version="1.0" encoding="utf-8"?>
<formControlPr xmlns="http://schemas.microsoft.com/office/spreadsheetml/2009/9/main" objectType="CheckBox" fmlaLink="H114"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fmlaLink="G115" lockText="1" noThreeD="1"/>
</file>

<file path=xl/ctrlProps/ctrlProp355.xml><?xml version="1.0" encoding="utf-8"?>
<formControlPr xmlns="http://schemas.microsoft.com/office/spreadsheetml/2009/9/main" objectType="CheckBox" fmlaLink="H115"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fmlaLink="G96" lockText="1" noThreeD="1"/>
</file>

<file path=xl/ctrlProps/ctrlProp359.xml><?xml version="1.0" encoding="utf-8"?>
<formControlPr xmlns="http://schemas.microsoft.com/office/spreadsheetml/2009/9/main" objectType="CheckBox" fmlaLink="H96" lockText="1" noThreeD="1"/>
</file>

<file path=xl/ctrlProps/ctrlProp36.xml><?xml version="1.0" encoding="utf-8"?>
<formControlPr xmlns="http://schemas.microsoft.com/office/spreadsheetml/2009/9/main" objectType="CheckBox" fmlaLink="R37"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fmlaLink="G131" lockText="1" noThreeD="1"/>
</file>

<file path=xl/ctrlProps/ctrlProp363.xml><?xml version="1.0" encoding="utf-8"?>
<formControlPr xmlns="http://schemas.microsoft.com/office/spreadsheetml/2009/9/main" objectType="CheckBox" fmlaLink="H131"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fmlaLink="G132" lockText="1" noThreeD="1"/>
</file>

<file path=xl/ctrlProps/ctrlProp367.xml><?xml version="1.0" encoding="utf-8"?>
<formControlPr xmlns="http://schemas.microsoft.com/office/spreadsheetml/2009/9/main" objectType="CheckBox" fmlaLink="H132"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S37" lockText="1" noThreeD="1"/>
</file>

<file path=xl/ctrlProps/ctrlProp370.xml><?xml version="1.0" encoding="utf-8"?>
<formControlPr xmlns="http://schemas.microsoft.com/office/spreadsheetml/2009/9/main" objectType="CheckBox" fmlaLink="G135" lockText="1" noThreeD="1"/>
</file>

<file path=xl/ctrlProps/ctrlProp371.xml><?xml version="1.0" encoding="utf-8"?>
<formControlPr xmlns="http://schemas.microsoft.com/office/spreadsheetml/2009/9/main" objectType="CheckBox" fmlaLink="H135"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fmlaLink="G136" lockText="1" noThreeD="1"/>
</file>

<file path=xl/ctrlProps/ctrlProp375.xml><?xml version="1.0" encoding="utf-8"?>
<formControlPr xmlns="http://schemas.microsoft.com/office/spreadsheetml/2009/9/main" objectType="CheckBox" fmlaLink="H136"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fmlaLink="G99" lockText="1" noThreeD="1"/>
</file>

<file path=xl/ctrlProps/ctrlProp379.xml><?xml version="1.0" encoding="utf-8"?>
<formControlPr xmlns="http://schemas.microsoft.com/office/spreadsheetml/2009/9/main" objectType="CheckBox" fmlaLink="H99" lockText="1" noThreeD="1"/>
</file>

<file path=xl/ctrlProps/ctrlProp38.xml><?xml version="1.0" encoding="utf-8"?>
<formControlPr xmlns="http://schemas.microsoft.com/office/spreadsheetml/2009/9/main" objectType="CheckBox" checked="Checked" fmlaLink="Q38" lockText="1" noThreeD="1"/>
</file>

<file path=xl/ctrlProps/ctrlProp380.xml><?xml version="1.0" encoding="utf-8"?>
<formControlPr xmlns="http://schemas.microsoft.com/office/spreadsheetml/2009/9/main" objectType="CheckBox" fmlaLink="I22" lockText="1" noThreeD="1"/>
</file>

<file path=xl/ctrlProps/ctrlProp381.xml><?xml version="1.0" encoding="utf-8"?>
<formControlPr xmlns="http://schemas.microsoft.com/office/spreadsheetml/2009/9/main" objectType="CheckBox" fmlaLink="J22" lockText="1" noThreeD="1"/>
</file>

<file path=xl/ctrlProps/ctrlProp382.xml><?xml version="1.0" encoding="utf-8"?>
<formControlPr xmlns="http://schemas.microsoft.com/office/spreadsheetml/2009/9/main" objectType="CheckBox" fmlaLink="K22" lockText="1" noThreeD="1"/>
</file>

<file path=xl/ctrlProps/ctrlProp383.xml><?xml version="1.0" encoding="utf-8"?>
<formControlPr xmlns="http://schemas.microsoft.com/office/spreadsheetml/2009/9/main" objectType="CheckBox" checked="Checked" fmlaLink="L22" lockText="1" noThreeD="1"/>
</file>

<file path=xl/ctrlProps/ctrlProp384.xml><?xml version="1.0" encoding="utf-8"?>
<formControlPr xmlns="http://schemas.microsoft.com/office/spreadsheetml/2009/9/main" objectType="CheckBox" checked="Checked" fmlaLink="I23" lockText="1" noThreeD="1"/>
</file>

<file path=xl/ctrlProps/ctrlProp385.xml><?xml version="1.0" encoding="utf-8"?>
<formControlPr xmlns="http://schemas.microsoft.com/office/spreadsheetml/2009/9/main" objectType="CheckBox" fmlaLink="J23" lockText="1" noThreeD="1"/>
</file>

<file path=xl/ctrlProps/ctrlProp386.xml><?xml version="1.0" encoding="utf-8"?>
<formControlPr xmlns="http://schemas.microsoft.com/office/spreadsheetml/2009/9/main" objectType="CheckBox" fmlaLink="K23" lockText="1" noThreeD="1"/>
</file>

<file path=xl/ctrlProps/ctrlProp387.xml><?xml version="1.0" encoding="utf-8"?>
<formControlPr xmlns="http://schemas.microsoft.com/office/spreadsheetml/2009/9/main" objectType="CheckBox" fmlaLink="L23" lockText="1" noThreeD="1"/>
</file>

<file path=xl/ctrlProps/ctrlProp388.xml><?xml version="1.0" encoding="utf-8"?>
<formControlPr xmlns="http://schemas.microsoft.com/office/spreadsheetml/2009/9/main" objectType="CheckBox" checked="Checked" fmlaLink="I25" lockText="1" noThreeD="1"/>
</file>

<file path=xl/ctrlProps/ctrlProp389.xml><?xml version="1.0" encoding="utf-8"?>
<formControlPr xmlns="http://schemas.microsoft.com/office/spreadsheetml/2009/9/main" objectType="CheckBox" fmlaLink="J25" lockText="1" noThreeD="1"/>
</file>

<file path=xl/ctrlProps/ctrlProp39.xml><?xml version="1.0" encoding="utf-8"?>
<formControlPr xmlns="http://schemas.microsoft.com/office/spreadsheetml/2009/9/main" objectType="CheckBox" fmlaLink="R38" lockText="1" noThreeD="1"/>
</file>

<file path=xl/ctrlProps/ctrlProp390.xml><?xml version="1.0" encoding="utf-8"?>
<formControlPr xmlns="http://schemas.microsoft.com/office/spreadsheetml/2009/9/main" objectType="CheckBox" fmlaLink="K25" lockText="1" noThreeD="1"/>
</file>

<file path=xl/ctrlProps/ctrlProp391.xml><?xml version="1.0" encoding="utf-8"?>
<formControlPr xmlns="http://schemas.microsoft.com/office/spreadsheetml/2009/9/main" objectType="CheckBox" fmlaLink="L25" lockText="1" noThreeD="1"/>
</file>

<file path=xl/ctrlProps/ctrlProp392.xml><?xml version="1.0" encoding="utf-8"?>
<formControlPr xmlns="http://schemas.microsoft.com/office/spreadsheetml/2009/9/main" objectType="CheckBox" checked="Checked" fmlaLink="I27" lockText="1" noThreeD="1"/>
</file>

<file path=xl/ctrlProps/ctrlProp393.xml><?xml version="1.0" encoding="utf-8"?>
<formControlPr xmlns="http://schemas.microsoft.com/office/spreadsheetml/2009/9/main" objectType="CheckBox" fmlaLink="J27" lockText="1" noThreeD="1"/>
</file>

<file path=xl/ctrlProps/ctrlProp394.xml><?xml version="1.0" encoding="utf-8"?>
<formControlPr xmlns="http://schemas.microsoft.com/office/spreadsheetml/2009/9/main" objectType="CheckBox" fmlaLink="K27" lockText="1" noThreeD="1"/>
</file>

<file path=xl/ctrlProps/ctrlProp395.xml><?xml version="1.0" encoding="utf-8"?>
<formControlPr xmlns="http://schemas.microsoft.com/office/spreadsheetml/2009/9/main" objectType="CheckBox" fmlaLink="L27" lockText="1" noThreeD="1"/>
</file>

<file path=xl/ctrlProps/ctrlProp396.xml><?xml version="1.0" encoding="utf-8"?>
<formControlPr xmlns="http://schemas.microsoft.com/office/spreadsheetml/2009/9/main" objectType="CheckBox" fmlaLink="I29" lockText="1" noThreeD="1"/>
</file>

<file path=xl/ctrlProps/ctrlProp397.xml><?xml version="1.0" encoding="utf-8"?>
<formControlPr xmlns="http://schemas.microsoft.com/office/spreadsheetml/2009/9/main" objectType="CheckBox" checked="Checked" fmlaLink="J29" lockText="1" noThreeD="1"/>
</file>

<file path=xl/ctrlProps/ctrlProp398.xml><?xml version="1.0" encoding="utf-8"?>
<formControlPr xmlns="http://schemas.microsoft.com/office/spreadsheetml/2009/9/main" objectType="CheckBox" fmlaLink="K29" lockText="1" noThreeD="1"/>
</file>

<file path=xl/ctrlProps/ctrlProp399.xml><?xml version="1.0" encoding="utf-8"?>
<formControlPr xmlns="http://schemas.microsoft.com/office/spreadsheetml/2009/9/main" objectType="CheckBox" fmlaLink="L29" lockText="1" noThreeD="1"/>
</file>

<file path=xl/ctrlProps/ctrlProp4.xml><?xml version="1.0" encoding="utf-8"?>
<formControlPr xmlns="http://schemas.microsoft.com/office/spreadsheetml/2009/9/main" objectType="CheckBox" fmlaLink="G15" lockText="1" noThreeD="1"/>
</file>

<file path=xl/ctrlProps/ctrlProp40.xml><?xml version="1.0" encoding="utf-8"?>
<formControlPr xmlns="http://schemas.microsoft.com/office/spreadsheetml/2009/9/main" objectType="CheckBox" fmlaLink="S38" lockText="1" noThreeD="1"/>
</file>

<file path=xl/ctrlProps/ctrlProp400.xml><?xml version="1.0" encoding="utf-8"?>
<formControlPr xmlns="http://schemas.microsoft.com/office/spreadsheetml/2009/9/main" objectType="CheckBox" checked="Checked" fmlaLink="I31" lockText="1" noThreeD="1"/>
</file>

<file path=xl/ctrlProps/ctrlProp401.xml><?xml version="1.0" encoding="utf-8"?>
<formControlPr xmlns="http://schemas.microsoft.com/office/spreadsheetml/2009/9/main" objectType="CheckBox" fmlaLink="J31" lockText="1" noThreeD="1"/>
</file>

<file path=xl/ctrlProps/ctrlProp402.xml><?xml version="1.0" encoding="utf-8"?>
<formControlPr xmlns="http://schemas.microsoft.com/office/spreadsheetml/2009/9/main" objectType="CheckBox" fmlaLink="K31" lockText="1" noThreeD="1"/>
</file>

<file path=xl/ctrlProps/ctrlProp403.xml><?xml version="1.0" encoding="utf-8"?>
<formControlPr xmlns="http://schemas.microsoft.com/office/spreadsheetml/2009/9/main" objectType="CheckBox" fmlaLink="L31" lockText="1" noThreeD="1"/>
</file>

<file path=xl/ctrlProps/ctrlProp404.xml><?xml version="1.0" encoding="utf-8"?>
<formControlPr xmlns="http://schemas.microsoft.com/office/spreadsheetml/2009/9/main" objectType="CheckBox" fmlaLink="I33" lockText="1" noThreeD="1"/>
</file>

<file path=xl/ctrlProps/ctrlProp405.xml><?xml version="1.0" encoding="utf-8"?>
<formControlPr xmlns="http://schemas.microsoft.com/office/spreadsheetml/2009/9/main" objectType="CheckBox" checked="Checked" fmlaLink="J33" lockText="1" noThreeD="1"/>
</file>

<file path=xl/ctrlProps/ctrlProp406.xml><?xml version="1.0" encoding="utf-8"?>
<formControlPr xmlns="http://schemas.microsoft.com/office/spreadsheetml/2009/9/main" objectType="CheckBox" fmlaLink="K33" lockText="1" noThreeD="1"/>
</file>

<file path=xl/ctrlProps/ctrlProp407.xml><?xml version="1.0" encoding="utf-8"?>
<formControlPr xmlns="http://schemas.microsoft.com/office/spreadsheetml/2009/9/main" objectType="CheckBox" fmlaLink="L33" lockText="1" noThreeD="1"/>
</file>

<file path=xl/ctrlProps/ctrlProp408.xml><?xml version="1.0" encoding="utf-8"?>
<formControlPr xmlns="http://schemas.microsoft.com/office/spreadsheetml/2009/9/main" objectType="CheckBox" fmlaLink="I35" lockText="1" noThreeD="1"/>
</file>

<file path=xl/ctrlProps/ctrlProp409.xml><?xml version="1.0" encoding="utf-8"?>
<formControlPr xmlns="http://schemas.microsoft.com/office/spreadsheetml/2009/9/main" objectType="CheckBox" fmlaLink="J35" lockText="1" noThreeD="1"/>
</file>

<file path=xl/ctrlProps/ctrlProp41.xml><?xml version="1.0" encoding="utf-8"?>
<formControlPr xmlns="http://schemas.microsoft.com/office/spreadsheetml/2009/9/main" objectType="CheckBox" fmlaLink="N54" lockText="1" noThreeD="1"/>
</file>

<file path=xl/ctrlProps/ctrlProp410.xml><?xml version="1.0" encoding="utf-8"?>
<formControlPr xmlns="http://schemas.microsoft.com/office/spreadsheetml/2009/9/main" objectType="CheckBox" checked="Checked" fmlaLink="K35" lockText="1" noThreeD="1"/>
</file>

<file path=xl/ctrlProps/ctrlProp411.xml><?xml version="1.0" encoding="utf-8"?>
<formControlPr xmlns="http://schemas.microsoft.com/office/spreadsheetml/2009/9/main" objectType="CheckBox" fmlaLink="L35" lockText="1" noThreeD="1"/>
</file>

<file path=xl/ctrlProps/ctrlProp412.xml><?xml version="1.0" encoding="utf-8"?>
<formControlPr xmlns="http://schemas.microsoft.com/office/spreadsheetml/2009/9/main" objectType="CheckBox" fmlaLink="I37" lockText="1" noThreeD="1"/>
</file>

<file path=xl/ctrlProps/ctrlProp413.xml><?xml version="1.0" encoding="utf-8"?>
<formControlPr xmlns="http://schemas.microsoft.com/office/spreadsheetml/2009/9/main" objectType="CheckBox" fmlaLink="J37" lockText="1" noThreeD="1"/>
</file>

<file path=xl/ctrlProps/ctrlProp414.xml><?xml version="1.0" encoding="utf-8"?>
<formControlPr xmlns="http://schemas.microsoft.com/office/spreadsheetml/2009/9/main" objectType="CheckBox" checked="Checked" fmlaLink="K37" lockText="1" noThreeD="1"/>
</file>

<file path=xl/ctrlProps/ctrlProp415.xml><?xml version="1.0" encoding="utf-8"?>
<formControlPr xmlns="http://schemas.microsoft.com/office/spreadsheetml/2009/9/main" objectType="CheckBox" fmlaLink="L37" lockText="1" noThreeD="1"/>
</file>

<file path=xl/ctrlProps/ctrlProp416.xml><?xml version="1.0" encoding="utf-8"?>
<formControlPr xmlns="http://schemas.microsoft.com/office/spreadsheetml/2009/9/main" objectType="CheckBox" fmlaLink="I39" lockText="1" noThreeD="1"/>
</file>

<file path=xl/ctrlProps/ctrlProp417.xml><?xml version="1.0" encoding="utf-8"?>
<formControlPr xmlns="http://schemas.microsoft.com/office/spreadsheetml/2009/9/main" objectType="CheckBox" fmlaLink="J39" lockText="1" noThreeD="1"/>
</file>

<file path=xl/ctrlProps/ctrlProp418.xml><?xml version="1.0" encoding="utf-8"?>
<formControlPr xmlns="http://schemas.microsoft.com/office/spreadsheetml/2009/9/main" objectType="CheckBox" checked="Checked" fmlaLink="K39" lockText="1" noThreeD="1"/>
</file>

<file path=xl/ctrlProps/ctrlProp419.xml><?xml version="1.0" encoding="utf-8"?>
<formControlPr xmlns="http://schemas.microsoft.com/office/spreadsheetml/2009/9/main" objectType="CheckBox" fmlaLink="L39" lockText="1" noThreeD="1"/>
</file>

<file path=xl/ctrlProps/ctrlProp42.xml><?xml version="1.0" encoding="utf-8"?>
<formControlPr xmlns="http://schemas.microsoft.com/office/spreadsheetml/2009/9/main" objectType="CheckBox" fmlaLink="O54" lockText="1" noThreeD="1"/>
</file>

<file path=xl/ctrlProps/ctrlProp420.xml><?xml version="1.0" encoding="utf-8"?>
<formControlPr xmlns="http://schemas.microsoft.com/office/spreadsheetml/2009/9/main" objectType="CheckBox" checked="Checked" fmlaLink="I24" lockText="1" noThreeD="1"/>
</file>

<file path=xl/ctrlProps/ctrlProp421.xml><?xml version="1.0" encoding="utf-8"?>
<formControlPr xmlns="http://schemas.microsoft.com/office/spreadsheetml/2009/9/main" objectType="CheckBox" fmlaLink="J24" lockText="1" noThreeD="1"/>
</file>

<file path=xl/ctrlProps/ctrlProp422.xml><?xml version="1.0" encoding="utf-8"?>
<formControlPr xmlns="http://schemas.microsoft.com/office/spreadsheetml/2009/9/main" objectType="CheckBox" fmlaLink="K24" lockText="1" noThreeD="1"/>
</file>

<file path=xl/ctrlProps/ctrlProp423.xml><?xml version="1.0" encoding="utf-8"?>
<formControlPr xmlns="http://schemas.microsoft.com/office/spreadsheetml/2009/9/main" objectType="CheckBox" fmlaLink="L24" lockText="1" noThreeD="1"/>
</file>

<file path=xl/ctrlProps/ctrlProp424.xml><?xml version="1.0" encoding="utf-8"?>
<formControlPr xmlns="http://schemas.microsoft.com/office/spreadsheetml/2009/9/main" objectType="CheckBox" checked="Checked" fmlaLink="I26" lockText="1" noThreeD="1"/>
</file>

<file path=xl/ctrlProps/ctrlProp425.xml><?xml version="1.0" encoding="utf-8"?>
<formControlPr xmlns="http://schemas.microsoft.com/office/spreadsheetml/2009/9/main" objectType="CheckBox" fmlaLink="J26" lockText="1" noThreeD="1"/>
</file>

<file path=xl/ctrlProps/ctrlProp426.xml><?xml version="1.0" encoding="utf-8"?>
<formControlPr xmlns="http://schemas.microsoft.com/office/spreadsheetml/2009/9/main" objectType="CheckBox" fmlaLink="K26" lockText="1" noThreeD="1"/>
</file>

<file path=xl/ctrlProps/ctrlProp427.xml><?xml version="1.0" encoding="utf-8"?>
<formControlPr xmlns="http://schemas.microsoft.com/office/spreadsheetml/2009/9/main" objectType="CheckBox" fmlaLink="L26" lockText="1" noThreeD="1"/>
</file>

<file path=xl/ctrlProps/ctrlProp428.xml><?xml version="1.0" encoding="utf-8"?>
<formControlPr xmlns="http://schemas.microsoft.com/office/spreadsheetml/2009/9/main" objectType="CheckBox" checked="Checked" fmlaLink="I28" lockText="1" noThreeD="1"/>
</file>

<file path=xl/ctrlProps/ctrlProp429.xml><?xml version="1.0" encoding="utf-8"?>
<formControlPr xmlns="http://schemas.microsoft.com/office/spreadsheetml/2009/9/main" objectType="CheckBox" fmlaLink="J28" lockText="1" noThreeD="1"/>
</file>

<file path=xl/ctrlProps/ctrlProp43.xml><?xml version="1.0" encoding="utf-8"?>
<formControlPr xmlns="http://schemas.microsoft.com/office/spreadsheetml/2009/9/main" objectType="CheckBox" fmlaLink="P54" lockText="1" noThreeD="1"/>
</file>

<file path=xl/ctrlProps/ctrlProp430.xml><?xml version="1.0" encoding="utf-8"?>
<formControlPr xmlns="http://schemas.microsoft.com/office/spreadsheetml/2009/9/main" objectType="CheckBox" fmlaLink="K28" lockText="1" noThreeD="1"/>
</file>

<file path=xl/ctrlProps/ctrlProp431.xml><?xml version="1.0" encoding="utf-8"?>
<formControlPr xmlns="http://schemas.microsoft.com/office/spreadsheetml/2009/9/main" objectType="CheckBox" fmlaLink="L28" lockText="1" noThreeD="1"/>
</file>

<file path=xl/ctrlProps/ctrlProp432.xml><?xml version="1.0" encoding="utf-8"?>
<formControlPr xmlns="http://schemas.microsoft.com/office/spreadsheetml/2009/9/main" objectType="CheckBox" fmlaLink="I30" lockText="1" noThreeD="1"/>
</file>

<file path=xl/ctrlProps/ctrlProp433.xml><?xml version="1.0" encoding="utf-8"?>
<formControlPr xmlns="http://schemas.microsoft.com/office/spreadsheetml/2009/9/main" objectType="CheckBox" checked="Checked" fmlaLink="J30" lockText="1" noThreeD="1"/>
</file>

<file path=xl/ctrlProps/ctrlProp434.xml><?xml version="1.0" encoding="utf-8"?>
<formControlPr xmlns="http://schemas.microsoft.com/office/spreadsheetml/2009/9/main" objectType="CheckBox" fmlaLink="K30" lockText="1" noThreeD="1"/>
</file>

<file path=xl/ctrlProps/ctrlProp435.xml><?xml version="1.0" encoding="utf-8"?>
<formControlPr xmlns="http://schemas.microsoft.com/office/spreadsheetml/2009/9/main" objectType="CheckBox" fmlaLink="L30" lockText="1" noThreeD="1"/>
</file>

<file path=xl/ctrlProps/ctrlProp436.xml><?xml version="1.0" encoding="utf-8"?>
<formControlPr xmlns="http://schemas.microsoft.com/office/spreadsheetml/2009/9/main" objectType="CheckBox" fmlaLink="I32" lockText="1" noThreeD="1"/>
</file>

<file path=xl/ctrlProps/ctrlProp437.xml><?xml version="1.0" encoding="utf-8"?>
<formControlPr xmlns="http://schemas.microsoft.com/office/spreadsheetml/2009/9/main" objectType="CheckBox" checked="Checked" fmlaLink="J32" lockText="1" noThreeD="1"/>
</file>

<file path=xl/ctrlProps/ctrlProp438.xml><?xml version="1.0" encoding="utf-8"?>
<formControlPr xmlns="http://schemas.microsoft.com/office/spreadsheetml/2009/9/main" objectType="CheckBox" fmlaLink="K32" lockText="1" noThreeD="1"/>
</file>

<file path=xl/ctrlProps/ctrlProp439.xml><?xml version="1.0" encoding="utf-8"?>
<formControlPr xmlns="http://schemas.microsoft.com/office/spreadsheetml/2009/9/main" objectType="CheckBox" fmlaLink="L32" lockText="1" noThreeD="1"/>
</file>

<file path=xl/ctrlProps/ctrlProp44.xml><?xml version="1.0" encoding="utf-8"?>
<formControlPr xmlns="http://schemas.microsoft.com/office/spreadsheetml/2009/9/main" objectType="CheckBox" fmlaLink="N55" lockText="1" noThreeD="1"/>
</file>

<file path=xl/ctrlProps/ctrlProp440.xml><?xml version="1.0" encoding="utf-8"?>
<formControlPr xmlns="http://schemas.microsoft.com/office/spreadsheetml/2009/9/main" objectType="CheckBox" fmlaLink="I34" lockText="1" noThreeD="1"/>
</file>

<file path=xl/ctrlProps/ctrlProp441.xml><?xml version="1.0" encoding="utf-8"?>
<formControlPr xmlns="http://schemas.microsoft.com/office/spreadsheetml/2009/9/main" objectType="CheckBox" fmlaLink="J34" lockText="1" noThreeD="1"/>
</file>

<file path=xl/ctrlProps/ctrlProp442.xml><?xml version="1.0" encoding="utf-8"?>
<formControlPr xmlns="http://schemas.microsoft.com/office/spreadsheetml/2009/9/main" objectType="CheckBox" checked="Checked" fmlaLink="K34" lockText="1" noThreeD="1"/>
</file>

<file path=xl/ctrlProps/ctrlProp443.xml><?xml version="1.0" encoding="utf-8"?>
<formControlPr xmlns="http://schemas.microsoft.com/office/spreadsheetml/2009/9/main" objectType="CheckBox" fmlaLink="L34" lockText="1" noThreeD="1"/>
</file>

<file path=xl/ctrlProps/ctrlProp444.xml><?xml version="1.0" encoding="utf-8"?>
<formControlPr xmlns="http://schemas.microsoft.com/office/spreadsheetml/2009/9/main" objectType="CheckBox" fmlaLink="I36" lockText="1" noThreeD="1"/>
</file>

<file path=xl/ctrlProps/ctrlProp445.xml><?xml version="1.0" encoding="utf-8"?>
<formControlPr xmlns="http://schemas.microsoft.com/office/spreadsheetml/2009/9/main" objectType="CheckBox" fmlaLink="J36" lockText="1" noThreeD="1"/>
</file>

<file path=xl/ctrlProps/ctrlProp446.xml><?xml version="1.0" encoding="utf-8"?>
<formControlPr xmlns="http://schemas.microsoft.com/office/spreadsheetml/2009/9/main" objectType="CheckBox" fmlaLink="K36" lockText="1" noThreeD="1"/>
</file>

<file path=xl/ctrlProps/ctrlProp447.xml><?xml version="1.0" encoding="utf-8"?>
<formControlPr xmlns="http://schemas.microsoft.com/office/spreadsheetml/2009/9/main" objectType="CheckBox" checked="Checked" fmlaLink="L36" lockText="1" noThreeD="1"/>
</file>

<file path=xl/ctrlProps/ctrlProp448.xml><?xml version="1.0" encoding="utf-8"?>
<formControlPr xmlns="http://schemas.microsoft.com/office/spreadsheetml/2009/9/main" objectType="CheckBox" fmlaLink="I38" lockText="1" noThreeD="1"/>
</file>

<file path=xl/ctrlProps/ctrlProp449.xml><?xml version="1.0" encoding="utf-8"?>
<formControlPr xmlns="http://schemas.microsoft.com/office/spreadsheetml/2009/9/main" objectType="CheckBox" fmlaLink="J38" lockText="1" noThreeD="1"/>
</file>

<file path=xl/ctrlProps/ctrlProp45.xml><?xml version="1.0" encoding="utf-8"?>
<formControlPr xmlns="http://schemas.microsoft.com/office/spreadsheetml/2009/9/main" objectType="CheckBox" fmlaLink="O55" lockText="1" noThreeD="1"/>
</file>

<file path=xl/ctrlProps/ctrlProp450.xml><?xml version="1.0" encoding="utf-8"?>
<formControlPr xmlns="http://schemas.microsoft.com/office/spreadsheetml/2009/9/main" objectType="CheckBox" fmlaLink="K38" lockText="1" noThreeD="1"/>
</file>

<file path=xl/ctrlProps/ctrlProp451.xml><?xml version="1.0" encoding="utf-8"?>
<formControlPr xmlns="http://schemas.microsoft.com/office/spreadsheetml/2009/9/main" objectType="CheckBox" checked="Checked" fmlaLink="L38" lockText="1" noThreeD="1"/>
</file>

<file path=xl/ctrlProps/ctrlProp452.xml><?xml version="1.0" encoding="utf-8"?>
<formControlPr xmlns="http://schemas.microsoft.com/office/spreadsheetml/2009/9/main" objectType="CheckBox" fmlaLink="I40" lockText="1" noThreeD="1"/>
</file>

<file path=xl/ctrlProps/ctrlProp453.xml><?xml version="1.0" encoding="utf-8"?>
<formControlPr xmlns="http://schemas.microsoft.com/office/spreadsheetml/2009/9/main" objectType="CheckBox" checked="Checked" fmlaLink="J40" lockText="1" noThreeD="1"/>
</file>

<file path=xl/ctrlProps/ctrlProp454.xml><?xml version="1.0" encoding="utf-8"?>
<formControlPr xmlns="http://schemas.microsoft.com/office/spreadsheetml/2009/9/main" objectType="CheckBox" fmlaLink="K40" lockText="1" noThreeD="1"/>
</file>

<file path=xl/ctrlProps/ctrlProp455.xml><?xml version="1.0" encoding="utf-8"?>
<formControlPr xmlns="http://schemas.microsoft.com/office/spreadsheetml/2009/9/main" objectType="CheckBox" fmlaLink="L40" lockText="1" noThreeD="1"/>
</file>

<file path=xl/ctrlProps/ctrlProp456.xml><?xml version="1.0" encoding="utf-8"?>
<formControlPr xmlns="http://schemas.microsoft.com/office/spreadsheetml/2009/9/main" objectType="CheckBox" checked="Checked" fmlaLink="I41" lockText="1" noThreeD="1"/>
</file>

<file path=xl/ctrlProps/ctrlProp457.xml><?xml version="1.0" encoding="utf-8"?>
<formControlPr xmlns="http://schemas.microsoft.com/office/spreadsheetml/2009/9/main" objectType="CheckBox" fmlaLink="J41" lockText="1" noThreeD="1"/>
</file>

<file path=xl/ctrlProps/ctrlProp458.xml><?xml version="1.0" encoding="utf-8"?>
<formControlPr xmlns="http://schemas.microsoft.com/office/spreadsheetml/2009/9/main" objectType="CheckBox" fmlaLink="K41" lockText="1" noThreeD="1"/>
</file>

<file path=xl/ctrlProps/ctrlProp459.xml><?xml version="1.0" encoding="utf-8"?>
<formControlPr xmlns="http://schemas.microsoft.com/office/spreadsheetml/2009/9/main" objectType="CheckBox" fmlaLink="L41" lockText="1" noThreeD="1"/>
</file>

<file path=xl/ctrlProps/ctrlProp46.xml><?xml version="1.0" encoding="utf-8"?>
<formControlPr xmlns="http://schemas.microsoft.com/office/spreadsheetml/2009/9/main" objectType="CheckBox" fmlaLink="P55" lockText="1" noThreeD="1"/>
</file>

<file path=xl/ctrlProps/ctrlProp460.xml><?xml version="1.0" encoding="utf-8"?>
<formControlPr xmlns="http://schemas.microsoft.com/office/spreadsheetml/2009/9/main" objectType="CheckBox" fmlaLink="I42" lockText="1" noThreeD="1"/>
</file>

<file path=xl/ctrlProps/ctrlProp461.xml><?xml version="1.0" encoding="utf-8"?>
<formControlPr xmlns="http://schemas.microsoft.com/office/spreadsheetml/2009/9/main" objectType="CheckBox" fmlaLink="J42" lockText="1" noThreeD="1"/>
</file>

<file path=xl/ctrlProps/ctrlProp462.xml><?xml version="1.0" encoding="utf-8"?>
<formControlPr xmlns="http://schemas.microsoft.com/office/spreadsheetml/2009/9/main" objectType="CheckBox" fmlaLink="K42" lockText="1" noThreeD="1"/>
</file>

<file path=xl/ctrlProps/ctrlProp463.xml><?xml version="1.0" encoding="utf-8"?>
<formControlPr xmlns="http://schemas.microsoft.com/office/spreadsheetml/2009/9/main" objectType="CheckBox" fmlaLink="L42" lockText="1" noThreeD="1"/>
</file>

<file path=xl/ctrlProps/ctrlProp464.xml><?xml version="1.0" encoding="utf-8"?>
<formControlPr xmlns="http://schemas.microsoft.com/office/spreadsheetml/2009/9/main" objectType="CheckBox" fmlaLink="I43" lockText="1" noThreeD="1"/>
</file>

<file path=xl/ctrlProps/ctrlProp465.xml><?xml version="1.0" encoding="utf-8"?>
<formControlPr xmlns="http://schemas.microsoft.com/office/spreadsheetml/2009/9/main" objectType="CheckBox" fmlaLink="J43" lockText="1" noThreeD="1"/>
</file>

<file path=xl/ctrlProps/ctrlProp466.xml><?xml version="1.0" encoding="utf-8"?>
<formControlPr xmlns="http://schemas.microsoft.com/office/spreadsheetml/2009/9/main" objectType="CheckBox" fmlaLink="K43" lockText="1" noThreeD="1"/>
</file>

<file path=xl/ctrlProps/ctrlProp467.xml><?xml version="1.0" encoding="utf-8"?>
<formControlPr xmlns="http://schemas.microsoft.com/office/spreadsheetml/2009/9/main" objectType="CheckBox" fmlaLink="L43" lockText="1" noThreeD="1"/>
</file>

<file path=xl/ctrlProps/ctrlProp468.xml><?xml version="1.0" encoding="utf-8"?>
<formControlPr xmlns="http://schemas.microsoft.com/office/spreadsheetml/2009/9/main" objectType="CheckBox" fmlaLink="I44" lockText="1" noThreeD="1"/>
</file>

<file path=xl/ctrlProps/ctrlProp469.xml><?xml version="1.0" encoding="utf-8"?>
<formControlPr xmlns="http://schemas.microsoft.com/office/spreadsheetml/2009/9/main" objectType="CheckBox" fmlaLink="J44" lockText="1" noThreeD="1"/>
</file>

<file path=xl/ctrlProps/ctrlProp47.xml><?xml version="1.0" encoding="utf-8"?>
<formControlPr xmlns="http://schemas.microsoft.com/office/spreadsheetml/2009/9/main" objectType="CheckBox" fmlaLink="N56" lockText="1" noThreeD="1"/>
</file>

<file path=xl/ctrlProps/ctrlProp470.xml><?xml version="1.0" encoding="utf-8"?>
<formControlPr xmlns="http://schemas.microsoft.com/office/spreadsheetml/2009/9/main" objectType="CheckBox" checked="Checked" fmlaLink="K44" lockText="1" noThreeD="1"/>
</file>

<file path=xl/ctrlProps/ctrlProp471.xml><?xml version="1.0" encoding="utf-8"?>
<formControlPr xmlns="http://schemas.microsoft.com/office/spreadsheetml/2009/9/main" objectType="CheckBox" fmlaLink="L44" lockText="1" noThreeD="1"/>
</file>

<file path=xl/ctrlProps/ctrlProp472.xml><?xml version="1.0" encoding="utf-8"?>
<formControlPr xmlns="http://schemas.microsoft.com/office/spreadsheetml/2009/9/main" objectType="CheckBox" fmlaLink="I45" lockText="1" noThreeD="1"/>
</file>

<file path=xl/ctrlProps/ctrlProp473.xml><?xml version="1.0" encoding="utf-8"?>
<formControlPr xmlns="http://schemas.microsoft.com/office/spreadsheetml/2009/9/main" objectType="CheckBox" fmlaLink="J45" lockText="1" noThreeD="1"/>
</file>

<file path=xl/ctrlProps/ctrlProp474.xml><?xml version="1.0" encoding="utf-8"?>
<formControlPr xmlns="http://schemas.microsoft.com/office/spreadsheetml/2009/9/main" objectType="CheckBox" fmlaLink="K45" lockText="1" noThreeD="1"/>
</file>

<file path=xl/ctrlProps/ctrlProp475.xml><?xml version="1.0" encoding="utf-8"?>
<formControlPr xmlns="http://schemas.microsoft.com/office/spreadsheetml/2009/9/main" objectType="CheckBox" fmlaLink="L45" lockText="1" noThreeD="1"/>
</file>

<file path=xl/ctrlProps/ctrlProp476.xml><?xml version="1.0" encoding="utf-8"?>
<formControlPr xmlns="http://schemas.microsoft.com/office/spreadsheetml/2009/9/main" objectType="CheckBox" fmlaLink="I46" lockText="1" noThreeD="1"/>
</file>

<file path=xl/ctrlProps/ctrlProp477.xml><?xml version="1.0" encoding="utf-8"?>
<formControlPr xmlns="http://schemas.microsoft.com/office/spreadsheetml/2009/9/main" objectType="CheckBox" fmlaLink="J46" lockText="1" noThreeD="1"/>
</file>

<file path=xl/ctrlProps/ctrlProp478.xml><?xml version="1.0" encoding="utf-8"?>
<formControlPr xmlns="http://schemas.microsoft.com/office/spreadsheetml/2009/9/main" objectType="CheckBox" fmlaLink="K46" lockText="1" noThreeD="1"/>
</file>

<file path=xl/ctrlProps/ctrlProp479.xml><?xml version="1.0" encoding="utf-8"?>
<formControlPr xmlns="http://schemas.microsoft.com/office/spreadsheetml/2009/9/main" objectType="CheckBox" fmlaLink="L46" lockText="1" noThreeD="1"/>
</file>

<file path=xl/ctrlProps/ctrlProp48.xml><?xml version="1.0" encoding="utf-8"?>
<formControlPr xmlns="http://schemas.microsoft.com/office/spreadsheetml/2009/9/main" objectType="CheckBox" fmlaLink="O56" lockText="1" noThreeD="1"/>
</file>

<file path=xl/ctrlProps/ctrlProp480.xml><?xml version="1.0" encoding="utf-8"?>
<formControlPr xmlns="http://schemas.microsoft.com/office/spreadsheetml/2009/9/main" objectType="CheckBox" fmlaLink="I47" lockText="1" noThreeD="1"/>
</file>

<file path=xl/ctrlProps/ctrlProp481.xml><?xml version="1.0" encoding="utf-8"?>
<formControlPr xmlns="http://schemas.microsoft.com/office/spreadsheetml/2009/9/main" objectType="CheckBox" fmlaLink="J47" lockText="1" noThreeD="1"/>
</file>

<file path=xl/ctrlProps/ctrlProp482.xml><?xml version="1.0" encoding="utf-8"?>
<formControlPr xmlns="http://schemas.microsoft.com/office/spreadsheetml/2009/9/main" objectType="CheckBox" fmlaLink="K47" lockText="1" noThreeD="1"/>
</file>

<file path=xl/ctrlProps/ctrlProp483.xml><?xml version="1.0" encoding="utf-8"?>
<formControlPr xmlns="http://schemas.microsoft.com/office/spreadsheetml/2009/9/main" objectType="CheckBox" fmlaLink="L47" lockText="1" noThreeD="1"/>
</file>

<file path=xl/ctrlProps/ctrlProp484.xml><?xml version="1.0" encoding="utf-8"?>
<formControlPr xmlns="http://schemas.microsoft.com/office/spreadsheetml/2009/9/main" objectType="CheckBox" fmlaLink="I48" lockText="1" noThreeD="1"/>
</file>

<file path=xl/ctrlProps/ctrlProp485.xml><?xml version="1.0" encoding="utf-8"?>
<formControlPr xmlns="http://schemas.microsoft.com/office/spreadsheetml/2009/9/main" objectType="CheckBox" fmlaLink="J48" lockText="1" noThreeD="1"/>
</file>

<file path=xl/ctrlProps/ctrlProp486.xml><?xml version="1.0" encoding="utf-8"?>
<formControlPr xmlns="http://schemas.microsoft.com/office/spreadsheetml/2009/9/main" objectType="CheckBox" fmlaLink="K48" lockText="1" noThreeD="1"/>
</file>

<file path=xl/ctrlProps/ctrlProp487.xml><?xml version="1.0" encoding="utf-8"?>
<formControlPr xmlns="http://schemas.microsoft.com/office/spreadsheetml/2009/9/main" objectType="CheckBox" fmlaLink="L48" lockText="1" noThreeD="1"/>
</file>

<file path=xl/ctrlProps/ctrlProp488.xml><?xml version="1.0" encoding="utf-8"?>
<formControlPr xmlns="http://schemas.microsoft.com/office/spreadsheetml/2009/9/main" objectType="CheckBox" fmlaLink="I49" lockText="1" noThreeD="1"/>
</file>

<file path=xl/ctrlProps/ctrlProp489.xml><?xml version="1.0" encoding="utf-8"?>
<formControlPr xmlns="http://schemas.microsoft.com/office/spreadsheetml/2009/9/main" objectType="CheckBox" fmlaLink="J49" lockText="1" noThreeD="1"/>
</file>

<file path=xl/ctrlProps/ctrlProp49.xml><?xml version="1.0" encoding="utf-8"?>
<formControlPr xmlns="http://schemas.microsoft.com/office/spreadsheetml/2009/9/main" objectType="CheckBox" fmlaLink="P56" lockText="1" noThreeD="1"/>
</file>

<file path=xl/ctrlProps/ctrlProp490.xml><?xml version="1.0" encoding="utf-8"?>
<formControlPr xmlns="http://schemas.microsoft.com/office/spreadsheetml/2009/9/main" objectType="CheckBox" fmlaLink="K49" lockText="1" noThreeD="1"/>
</file>

<file path=xl/ctrlProps/ctrlProp491.xml><?xml version="1.0" encoding="utf-8"?>
<formControlPr xmlns="http://schemas.microsoft.com/office/spreadsheetml/2009/9/main" objectType="CheckBox" fmlaLink="L49" lockText="1" noThreeD="1"/>
</file>

<file path=xl/ctrlProps/ctrlProp492.xml><?xml version="1.0" encoding="utf-8"?>
<formControlPr xmlns="http://schemas.microsoft.com/office/spreadsheetml/2009/9/main" objectType="CheckBox" fmlaLink="I50" lockText="1" noThreeD="1"/>
</file>

<file path=xl/ctrlProps/ctrlProp493.xml><?xml version="1.0" encoding="utf-8"?>
<formControlPr xmlns="http://schemas.microsoft.com/office/spreadsheetml/2009/9/main" objectType="CheckBox" fmlaLink="J50" lockText="1" noThreeD="1"/>
</file>

<file path=xl/ctrlProps/ctrlProp494.xml><?xml version="1.0" encoding="utf-8"?>
<formControlPr xmlns="http://schemas.microsoft.com/office/spreadsheetml/2009/9/main" objectType="CheckBox" fmlaLink="K50" lockText="1" noThreeD="1"/>
</file>

<file path=xl/ctrlProps/ctrlProp495.xml><?xml version="1.0" encoding="utf-8"?>
<formControlPr xmlns="http://schemas.microsoft.com/office/spreadsheetml/2009/9/main" objectType="CheckBox" fmlaLink="L50" lockText="1" noThreeD="1"/>
</file>

<file path=xl/ctrlProps/ctrlProp496.xml><?xml version="1.0" encoding="utf-8"?>
<formControlPr xmlns="http://schemas.microsoft.com/office/spreadsheetml/2009/9/main" objectType="CheckBox" fmlaLink="I51" lockText="1" noThreeD="1"/>
</file>

<file path=xl/ctrlProps/ctrlProp497.xml><?xml version="1.0" encoding="utf-8"?>
<formControlPr xmlns="http://schemas.microsoft.com/office/spreadsheetml/2009/9/main" objectType="CheckBox" fmlaLink="J51" lockText="1" noThreeD="1"/>
</file>

<file path=xl/ctrlProps/ctrlProp498.xml><?xml version="1.0" encoding="utf-8"?>
<formControlPr xmlns="http://schemas.microsoft.com/office/spreadsheetml/2009/9/main" objectType="CheckBox" fmlaLink="K51" lockText="1" noThreeD="1"/>
</file>

<file path=xl/ctrlProps/ctrlProp499.xml><?xml version="1.0" encoding="utf-8"?>
<formControlPr xmlns="http://schemas.microsoft.com/office/spreadsheetml/2009/9/main" objectType="CheckBox" fmlaLink="L51" lockText="1" noThreeD="1"/>
</file>

<file path=xl/ctrlProps/ctrlProp5.xml><?xml version="1.0" encoding="utf-8"?>
<formControlPr xmlns="http://schemas.microsoft.com/office/spreadsheetml/2009/9/main" objectType="CheckBox" fmlaLink="G16" lockText="1" noThreeD="1"/>
</file>

<file path=xl/ctrlProps/ctrlProp50.xml><?xml version="1.0" encoding="utf-8"?>
<formControlPr xmlns="http://schemas.microsoft.com/office/spreadsheetml/2009/9/main" objectType="CheckBox" fmlaLink="N57" lockText="1" noThreeD="1"/>
</file>

<file path=xl/ctrlProps/ctrlProp500.xml><?xml version="1.0" encoding="utf-8"?>
<formControlPr xmlns="http://schemas.microsoft.com/office/spreadsheetml/2009/9/main" objectType="CheckBox" fmlaLink="I52" lockText="1" noThreeD="1"/>
</file>

<file path=xl/ctrlProps/ctrlProp501.xml><?xml version="1.0" encoding="utf-8"?>
<formControlPr xmlns="http://schemas.microsoft.com/office/spreadsheetml/2009/9/main" objectType="CheckBox" fmlaLink="J52" lockText="1" noThreeD="1"/>
</file>

<file path=xl/ctrlProps/ctrlProp502.xml><?xml version="1.0" encoding="utf-8"?>
<formControlPr xmlns="http://schemas.microsoft.com/office/spreadsheetml/2009/9/main" objectType="CheckBox" fmlaLink="K52" lockText="1" noThreeD="1"/>
</file>

<file path=xl/ctrlProps/ctrlProp503.xml><?xml version="1.0" encoding="utf-8"?>
<formControlPr xmlns="http://schemas.microsoft.com/office/spreadsheetml/2009/9/main" objectType="CheckBox" fmlaLink="L52" lockText="1" noThreeD="1"/>
</file>

<file path=xl/ctrlProps/ctrlProp504.xml><?xml version="1.0" encoding="utf-8"?>
<formControlPr xmlns="http://schemas.microsoft.com/office/spreadsheetml/2009/9/main" objectType="CheckBox" fmlaLink="I53" lockText="1" noThreeD="1"/>
</file>

<file path=xl/ctrlProps/ctrlProp505.xml><?xml version="1.0" encoding="utf-8"?>
<formControlPr xmlns="http://schemas.microsoft.com/office/spreadsheetml/2009/9/main" objectType="CheckBox" fmlaLink="J53" lockText="1" noThreeD="1"/>
</file>

<file path=xl/ctrlProps/ctrlProp506.xml><?xml version="1.0" encoding="utf-8"?>
<formControlPr xmlns="http://schemas.microsoft.com/office/spreadsheetml/2009/9/main" objectType="CheckBox" fmlaLink="K53" lockText="1" noThreeD="1"/>
</file>

<file path=xl/ctrlProps/ctrlProp507.xml><?xml version="1.0" encoding="utf-8"?>
<formControlPr xmlns="http://schemas.microsoft.com/office/spreadsheetml/2009/9/main" objectType="CheckBox" fmlaLink="L53" lockText="1" noThreeD="1"/>
</file>

<file path=xl/ctrlProps/ctrlProp508.xml><?xml version="1.0" encoding="utf-8"?>
<formControlPr xmlns="http://schemas.microsoft.com/office/spreadsheetml/2009/9/main" objectType="CheckBox" fmlaLink="I54" lockText="1" noThreeD="1"/>
</file>

<file path=xl/ctrlProps/ctrlProp509.xml><?xml version="1.0" encoding="utf-8"?>
<formControlPr xmlns="http://schemas.microsoft.com/office/spreadsheetml/2009/9/main" objectType="CheckBox" fmlaLink="J54" lockText="1" noThreeD="1"/>
</file>

<file path=xl/ctrlProps/ctrlProp51.xml><?xml version="1.0" encoding="utf-8"?>
<formControlPr xmlns="http://schemas.microsoft.com/office/spreadsheetml/2009/9/main" objectType="CheckBox" fmlaLink="O57" lockText="1" noThreeD="1"/>
</file>

<file path=xl/ctrlProps/ctrlProp510.xml><?xml version="1.0" encoding="utf-8"?>
<formControlPr xmlns="http://schemas.microsoft.com/office/spreadsheetml/2009/9/main" objectType="CheckBox" fmlaLink="K54" lockText="1" noThreeD="1"/>
</file>

<file path=xl/ctrlProps/ctrlProp511.xml><?xml version="1.0" encoding="utf-8"?>
<formControlPr xmlns="http://schemas.microsoft.com/office/spreadsheetml/2009/9/main" objectType="CheckBox" fmlaLink="L54" lockText="1" noThreeD="1"/>
</file>

<file path=xl/ctrlProps/ctrlProp512.xml><?xml version="1.0" encoding="utf-8"?>
<formControlPr xmlns="http://schemas.microsoft.com/office/spreadsheetml/2009/9/main" objectType="CheckBox" fmlaLink="I55" lockText="1" noThreeD="1"/>
</file>

<file path=xl/ctrlProps/ctrlProp513.xml><?xml version="1.0" encoding="utf-8"?>
<formControlPr xmlns="http://schemas.microsoft.com/office/spreadsheetml/2009/9/main" objectType="CheckBox" fmlaLink="J55" lockText="1" noThreeD="1"/>
</file>

<file path=xl/ctrlProps/ctrlProp514.xml><?xml version="1.0" encoding="utf-8"?>
<formControlPr xmlns="http://schemas.microsoft.com/office/spreadsheetml/2009/9/main" objectType="CheckBox" fmlaLink="K55" lockText="1" noThreeD="1"/>
</file>

<file path=xl/ctrlProps/ctrlProp515.xml><?xml version="1.0" encoding="utf-8"?>
<formControlPr xmlns="http://schemas.microsoft.com/office/spreadsheetml/2009/9/main" objectType="CheckBox" fmlaLink="L55" lockText="1" noThreeD="1"/>
</file>

<file path=xl/ctrlProps/ctrlProp516.xml><?xml version="1.0" encoding="utf-8"?>
<formControlPr xmlns="http://schemas.microsoft.com/office/spreadsheetml/2009/9/main" objectType="CheckBox" fmlaLink="I56" lockText="1" noThreeD="1"/>
</file>

<file path=xl/ctrlProps/ctrlProp517.xml><?xml version="1.0" encoding="utf-8"?>
<formControlPr xmlns="http://schemas.microsoft.com/office/spreadsheetml/2009/9/main" objectType="CheckBox" fmlaLink="J56" lockText="1" noThreeD="1"/>
</file>

<file path=xl/ctrlProps/ctrlProp518.xml><?xml version="1.0" encoding="utf-8"?>
<formControlPr xmlns="http://schemas.microsoft.com/office/spreadsheetml/2009/9/main" objectType="CheckBox" fmlaLink="K56" lockText="1" noThreeD="1"/>
</file>

<file path=xl/ctrlProps/ctrlProp519.xml><?xml version="1.0" encoding="utf-8"?>
<formControlPr xmlns="http://schemas.microsoft.com/office/spreadsheetml/2009/9/main" objectType="CheckBox" fmlaLink="L56" lockText="1" noThreeD="1"/>
</file>

<file path=xl/ctrlProps/ctrlProp52.xml><?xml version="1.0" encoding="utf-8"?>
<formControlPr xmlns="http://schemas.microsoft.com/office/spreadsheetml/2009/9/main" objectType="CheckBox" fmlaLink="P57" lockText="1" noThreeD="1"/>
</file>

<file path=xl/ctrlProps/ctrlProp520.xml><?xml version="1.0" encoding="utf-8"?>
<formControlPr xmlns="http://schemas.microsoft.com/office/spreadsheetml/2009/9/main" objectType="CheckBox" fmlaLink="I57" lockText="1" noThreeD="1"/>
</file>

<file path=xl/ctrlProps/ctrlProp521.xml><?xml version="1.0" encoding="utf-8"?>
<formControlPr xmlns="http://schemas.microsoft.com/office/spreadsheetml/2009/9/main" objectType="CheckBox" fmlaLink="J57" lockText="1" noThreeD="1"/>
</file>

<file path=xl/ctrlProps/ctrlProp522.xml><?xml version="1.0" encoding="utf-8"?>
<formControlPr xmlns="http://schemas.microsoft.com/office/spreadsheetml/2009/9/main" objectType="CheckBox" fmlaLink="K57" lockText="1" noThreeD="1"/>
</file>

<file path=xl/ctrlProps/ctrlProp523.xml><?xml version="1.0" encoding="utf-8"?>
<formControlPr xmlns="http://schemas.microsoft.com/office/spreadsheetml/2009/9/main" objectType="CheckBox" fmlaLink="L57" lockText="1" noThreeD="1"/>
</file>

<file path=xl/ctrlProps/ctrlProp524.xml><?xml version="1.0" encoding="utf-8"?>
<formControlPr xmlns="http://schemas.microsoft.com/office/spreadsheetml/2009/9/main" objectType="CheckBox" fmlaLink="I58" lockText="1" noThreeD="1"/>
</file>

<file path=xl/ctrlProps/ctrlProp525.xml><?xml version="1.0" encoding="utf-8"?>
<formControlPr xmlns="http://schemas.microsoft.com/office/spreadsheetml/2009/9/main" objectType="CheckBox" fmlaLink="J58" lockText="1" noThreeD="1"/>
</file>

<file path=xl/ctrlProps/ctrlProp526.xml><?xml version="1.0" encoding="utf-8"?>
<formControlPr xmlns="http://schemas.microsoft.com/office/spreadsheetml/2009/9/main" objectType="CheckBox" fmlaLink="K58" lockText="1" noThreeD="1"/>
</file>

<file path=xl/ctrlProps/ctrlProp527.xml><?xml version="1.0" encoding="utf-8"?>
<formControlPr xmlns="http://schemas.microsoft.com/office/spreadsheetml/2009/9/main" objectType="CheckBox" fmlaLink="L58" lockText="1" noThreeD="1"/>
</file>

<file path=xl/ctrlProps/ctrlProp528.xml><?xml version="1.0" encoding="utf-8"?>
<formControlPr xmlns="http://schemas.microsoft.com/office/spreadsheetml/2009/9/main" objectType="CheckBox" fmlaLink="I59" lockText="1" noThreeD="1"/>
</file>

<file path=xl/ctrlProps/ctrlProp529.xml><?xml version="1.0" encoding="utf-8"?>
<formControlPr xmlns="http://schemas.microsoft.com/office/spreadsheetml/2009/9/main" objectType="CheckBox" fmlaLink="J59" lockText="1" noThreeD="1"/>
</file>

<file path=xl/ctrlProps/ctrlProp53.xml><?xml version="1.0" encoding="utf-8"?>
<formControlPr xmlns="http://schemas.microsoft.com/office/spreadsheetml/2009/9/main" objectType="CheckBox" fmlaLink="Q54" lockText="1" noThreeD="1"/>
</file>

<file path=xl/ctrlProps/ctrlProp530.xml><?xml version="1.0" encoding="utf-8"?>
<formControlPr xmlns="http://schemas.microsoft.com/office/spreadsheetml/2009/9/main" objectType="CheckBox" fmlaLink="K59" lockText="1" noThreeD="1"/>
</file>

<file path=xl/ctrlProps/ctrlProp531.xml><?xml version="1.0" encoding="utf-8"?>
<formControlPr xmlns="http://schemas.microsoft.com/office/spreadsheetml/2009/9/main" objectType="CheckBox" fmlaLink="L59" lockText="1" noThreeD="1"/>
</file>

<file path=xl/ctrlProps/ctrlProp532.xml><?xml version="1.0" encoding="utf-8"?>
<formControlPr xmlns="http://schemas.microsoft.com/office/spreadsheetml/2009/9/main" objectType="CheckBox" fmlaLink="I60" lockText="1" noThreeD="1"/>
</file>

<file path=xl/ctrlProps/ctrlProp533.xml><?xml version="1.0" encoding="utf-8"?>
<formControlPr xmlns="http://schemas.microsoft.com/office/spreadsheetml/2009/9/main" objectType="CheckBox" fmlaLink="J60" lockText="1" noThreeD="1"/>
</file>

<file path=xl/ctrlProps/ctrlProp534.xml><?xml version="1.0" encoding="utf-8"?>
<formControlPr xmlns="http://schemas.microsoft.com/office/spreadsheetml/2009/9/main" objectType="CheckBox" fmlaLink="K60" lockText="1" noThreeD="1"/>
</file>

<file path=xl/ctrlProps/ctrlProp535.xml><?xml version="1.0" encoding="utf-8"?>
<formControlPr xmlns="http://schemas.microsoft.com/office/spreadsheetml/2009/9/main" objectType="CheckBox" fmlaLink="L60" lockText="1" noThreeD="1"/>
</file>

<file path=xl/ctrlProps/ctrlProp536.xml><?xml version="1.0" encoding="utf-8"?>
<formControlPr xmlns="http://schemas.microsoft.com/office/spreadsheetml/2009/9/main" objectType="CheckBox" fmlaLink="I61" lockText="1" noThreeD="1"/>
</file>

<file path=xl/ctrlProps/ctrlProp537.xml><?xml version="1.0" encoding="utf-8"?>
<formControlPr xmlns="http://schemas.microsoft.com/office/spreadsheetml/2009/9/main" objectType="CheckBox" fmlaLink="J61" lockText="1" noThreeD="1"/>
</file>

<file path=xl/ctrlProps/ctrlProp538.xml><?xml version="1.0" encoding="utf-8"?>
<formControlPr xmlns="http://schemas.microsoft.com/office/spreadsheetml/2009/9/main" objectType="CheckBox" fmlaLink="K61" lockText="1" noThreeD="1"/>
</file>

<file path=xl/ctrlProps/ctrlProp539.xml><?xml version="1.0" encoding="utf-8"?>
<formControlPr xmlns="http://schemas.microsoft.com/office/spreadsheetml/2009/9/main" objectType="CheckBox" fmlaLink="L61" lockText="1" noThreeD="1"/>
</file>

<file path=xl/ctrlProps/ctrlProp54.xml><?xml version="1.0" encoding="utf-8"?>
<formControlPr xmlns="http://schemas.microsoft.com/office/spreadsheetml/2009/9/main" objectType="CheckBox" fmlaLink="R54" lockText="1" noThreeD="1"/>
</file>

<file path=xl/ctrlProps/ctrlProp540.xml><?xml version="1.0" encoding="utf-8"?>
<formControlPr xmlns="http://schemas.microsoft.com/office/spreadsheetml/2009/9/main" objectType="CheckBox" fmlaLink="I62" lockText="1" noThreeD="1"/>
</file>

<file path=xl/ctrlProps/ctrlProp541.xml><?xml version="1.0" encoding="utf-8"?>
<formControlPr xmlns="http://schemas.microsoft.com/office/spreadsheetml/2009/9/main" objectType="CheckBox" fmlaLink="J62" lockText="1" noThreeD="1"/>
</file>

<file path=xl/ctrlProps/ctrlProp542.xml><?xml version="1.0" encoding="utf-8"?>
<formControlPr xmlns="http://schemas.microsoft.com/office/spreadsheetml/2009/9/main" objectType="CheckBox" fmlaLink="K62" lockText="1" noThreeD="1"/>
</file>

<file path=xl/ctrlProps/ctrlProp543.xml><?xml version="1.0" encoding="utf-8"?>
<formControlPr xmlns="http://schemas.microsoft.com/office/spreadsheetml/2009/9/main" objectType="CheckBox" fmlaLink="L62" lockText="1" noThreeD="1"/>
</file>

<file path=xl/ctrlProps/ctrlProp544.xml><?xml version="1.0" encoding="utf-8"?>
<formControlPr xmlns="http://schemas.microsoft.com/office/spreadsheetml/2009/9/main" objectType="CheckBox" fmlaLink="I63" lockText="1" noThreeD="1"/>
</file>

<file path=xl/ctrlProps/ctrlProp545.xml><?xml version="1.0" encoding="utf-8"?>
<formControlPr xmlns="http://schemas.microsoft.com/office/spreadsheetml/2009/9/main" objectType="CheckBox" fmlaLink="J63" lockText="1" noThreeD="1"/>
</file>

<file path=xl/ctrlProps/ctrlProp546.xml><?xml version="1.0" encoding="utf-8"?>
<formControlPr xmlns="http://schemas.microsoft.com/office/spreadsheetml/2009/9/main" objectType="CheckBox" fmlaLink="K63" lockText="1" noThreeD="1"/>
</file>

<file path=xl/ctrlProps/ctrlProp547.xml><?xml version="1.0" encoding="utf-8"?>
<formControlPr xmlns="http://schemas.microsoft.com/office/spreadsheetml/2009/9/main" objectType="CheckBox" fmlaLink="L63" lockText="1" noThreeD="1"/>
</file>

<file path=xl/ctrlProps/ctrlProp548.xml><?xml version="1.0" encoding="utf-8"?>
<formControlPr xmlns="http://schemas.microsoft.com/office/spreadsheetml/2009/9/main" objectType="CheckBox" fmlaLink="I64" lockText="1" noThreeD="1"/>
</file>

<file path=xl/ctrlProps/ctrlProp549.xml><?xml version="1.0" encoding="utf-8"?>
<formControlPr xmlns="http://schemas.microsoft.com/office/spreadsheetml/2009/9/main" objectType="CheckBox" fmlaLink="J64" lockText="1" noThreeD="1"/>
</file>

<file path=xl/ctrlProps/ctrlProp55.xml><?xml version="1.0" encoding="utf-8"?>
<formControlPr xmlns="http://schemas.microsoft.com/office/spreadsheetml/2009/9/main" objectType="CheckBox" fmlaLink="S54" lockText="1" noThreeD="1"/>
</file>

<file path=xl/ctrlProps/ctrlProp550.xml><?xml version="1.0" encoding="utf-8"?>
<formControlPr xmlns="http://schemas.microsoft.com/office/spreadsheetml/2009/9/main" objectType="CheckBox" fmlaLink="K64" lockText="1" noThreeD="1"/>
</file>

<file path=xl/ctrlProps/ctrlProp551.xml><?xml version="1.0" encoding="utf-8"?>
<formControlPr xmlns="http://schemas.microsoft.com/office/spreadsheetml/2009/9/main" objectType="CheckBox" fmlaLink="L64" lockText="1" noThreeD="1"/>
</file>

<file path=xl/ctrlProps/ctrlProp552.xml><?xml version="1.0" encoding="utf-8"?>
<formControlPr xmlns="http://schemas.microsoft.com/office/spreadsheetml/2009/9/main" objectType="CheckBox" fmlaLink="I65" lockText="1" noThreeD="1"/>
</file>

<file path=xl/ctrlProps/ctrlProp553.xml><?xml version="1.0" encoding="utf-8"?>
<formControlPr xmlns="http://schemas.microsoft.com/office/spreadsheetml/2009/9/main" objectType="CheckBox" fmlaLink="J65" lockText="1" noThreeD="1"/>
</file>

<file path=xl/ctrlProps/ctrlProp554.xml><?xml version="1.0" encoding="utf-8"?>
<formControlPr xmlns="http://schemas.microsoft.com/office/spreadsheetml/2009/9/main" objectType="CheckBox" fmlaLink="K65" lockText="1" noThreeD="1"/>
</file>

<file path=xl/ctrlProps/ctrlProp555.xml><?xml version="1.0" encoding="utf-8"?>
<formControlPr xmlns="http://schemas.microsoft.com/office/spreadsheetml/2009/9/main" objectType="CheckBox" fmlaLink="L65" lockText="1" noThreeD="1"/>
</file>

<file path=xl/ctrlProps/ctrlProp556.xml><?xml version="1.0" encoding="utf-8"?>
<formControlPr xmlns="http://schemas.microsoft.com/office/spreadsheetml/2009/9/main" objectType="CheckBox" fmlaLink="I66" lockText="1" noThreeD="1"/>
</file>

<file path=xl/ctrlProps/ctrlProp557.xml><?xml version="1.0" encoding="utf-8"?>
<formControlPr xmlns="http://schemas.microsoft.com/office/spreadsheetml/2009/9/main" objectType="CheckBox" fmlaLink="J66" lockText="1" noThreeD="1"/>
</file>

<file path=xl/ctrlProps/ctrlProp558.xml><?xml version="1.0" encoding="utf-8"?>
<formControlPr xmlns="http://schemas.microsoft.com/office/spreadsheetml/2009/9/main" objectType="CheckBox" fmlaLink="K66" lockText="1" noThreeD="1"/>
</file>

<file path=xl/ctrlProps/ctrlProp559.xml><?xml version="1.0" encoding="utf-8"?>
<formControlPr xmlns="http://schemas.microsoft.com/office/spreadsheetml/2009/9/main" objectType="CheckBox" fmlaLink="L66" lockText="1" noThreeD="1"/>
</file>

<file path=xl/ctrlProps/ctrlProp56.xml><?xml version="1.0" encoding="utf-8"?>
<formControlPr xmlns="http://schemas.microsoft.com/office/spreadsheetml/2009/9/main" objectType="CheckBox" fmlaLink="Q55" lockText="1" noThreeD="1"/>
</file>

<file path=xl/ctrlProps/ctrlProp560.xml><?xml version="1.0" encoding="utf-8"?>
<formControlPr xmlns="http://schemas.microsoft.com/office/spreadsheetml/2009/9/main" objectType="CheckBox" fmlaLink="I67" lockText="1" noThreeD="1"/>
</file>

<file path=xl/ctrlProps/ctrlProp561.xml><?xml version="1.0" encoding="utf-8"?>
<formControlPr xmlns="http://schemas.microsoft.com/office/spreadsheetml/2009/9/main" objectType="CheckBox" fmlaLink="J67" lockText="1" noThreeD="1"/>
</file>

<file path=xl/ctrlProps/ctrlProp562.xml><?xml version="1.0" encoding="utf-8"?>
<formControlPr xmlns="http://schemas.microsoft.com/office/spreadsheetml/2009/9/main" objectType="CheckBox" fmlaLink="K67" lockText="1" noThreeD="1"/>
</file>

<file path=xl/ctrlProps/ctrlProp563.xml><?xml version="1.0" encoding="utf-8"?>
<formControlPr xmlns="http://schemas.microsoft.com/office/spreadsheetml/2009/9/main" objectType="CheckBox" fmlaLink="L67" lockText="1" noThreeD="1"/>
</file>

<file path=xl/ctrlProps/ctrlProp564.xml><?xml version="1.0" encoding="utf-8"?>
<formControlPr xmlns="http://schemas.microsoft.com/office/spreadsheetml/2009/9/main" objectType="CheckBox" fmlaLink="I68" lockText="1" noThreeD="1"/>
</file>

<file path=xl/ctrlProps/ctrlProp565.xml><?xml version="1.0" encoding="utf-8"?>
<formControlPr xmlns="http://schemas.microsoft.com/office/spreadsheetml/2009/9/main" objectType="CheckBox" fmlaLink="J68" lockText="1" noThreeD="1"/>
</file>

<file path=xl/ctrlProps/ctrlProp566.xml><?xml version="1.0" encoding="utf-8"?>
<formControlPr xmlns="http://schemas.microsoft.com/office/spreadsheetml/2009/9/main" objectType="CheckBox" fmlaLink="K68" lockText="1" noThreeD="1"/>
</file>

<file path=xl/ctrlProps/ctrlProp567.xml><?xml version="1.0" encoding="utf-8"?>
<formControlPr xmlns="http://schemas.microsoft.com/office/spreadsheetml/2009/9/main" objectType="CheckBox" fmlaLink="L68" lockText="1" noThreeD="1"/>
</file>

<file path=xl/ctrlProps/ctrlProp568.xml><?xml version="1.0" encoding="utf-8"?>
<formControlPr xmlns="http://schemas.microsoft.com/office/spreadsheetml/2009/9/main" objectType="CheckBox" fmlaLink="I69" lockText="1" noThreeD="1"/>
</file>

<file path=xl/ctrlProps/ctrlProp569.xml><?xml version="1.0" encoding="utf-8"?>
<formControlPr xmlns="http://schemas.microsoft.com/office/spreadsheetml/2009/9/main" objectType="CheckBox" fmlaLink="J69" lockText="1" noThreeD="1"/>
</file>

<file path=xl/ctrlProps/ctrlProp57.xml><?xml version="1.0" encoding="utf-8"?>
<formControlPr xmlns="http://schemas.microsoft.com/office/spreadsheetml/2009/9/main" objectType="CheckBox" fmlaLink="R55" lockText="1" noThreeD="1"/>
</file>

<file path=xl/ctrlProps/ctrlProp570.xml><?xml version="1.0" encoding="utf-8"?>
<formControlPr xmlns="http://schemas.microsoft.com/office/spreadsheetml/2009/9/main" objectType="CheckBox" fmlaLink="K69" lockText="1" noThreeD="1"/>
</file>

<file path=xl/ctrlProps/ctrlProp571.xml><?xml version="1.0" encoding="utf-8"?>
<formControlPr xmlns="http://schemas.microsoft.com/office/spreadsheetml/2009/9/main" objectType="CheckBox" fmlaLink="L69" lockText="1" noThreeD="1"/>
</file>

<file path=xl/ctrlProps/ctrlProp572.xml><?xml version="1.0" encoding="utf-8"?>
<formControlPr xmlns="http://schemas.microsoft.com/office/spreadsheetml/2009/9/main" objectType="CheckBox" fmlaLink="I70" lockText="1" noThreeD="1"/>
</file>

<file path=xl/ctrlProps/ctrlProp573.xml><?xml version="1.0" encoding="utf-8"?>
<formControlPr xmlns="http://schemas.microsoft.com/office/spreadsheetml/2009/9/main" objectType="CheckBox" fmlaLink="J70" lockText="1" noThreeD="1"/>
</file>

<file path=xl/ctrlProps/ctrlProp574.xml><?xml version="1.0" encoding="utf-8"?>
<formControlPr xmlns="http://schemas.microsoft.com/office/spreadsheetml/2009/9/main" objectType="CheckBox" fmlaLink="K70" lockText="1" noThreeD="1"/>
</file>

<file path=xl/ctrlProps/ctrlProp575.xml><?xml version="1.0" encoding="utf-8"?>
<formControlPr xmlns="http://schemas.microsoft.com/office/spreadsheetml/2009/9/main" objectType="CheckBox" fmlaLink="L70" lockText="1" noThreeD="1"/>
</file>

<file path=xl/ctrlProps/ctrlProp576.xml><?xml version="1.0" encoding="utf-8"?>
<formControlPr xmlns="http://schemas.microsoft.com/office/spreadsheetml/2009/9/main" objectType="CheckBox" fmlaLink="I71" lockText="1" noThreeD="1"/>
</file>

<file path=xl/ctrlProps/ctrlProp577.xml><?xml version="1.0" encoding="utf-8"?>
<formControlPr xmlns="http://schemas.microsoft.com/office/spreadsheetml/2009/9/main" objectType="CheckBox" fmlaLink="J71" lockText="1" noThreeD="1"/>
</file>

<file path=xl/ctrlProps/ctrlProp578.xml><?xml version="1.0" encoding="utf-8"?>
<formControlPr xmlns="http://schemas.microsoft.com/office/spreadsheetml/2009/9/main" objectType="CheckBox" fmlaLink="K71" lockText="1" noThreeD="1"/>
</file>

<file path=xl/ctrlProps/ctrlProp579.xml><?xml version="1.0" encoding="utf-8"?>
<formControlPr xmlns="http://schemas.microsoft.com/office/spreadsheetml/2009/9/main" objectType="CheckBox" fmlaLink="L71" lockText="1" noThreeD="1"/>
</file>

<file path=xl/ctrlProps/ctrlProp58.xml><?xml version="1.0" encoding="utf-8"?>
<formControlPr xmlns="http://schemas.microsoft.com/office/spreadsheetml/2009/9/main" objectType="CheckBox" fmlaLink="S55" lockText="1" noThreeD="1"/>
</file>

<file path=xl/ctrlProps/ctrlProp580.xml><?xml version="1.0" encoding="utf-8"?>
<formControlPr xmlns="http://schemas.microsoft.com/office/spreadsheetml/2009/9/main" objectType="CheckBox" fmlaLink="I72" lockText="1" noThreeD="1"/>
</file>

<file path=xl/ctrlProps/ctrlProp581.xml><?xml version="1.0" encoding="utf-8"?>
<formControlPr xmlns="http://schemas.microsoft.com/office/spreadsheetml/2009/9/main" objectType="CheckBox" fmlaLink="J72" lockText="1" noThreeD="1"/>
</file>

<file path=xl/ctrlProps/ctrlProp582.xml><?xml version="1.0" encoding="utf-8"?>
<formControlPr xmlns="http://schemas.microsoft.com/office/spreadsheetml/2009/9/main" objectType="CheckBox" fmlaLink="K72" lockText="1" noThreeD="1"/>
</file>

<file path=xl/ctrlProps/ctrlProp583.xml><?xml version="1.0" encoding="utf-8"?>
<formControlPr xmlns="http://schemas.microsoft.com/office/spreadsheetml/2009/9/main" objectType="CheckBox" fmlaLink="L72" lockText="1" noThreeD="1"/>
</file>

<file path=xl/ctrlProps/ctrlProp584.xml><?xml version="1.0" encoding="utf-8"?>
<formControlPr xmlns="http://schemas.microsoft.com/office/spreadsheetml/2009/9/main" objectType="CheckBox" fmlaLink="I73" lockText="1" noThreeD="1"/>
</file>

<file path=xl/ctrlProps/ctrlProp585.xml><?xml version="1.0" encoding="utf-8"?>
<formControlPr xmlns="http://schemas.microsoft.com/office/spreadsheetml/2009/9/main" objectType="CheckBox" fmlaLink="J73" lockText="1" noThreeD="1"/>
</file>

<file path=xl/ctrlProps/ctrlProp586.xml><?xml version="1.0" encoding="utf-8"?>
<formControlPr xmlns="http://schemas.microsoft.com/office/spreadsheetml/2009/9/main" objectType="CheckBox" fmlaLink="K73" lockText="1" noThreeD="1"/>
</file>

<file path=xl/ctrlProps/ctrlProp587.xml><?xml version="1.0" encoding="utf-8"?>
<formControlPr xmlns="http://schemas.microsoft.com/office/spreadsheetml/2009/9/main" objectType="CheckBox" fmlaLink="L73" lockText="1" noThreeD="1"/>
</file>

<file path=xl/ctrlProps/ctrlProp588.xml><?xml version="1.0" encoding="utf-8"?>
<formControlPr xmlns="http://schemas.microsoft.com/office/spreadsheetml/2009/9/main" objectType="CheckBox" fmlaLink="I74" lockText="1" noThreeD="1"/>
</file>

<file path=xl/ctrlProps/ctrlProp589.xml><?xml version="1.0" encoding="utf-8"?>
<formControlPr xmlns="http://schemas.microsoft.com/office/spreadsheetml/2009/9/main" objectType="CheckBox" fmlaLink="J74" lockText="1" noThreeD="1"/>
</file>

<file path=xl/ctrlProps/ctrlProp59.xml><?xml version="1.0" encoding="utf-8"?>
<formControlPr xmlns="http://schemas.microsoft.com/office/spreadsheetml/2009/9/main" objectType="CheckBox" fmlaLink="Q56" lockText="1" noThreeD="1"/>
</file>

<file path=xl/ctrlProps/ctrlProp590.xml><?xml version="1.0" encoding="utf-8"?>
<formControlPr xmlns="http://schemas.microsoft.com/office/spreadsheetml/2009/9/main" objectType="CheckBox" fmlaLink="K74" lockText="1" noThreeD="1"/>
</file>

<file path=xl/ctrlProps/ctrlProp591.xml><?xml version="1.0" encoding="utf-8"?>
<formControlPr xmlns="http://schemas.microsoft.com/office/spreadsheetml/2009/9/main" objectType="CheckBox" checked="Checked" fmlaLink="L74" lockText="1" noThreeD="1"/>
</file>

<file path=xl/ctrlProps/ctrlProp592.xml><?xml version="1.0" encoding="utf-8"?>
<formControlPr xmlns="http://schemas.microsoft.com/office/spreadsheetml/2009/9/main" objectType="CheckBox" fmlaLink="I75" lockText="1" noThreeD="1"/>
</file>

<file path=xl/ctrlProps/ctrlProp593.xml><?xml version="1.0" encoding="utf-8"?>
<formControlPr xmlns="http://schemas.microsoft.com/office/spreadsheetml/2009/9/main" objectType="CheckBox" fmlaLink="J75" lockText="1" noThreeD="1"/>
</file>

<file path=xl/ctrlProps/ctrlProp594.xml><?xml version="1.0" encoding="utf-8"?>
<formControlPr xmlns="http://schemas.microsoft.com/office/spreadsheetml/2009/9/main" objectType="CheckBox" fmlaLink="K75" lockText="1" noThreeD="1"/>
</file>

<file path=xl/ctrlProps/ctrlProp595.xml><?xml version="1.0" encoding="utf-8"?>
<formControlPr xmlns="http://schemas.microsoft.com/office/spreadsheetml/2009/9/main" objectType="CheckBox" fmlaLink="L75" lockText="1" noThreeD="1"/>
</file>

<file path=xl/ctrlProps/ctrlProp596.xml><?xml version="1.0" encoding="utf-8"?>
<formControlPr xmlns="http://schemas.microsoft.com/office/spreadsheetml/2009/9/main" objectType="CheckBox" fmlaLink="I76" lockText="1" noThreeD="1"/>
</file>

<file path=xl/ctrlProps/ctrlProp597.xml><?xml version="1.0" encoding="utf-8"?>
<formControlPr xmlns="http://schemas.microsoft.com/office/spreadsheetml/2009/9/main" objectType="CheckBox" fmlaLink="J76" lockText="1" noThreeD="1"/>
</file>

<file path=xl/ctrlProps/ctrlProp598.xml><?xml version="1.0" encoding="utf-8"?>
<formControlPr xmlns="http://schemas.microsoft.com/office/spreadsheetml/2009/9/main" objectType="CheckBox" fmlaLink="K76" lockText="1" noThreeD="1"/>
</file>

<file path=xl/ctrlProps/ctrlProp599.xml><?xml version="1.0" encoding="utf-8"?>
<formControlPr xmlns="http://schemas.microsoft.com/office/spreadsheetml/2009/9/main" objectType="CheckBox" fmlaLink="L76" lockText="1" noThreeD="1"/>
</file>

<file path=xl/ctrlProps/ctrlProp6.xml><?xml version="1.0" encoding="utf-8"?>
<formControlPr xmlns="http://schemas.microsoft.com/office/spreadsheetml/2009/9/main" objectType="CheckBox" fmlaLink="G17" lockText="1" noThreeD="1"/>
</file>

<file path=xl/ctrlProps/ctrlProp60.xml><?xml version="1.0" encoding="utf-8"?>
<formControlPr xmlns="http://schemas.microsoft.com/office/spreadsheetml/2009/9/main" objectType="CheckBox" fmlaLink="R56" lockText="1" noThreeD="1"/>
</file>

<file path=xl/ctrlProps/ctrlProp600.xml><?xml version="1.0" encoding="utf-8"?>
<formControlPr xmlns="http://schemas.microsoft.com/office/spreadsheetml/2009/9/main" objectType="CheckBox" fmlaLink="I77" lockText="1" noThreeD="1"/>
</file>

<file path=xl/ctrlProps/ctrlProp601.xml><?xml version="1.0" encoding="utf-8"?>
<formControlPr xmlns="http://schemas.microsoft.com/office/spreadsheetml/2009/9/main" objectType="CheckBox" fmlaLink="J77" lockText="1" noThreeD="1"/>
</file>

<file path=xl/ctrlProps/ctrlProp602.xml><?xml version="1.0" encoding="utf-8"?>
<formControlPr xmlns="http://schemas.microsoft.com/office/spreadsheetml/2009/9/main" objectType="CheckBox" fmlaLink="K77" lockText="1" noThreeD="1"/>
</file>

<file path=xl/ctrlProps/ctrlProp603.xml><?xml version="1.0" encoding="utf-8"?>
<formControlPr xmlns="http://schemas.microsoft.com/office/spreadsheetml/2009/9/main" objectType="CheckBox" fmlaLink="L77" lockText="1" noThreeD="1"/>
</file>

<file path=xl/ctrlProps/ctrlProp604.xml><?xml version="1.0" encoding="utf-8"?>
<formControlPr xmlns="http://schemas.microsoft.com/office/spreadsheetml/2009/9/main" objectType="CheckBox" fmlaLink="I78" lockText="1" noThreeD="1"/>
</file>

<file path=xl/ctrlProps/ctrlProp605.xml><?xml version="1.0" encoding="utf-8"?>
<formControlPr xmlns="http://schemas.microsoft.com/office/spreadsheetml/2009/9/main" objectType="CheckBox" fmlaLink="J78" lockText="1" noThreeD="1"/>
</file>

<file path=xl/ctrlProps/ctrlProp606.xml><?xml version="1.0" encoding="utf-8"?>
<formControlPr xmlns="http://schemas.microsoft.com/office/spreadsheetml/2009/9/main" objectType="CheckBox" checked="Checked" fmlaLink="K78" lockText="1" noThreeD="1"/>
</file>

<file path=xl/ctrlProps/ctrlProp607.xml><?xml version="1.0" encoding="utf-8"?>
<formControlPr xmlns="http://schemas.microsoft.com/office/spreadsheetml/2009/9/main" objectType="CheckBox" fmlaLink="L78" lockText="1" noThreeD="1"/>
</file>

<file path=xl/ctrlProps/ctrlProp608.xml><?xml version="1.0" encoding="utf-8"?>
<formControlPr xmlns="http://schemas.microsoft.com/office/spreadsheetml/2009/9/main" objectType="CheckBox" fmlaLink="I79" lockText="1" noThreeD="1"/>
</file>

<file path=xl/ctrlProps/ctrlProp609.xml><?xml version="1.0" encoding="utf-8"?>
<formControlPr xmlns="http://schemas.microsoft.com/office/spreadsheetml/2009/9/main" objectType="CheckBox" fmlaLink="J79" lockText="1" noThreeD="1"/>
</file>

<file path=xl/ctrlProps/ctrlProp61.xml><?xml version="1.0" encoding="utf-8"?>
<formControlPr xmlns="http://schemas.microsoft.com/office/spreadsheetml/2009/9/main" objectType="CheckBox" fmlaLink="S56" lockText="1" noThreeD="1"/>
</file>

<file path=xl/ctrlProps/ctrlProp610.xml><?xml version="1.0" encoding="utf-8"?>
<formControlPr xmlns="http://schemas.microsoft.com/office/spreadsheetml/2009/9/main" objectType="CheckBox" fmlaLink="K79" lockText="1" noThreeD="1"/>
</file>

<file path=xl/ctrlProps/ctrlProp611.xml><?xml version="1.0" encoding="utf-8"?>
<formControlPr xmlns="http://schemas.microsoft.com/office/spreadsheetml/2009/9/main" objectType="CheckBox" fmlaLink="L79" lockText="1" noThreeD="1"/>
</file>

<file path=xl/ctrlProps/ctrlProp612.xml><?xml version="1.0" encoding="utf-8"?>
<formControlPr xmlns="http://schemas.microsoft.com/office/spreadsheetml/2009/9/main" objectType="CheckBox" fmlaLink="I80" lockText="1" noThreeD="1"/>
</file>

<file path=xl/ctrlProps/ctrlProp613.xml><?xml version="1.0" encoding="utf-8"?>
<formControlPr xmlns="http://schemas.microsoft.com/office/spreadsheetml/2009/9/main" objectType="CheckBox" fmlaLink="J80" lockText="1" noThreeD="1"/>
</file>

<file path=xl/ctrlProps/ctrlProp614.xml><?xml version="1.0" encoding="utf-8"?>
<formControlPr xmlns="http://schemas.microsoft.com/office/spreadsheetml/2009/9/main" objectType="CheckBox" fmlaLink="K80" lockText="1" noThreeD="1"/>
</file>

<file path=xl/ctrlProps/ctrlProp615.xml><?xml version="1.0" encoding="utf-8"?>
<formControlPr xmlns="http://schemas.microsoft.com/office/spreadsheetml/2009/9/main" objectType="CheckBox" fmlaLink="L80" lockText="1" noThreeD="1"/>
</file>

<file path=xl/ctrlProps/ctrlProp616.xml><?xml version="1.0" encoding="utf-8"?>
<formControlPr xmlns="http://schemas.microsoft.com/office/spreadsheetml/2009/9/main" objectType="CheckBox" fmlaLink="I81" lockText="1" noThreeD="1"/>
</file>

<file path=xl/ctrlProps/ctrlProp617.xml><?xml version="1.0" encoding="utf-8"?>
<formControlPr xmlns="http://schemas.microsoft.com/office/spreadsheetml/2009/9/main" objectType="CheckBox" fmlaLink="J81" lockText="1" noThreeD="1"/>
</file>

<file path=xl/ctrlProps/ctrlProp618.xml><?xml version="1.0" encoding="utf-8"?>
<formControlPr xmlns="http://schemas.microsoft.com/office/spreadsheetml/2009/9/main" objectType="CheckBox" fmlaLink="K81" lockText="1" noThreeD="1"/>
</file>

<file path=xl/ctrlProps/ctrlProp619.xml><?xml version="1.0" encoding="utf-8"?>
<formControlPr xmlns="http://schemas.microsoft.com/office/spreadsheetml/2009/9/main" objectType="CheckBox" fmlaLink="L81" lockText="1" noThreeD="1"/>
</file>

<file path=xl/ctrlProps/ctrlProp62.xml><?xml version="1.0" encoding="utf-8"?>
<formControlPr xmlns="http://schemas.microsoft.com/office/spreadsheetml/2009/9/main" objectType="CheckBox" fmlaLink="Q57" lockText="1" noThreeD="1"/>
</file>

<file path=xl/ctrlProps/ctrlProp620.xml><?xml version="1.0" encoding="utf-8"?>
<formControlPr xmlns="http://schemas.microsoft.com/office/spreadsheetml/2009/9/main" objectType="CheckBox" fmlaLink="I93" lockText="1" noThreeD="1"/>
</file>

<file path=xl/ctrlProps/ctrlProp621.xml><?xml version="1.0" encoding="utf-8"?>
<formControlPr xmlns="http://schemas.microsoft.com/office/spreadsheetml/2009/9/main" objectType="CheckBox" fmlaLink="J93" lockText="1" noThreeD="1"/>
</file>

<file path=xl/ctrlProps/ctrlProp622.xml><?xml version="1.0" encoding="utf-8"?>
<formControlPr xmlns="http://schemas.microsoft.com/office/spreadsheetml/2009/9/main" objectType="CheckBox" fmlaLink="K93" lockText="1" noThreeD="1"/>
</file>

<file path=xl/ctrlProps/ctrlProp623.xml><?xml version="1.0" encoding="utf-8"?>
<formControlPr xmlns="http://schemas.microsoft.com/office/spreadsheetml/2009/9/main" objectType="CheckBox" fmlaLink="L93" lockText="1" noThreeD="1"/>
</file>

<file path=xl/ctrlProps/ctrlProp624.xml><?xml version="1.0" encoding="utf-8"?>
<formControlPr xmlns="http://schemas.microsoft.com/office/spreadsheetml/2009/9/main" objectType="CheckBox" fmlaLink="I94" lockText="1" noThreeD="1"/>
</file>

<file path=xl/ctrlProps/ctrlProp625.xml><?xml version="1.0" encoding="utf-8"?>
<formControlPr xmlns="http://schemas.microsoft.com/office/spreadsheetml/2009/9/main" objectType="CheckBox" fmlaLink="J94" lockText="1" noThreeD="1"/>
</file>

<file path=xl/ctrlProps/ctrlProp626.xml><?xml version="1.0" encoding="utf-8"?>
<formControlPr xmlns="http://schemas.microsoft.com/office/spreadsheetml/2009/9/main" objectType="CheckBox" fmlaLink="K94" lockText="1" noThreeD="1"/>
</file>

<file path=xl/ctrlProps/ctrlProp627.xml><?xml version="1.0" encoding="utf-8"?>
<formControlPr xmlns="http://schemas.microsoft.com/office/spreadsheetml/2009/9/main" objectType="CheckBox" fmlaLink="L94" lockText="1" noThreeD="1"/>
</file>

<file path=xl/ctrlProps/ctrlProp628.xml><?xml version="1.0" encoding="utf-8"?>
<formControlPr xmlns="http://schemas.microsoft.com/office/spreadsheetml/2009/9/main" objectType="CheckBox" fmlaLink="I95" lockText="1" noThreeD="1"/>
</file>

<file path=xl/ctrlProps/ctrlProp629.xml><?xml version="1.0" encoding="utf-8"?>
<formControlPr xmlns="http://schemas.microsoft.com/office/spreadsheetml/2009/9/main" objectType="CheckBox" fmlaLink="J95" lockText="1" noThreeD="1"/>
</file>

<file path=xl/ctrlProps/ctrlProp63.xml><?xml version="1.0" encoding="utf-8"?>
<formControlPr xmlns="http://schemas.microsoft.com/office/spreadsheetml/2009/9/main" objectType="CheckBox" fmlaLink="R57" lockText="1" noThreeD="1"/>
</file>

<file path=xl/ctrlProps/ctrlProp630.xml><?xml version="1.0" encoding="utf-8"?>
<formControlPr xmlns="http://schemas.microsoft.com/office/spreadsheetml/2009/9/main" objectType="CheckBox" fmlaLink="K95" lockText="1" noThreeD="1"/>
</file>

<file path=xl/ctrlProps/ctrlProp631.xml><?xml version="1.0" encoding="utf-8"?>
<formControlPr xmlns="http://schemas.microsoft.com/office/spreadsheetml/2009/9/main" objectType="CheckBox" fmlaLink="L95" lockText="1" noThreeD="1"/>
</file>

<file path=xl/ctrlProps/ctrlProp632.xml><?xml version="1.0" encoding="utf-8"?>
<formControlPr xmlns="http://schemas.microsoft.com/office/spreadsheetml/2009/9/main" objectType="CheckBox" fmlaLink="I96" lockText="1" noThreeD="1"/>
</file>

<file path=xl/ctrlProps/ctrlProp633.xml><?xml version="1.0" encoding="utf-8"?>
<formControlPr xmlns="http://schemas.microsoft.com/office/spreadsheetml/2009/9/main" objectType="CheckBox" fmlaLink="J96" lockText="1" noThreeD="1"/>
</file>

<file path=xl/ctrlProps/ctrlProp634.xml><?xml version="1.0" encoding="utf-8"?>
<formControlPr xmlns="http://schemas.microsoft.com/office/spreadsheetml/2009/9/main" objectType="CheckBox" fmlaLink="K96" lockText="1" noThreeD="1"/>
</file>

<file path=xl/ctrlProps/ctrlProp635.xml><?xml version="1.0" encoding="utf-8"?>
<formControlPr xmlns="http://schemas.microsoft.com/office/spreadsheetml/2009/9/main" objectType="CheckBox" fmlaLink="L96" lockText="1" noThreeD="1"/>
</file>

<file path=xl/ctrlProps/ctrlProp636.xml><?xml version="1.0" encoding="utf-8"?>
<formControlPr xmlns="http://schemas.microsoft.com/office/spreadsheetml/2009/9/main" objectType="CheckBox" fmlaLink="I97" lockText="1" noThreeD="1"/>
</file>

<file path=xl/ctrlProps/ctrlProp637.xml><?xml version="1.0" encoding="utf-8"?>
<formControlPr xmlns="http://schemas.microsoft.com/office/spreadsheetml/2009/9/main" objectType="CheckBox" fmlaLink="J97" lockText="1" noThreeD="1"/>
</file>

<file path=xl/ctrlProps/ctrlProp638.xml><?xml version="1.0" encoding="utf-8"?>
<formControlPr xmlns="http://schemas.microsoft.com/office/spreadsheetml/2009/9/main" objectType="CheckBox" fmlaLink="K97" lockText="1" noThreeD="1"/>
</file>

<file path=xl/ctrlProps/ctrlProp639.xml><?xml version="1.0" encoding="utf-8"?>
<formControlPr xmlns="http://schemas.microsoft.com/office/spreadsheetml/2009/9/main" objectType="CheckBox" fmlaLink="L97" lockText="1" noThreeD="1"/>
</file>

<file path=xl/ctrlProps/ctrlProp64.xml><?xml version="1.0" encoding="utf-8"?>
<formControlPr xmlns="http://schemas.microsoft.com/office/spreadsheetml/2009/9/main" objectType="CheckBox" fmlaLink="S57" lockText="1" noThreeD="1"/>
</file>

<file path=xl/ctrlProps/ctrlProp640.xml><?xml version="1.0" encoding="utf-8"?>
<formControlPr xmlns="http://schemas.microsoft.com/office/spreadsheetml/2009/9/main" objectType="CheckBox" fmlaLink="I98" lockText="1" noThreeD="1"/>
</file>

<file path=xl/ctrlProps/ctrlProp641.xml><?xml version="1.0" encoding="utf-8"?>
<formControlPr xmlns="http://schemas.microsoft.com/office/spreadsheetml/2009/9/main" objectType="CheckBox" fmlaLink="J98" lockText="1" noThreeD="1"/>
</file>

<file path=xl/ctrlProps/ctrlProp642.xml><?xml version="1.0" encoding="utf-8"?>
<formControlPr xmlns="http://schemas.microsoft.com/office/spreadsheetml/2009/9/main" objectType="CheckBox" fmlaLink="K98" lockText="1" noThreeD="1"/>
</file>

<file path=xl/ctrlProps/ctrlProp643.xml><?xml version="1.0" encoding="utf-8"?>
<formControlPr xmlns="http://schemas.microsoft.com/office/spreadsheetml/2009/9/main" objectType="CheckBox" fmlaLink="L98" lockText="1" noThreeD="1"/>
</file>

<file path=xl/ctrlProps/ctrlProp644.xml><?xml version="1.0" encoding="utf-8"?>
<formControlPr xmlns="http://schemas.microsoft.com/office/spreadsheetml/2009/9/main" objectType="CheckBox" fmlaLink="I99" lockText="1" noThreeD="1"/>
</file>

<file path=xl/ctrlProps/ctrlProp645.xml><?xml version="1.0" encoding="utf-8"?>
<formControlPr xmlns="http://schemas.microsoft.com/office/spreadsheetml/2009/9/main" objectType="CheckBox" fmlaLink="J99" lockText="1" noThreeD="1"/>
</file>

<file path=xl/ctrlProps/ctrlProp646.xml><?xml version="1.0" encoding="utf-8"?>
<formControlPr xmlns="http://schemas.microsoft.com/office/spreadsheetml/2009/9/main" objectType="CheckBox" fmlaLink="K99" lockText="1" noThreeD="1"/>
</file>

<file path=xl/ctrlProps/ctrlProp647.xml><?xml version="1.0" encoding="utf-8"?>
<formControlPr xmlns="http://schemas.microsoft.com/office/spreadsheetml/2009/9/main" objectType="CheckBox" fmlaLink="L99" lockText="1" noThreeD="1"/>
</file>

<file path=xl/ctrlProps/ctrlProp648.xml><?xml version="1.0" encoding="utf-8"?>
<formControlPr xmlns="http://schemas.microsoft.com/office/spreadsheetml/2009/9/main" objectType="CheckBox" fmlaLink="I100" lockText="1" noThreeD="1"/>
</file>

<file path=xl/ctrlProps/ctrlProp649.xml><?xml version="1.0" encoding="utf-8"?>
<formControlPr xmlns="http://schemas.microsoft.com/office/spreadsheetml/2009/9/main" objectType="CheckBox" fmlaLink="J100" lockText="1" noThreeD="1"/>
</file>

<file path=xl/ctrlProps/ctrlProp65.xml><?xml version="1.0" encoding="utf-8"?>
<formControlPr xmlns="http://schemas.microsoft.com/office/spreadsheetml/2009/9/main" objectType="CheckBox" fmlaLink="N58" lockText="1" noThreeD="1"/>
</file>

<file path=xl/ctrlProps/ctrlProp650.xml><?xml version="1.0" encoding="utf-8"?>
<formControlPr xmlns="http://schemas.microsoft.com/office/spreadsheetml/2009/9/main" objectType="CheckBox" fmlaLink="K100" lockText="1" noThreeD="1"/>
</file>

<file path=xl/ctrlProps/ctrlProp651.xml><?xml version="1.0" encoding="utf-8"?>
<formControlPr xmlns="http://schemas.microsoft.com/office/spreadsheetml/2009/9/main" objectType="CheckBox" fmlaLink="L100" lockText="1" noThreeD="1"/>
</file>

<file path=xl/ctrlProps/ctrlProp652.xml><?xml version="1.0" encoding="utf-8"?>
<formControlPr xmlns="http://schemas.microsoft.com/office/spreadsheetml/2009/9/main" objectType="CheckBox" fmlaLink="I101" lockText="1" noThreeD="1"/>
</file>

<file path=xl/ctrlProps/ctrlProp653.xml><?xml version="1.0" encoding="utf-8"?>
<formControlPr xmlns="http://schemas.microsoft.com/office/spreadsheetml/2009/9/main" objectType="CheckBox" fmlaLink="J101" lockText="1" noThreeD="1"/>
</file>

<file path=xl/ctrlProps/ctrlProp654.xml><?xml version="1.0" encoding="utf-8"?>
<formControlPr xmlns="http://schemas.microsoft.com/office/spreadsheetml/2009/9/main" objectType="CheckBox" fmlaLink="K101" lockText="1" noThreeD="1"/>
</file>

<file path=xl/ctrlProps/ctrlProp655.xml><?xml version="1.0" encoding="utf-8"?>
<formControlPr xmlns="http://schemas.microsoft.com/office/spreadsheetml/2009/9/main" objectType="CheckBox" fmlaLink="L101" lockText="1" noThreeD="1"/>
</file>

<file path=xl/ctrlProps/ctrlProp656.xml><?xml version="1.0" encoding="utf-8"?>
<formControlPr xmlns="http://schemas.microsoft.com/office/spreadsheetml/2009/9/main" objectType="CheckBox" fmlaLink="I102" lockText="1" noThreeD="1"/>
</file>

<file path=xl/ctrlProps/ctrlProp657.xml><?xml version="1.0" encoding="utf-8"?>
<formControlPr xmlns="http://schemas.microsoft.com/office/spreadsheetml/2009/9/main" objectType="CheckBox" fmlaLink="J102" lockText="1" noThreeD="1"/>
</file>

<file path=xl/ctrlProps/ctrlProp658.xml><?xml version="1.0" encoding="utf-8"?>
<formControlPr xmlns="http://schemas.microsoft.com/office/spreadsheetml/2009/9/main" objectType="CheckBox" fmlaLink="K102" lockText="1" noThreeD="1"/>
</file>

<file path=xl/ctrlProps/ctrlProp659.xml><?xml version="1.0" encoding="utf-8"?>
<formControlPr xmlns="http://schemas.microsoft.com/office/spreadsheetml/2009/9/main" objectType="CheckBox" fmlaLink="L102" lockText="1" noThreeD="1"/>
</file>

<file path=xl/ctrlProps/ctrlProp66.xml><?xml version="1.0" encoding="utf-8"?>
<formControlPr xmlns="http://schemas.microsoft.com/office/spreadsheetml/2009/9/main" objectType="CheckBox" fmlaLink="O58" lockText="1" noThreeD="1"/>
</file>

<file path=xl/ctrlProps/ctrlProp660.xml><?xml version="1.0" encoding="utf-8"?>
<formControlPr xmlns="http://schemas.microsoft.com/office/spreadsheetml/2009/9/main" objectType="CheckBox" fmlaLink="I103" lockText="1" noThreeD="1"/>
</file>

<file path=xl/ctrlProps/ctrlProp661.xml><?xml version="1.0" encoding="utf-8"?>
<formControlPr xmlns="http://schemas.microsoft.com/office/spreadsheetml/2009/9/main" objectType="CheckBox" fmlaLink="J103" lockText="1" noThreeD="1"/>
</file>

<file path=xl/ctrlProps/ctrlProp662.xml><?xml version="1.0" encoding="utf-8"?>
<formControlPr xmlns="http://schemas.microsoft.com/office/spreadsheetml/2009/9/main" objectType="CheckBox" fmlaLink="K103" lockText="1" noThreeD="1"/>
</file>

<file path=xl/ctrlProps/ctrlProp663.xml><?xml version="1.0" encoding="utf-8"?>
<formControlPr xmlns="http://schemas.microsoft.com/office/spreadsheetml/2009/9/main" objectType="CheckBox" fmlaLink="L103" lockText="1" noThreeD="1"/>
</file>

<file path=xl/ctrlProps/ctrlProp664.xml><?xml version="1.0" encoding="utf-8"?>
<formControlPr xmlns="http://schemas.microsoft.com/office/spreadsheetml/2009/9/main" objectType="CheckBox" fmlaLink="I104" lockText="1" noThreeD="1"/>
</file>

<file path=xl/ctrlProps/ctrlProp665.xml><?xml version="1.0" encoding="utf-8"?>
<formControlPr xmlns="http://schemas.microsoft.com/office/spreadsheetml/2009/9/main" objectType="CheckBox" fmlaLink="J104" lockText="1" noThreeD="1"/>
</file>

<file path=xl/ctrlProps/ctrlProp666.xml><?xml version="1.0" encoding="utf-8"?>
<formControlPr xmlns="http://schemas.microsoft.com/office/spreadsheetml/2009/9/main" objectType="CheckBox" fmlaLink="K104" lockText="1" noThreeD="1"/>
</file>

<file path=xl/ctrlProps/ctrlProp667.xml><?xml version="1.0" encoding="utf-8"?>
<formControlPr xmlns="http://schemas.microsoft.com/office/spreadsheetml/2009/9/main" objectType="CheckBox" fmlaLink="L104" lockText="1" noThreeD="1"/>
</file>

<file path=xl/ctrlProps/ctrlProp668.xml><?xml version="1.0" encoding="utf-8"?>
<formControlPr xmlns="http://schemas.microsoft.com/office/spreadsheetml/2009/9/main" objectType="CheckBox" checked="Checked" fmlaLink="M22" lockText="1" noThreeD="1"/>
</file>

<file path=xl/ctrlProps/ctrlProp669.xml><?xml version="1.0" encoding="utf-8"?>
<formControlPr xmlns="http://schemas.microsoft.com/office/spreadsheetml/2009/9/main" objectType="CheckBox" fmlaLink="N22" lockText="1" noThreeD="1"/>
</file>

<file path=xl/ctrlProps/ctrlProp67.xml><?xml version="1.0" encoding="utf-8"?>
<formControlPr xmlns="http://schemas.microsoft.com/office/spreadsheetml/2009/9/main" objectType="CheckBox" fmlaLink="P58" lockText="1" noThreeD="1"/>
</file>

<file path=xl/ctrlProps/ctrlProp670.xml><?xml version="1.0" encoding="utf-8"?>
<formControlPr xmlns="http://schemas.microsoft.com/office/spreadsheetml/2009/9/main" objectType="CheckBox" fmlaLink="O22" lockText="1" noThreeD="1"/>
</file>

<file path=xl/ctrlProps/ctrlProp671.xml><?xml version="1.0" encoding="utf-8"?>
<formControlPr xmlns="http://schemas.microsoft.com/office/spreadsheetml/2009/9/main" objectType="CheckBox" fmlaLink="M23" lockText="1" noThreeD="1"/>
</file>

<file path=xl/ctrlProps/ctrlProp672.xml><?xml version="1.0" encoding="utf-8"?>
<formControlPr xmlns="http://schemas.microsoft.com/office/spreadsheetml/2009/9/main" objectType="CheckBox" checked="Checked" fmlaLink="N23" lockText="1" noThreeD="1"/>
</file>

<file path=xl/ctrlProps/ctrlProp673.xml><?xml version="1.0" encoding="utf-8"?>
<formControlPr xmlns="http://schemas.microsoft.com/office/spreadsheetml/2009/9/main" objectType="CheckBox" fmlaLink="O23" lockText="1" noThreeD="1"/>
</file>

<file path=xl/ctrlProps/ctrlProp674.xml><?xml version="1.0" encoding="utf-8"?>
<formControlPr xmlns="http://schemas.microsoft.com/office/spreadsheetml/2009/9/main" objectType="CheckBox" fmlaLink="M24" lockText="1" noThreeD="1"/>
</file>

<file path=xl/ctrlProps/ctrlProp675.xml><?xml version="1.0" encoding="utf-8"?>
<formControlPr xmlns="http://schemas.microsoft.com/office/spreadsheetml/2009/9/main" objectType="CheckBox" checked="Checked" fmlaLink="N24" lockText="1" noThreeD="1"/>
</file>

<file path=xl/ctrlProps/ctrlProp676.xml><?xml version="1.0" encoding="utf-8"?>
<formControlPr xmlns="http://schemas.microsoft.com/office/spreadsheetml/2009/9/main" objectType="CheckBox" fmlaLink="O24" lockText="1" noThreeD="1"/>
</file>

<file path=xl/ctrlProps/ctrlProp677.xml><?xml version="1.0" encoding="utf-8"?>
<formControlPr xmlns="http://schemas.microsoft.com/office/spreadsheetml/2009/9/main" objectType="CheckBox" fmlaLink="M25" lockText="1" noThreeD="1"/>
</file>

<file path=xl/ctrlProps/ctrlProp678.xml><?xml version="1.0" encoding="utf-8"?>
<formControlPr xmlns="http://schemas.microsoft.com/office/spreadsheetml/2009/9/main" objectType="CheckBox" fmlaLink="N25" lockText="1" noThreeD="1"/>
</file>

<file path=xl/ctrlProps/ctrlProp679.xml><?xml version="1.0" encoding="utf-8"?>
<formControlPr xmlns="http://schemas.microsoft.com/office/spreadsheetml/2009/9/main" objectType="CheckBox" fmlaLink="O25" lockText="1" noThreeD="1"/>
</file>

<file path=xl/ctrlProps/ctrlProp68.xml><?xml version="1.0" encoding="utf-8"?>
<formControlPr xmlns="http://schemas.microsoft.com/office/spreadsheetml/2009/9/main" objectType="CheckBox" fmlaLink="Q58" lockText="1" noThreeD="1"/>
</file>

<file path=xl/ctrlProps/ctrlProp680.xml><?xml version="1.0" encoding="utf-8"?>
<formControlPr xmlns="http://schemas.microsoft.com/office/spreadsheetml/2009/9/main" objectType="CheckBox" fmlaLink="M26" lockText="1" noThreeD="1"/>
</file>

<file path=xl/ctrlProps/ctrlProp681.xml><?xml version="1.0" encoding="utf-8"?>
<formControlPr xmlns="http://schemas.microsoft.com/office/spreadsheetml/2009/9/main" objectType="CheckBox" fmlaLink="N26" lockText="1" noThreeD="1"/>
</file>

<file path=xl/ctrlProps/ctrlProp682.xml><?xml version="1.0" encoding="utf-8"?>
<formControlPr xmlns="http://schemas.microsoft.com/office/spreadsheetml/2009/9/main" objectType="CheckBox" fmlaLink="O26" lockText="1" noThreeD="1"/>
</file>

<file path=xl/ctrlProps/ctrlProp683.xml><?xml version="1.0" encoding="utf-8"?>
<formControlPr xmlns="http://schemas.microsoft.com/office/spreadsheetml/2009/9/main" objectType="CheckBox" fmlaLink="M27" lockText="1" noThreeD="1"/>
</file>

<file path=xl/ctrlProps/ctrlProp684.xml><?xml version="1.0" encoding="utf-8"?>
<formControlPr xmlns="http://schemas.microsoft.com/office/spreadsheetml/2009/9/main" objectType="CheckBox" fmlaLink="N27" lockText="1" noThreeD="1"/>
</file>

<file path=xl/ctrlProps/ctrlProp685.xml><?xml version="1.0" encoding="utf-8"?>
<formControlPr xmlns="http://schemas.microsoft.com/office/spreadsheetml/2009/9/main" objectType="CheckBox" fmlaLink="O27" lockText="1" noThreeD="1"/>
</file>

<file path=xl/ctrlProps/ctrlProp686.xml><?xml version="1.0" encoding="utf-8"?>
<formControlPr xmlns="http://schemas.microsoft.com/office/spreadsheetml/2009/9/main" objectType="CheckBox" fmlaLink="M28" lockText="1" noThreeD="1"/>
</file>

<file path=xl/ctrlProps/ctrlProp687.xml><?xml version="1.0" encoding="utf-8"?>
<formControlPr xmlns="http://schemas.microsoft.com/office/spreadsheetml/2009/9/main" objectType="CheckBox" fmlaLink="N28" lockText="1" noThreeD="1"/>
</file>

<file path=xl/ctrlProps/ctrlProp688.xml><?xml version="1.0" encoding="utf-8"?>
<formControlPr xmlns="http://schemas.microsoft.com/office/spreadsheetml/2009/9/main" objectType="CheckBox" fmlaLink="O28" lockText="1" noThreeD="1"/>
</file>

<file path=xl/ctrlProps/ctrlProp689.xml><?xml version="1.0" encoding="utf-8"?>
<formControlPr xmlns="http://schemas.microsoft.com/office/spreadsheetml/2009/9/main" objectType="CheckBox" fmlaLink="M35" lockText="1" noThreeD="1"/>
</file>

<file path=xl/ctrlProps/ctrlProp69.xml><?xml version="1.0" encoding="utf-8"?>
<formControlPr xmlns="http://schemas.microsoft.com/office/spreadsheetml/2009/9/main" objectType="CheckBox" fmlaLink="R58" lockText="1" noThreeD="1"/>
</file>

<file path=xl/ctrlProps/ctrlProp690.xml><?xml version="1.0" encoding="utf-8"?>
<formControlPr xmlns="http://schemas.microsoft.com/office/spreadsheetml/2009/9/main" objectType="CheckBox" fmlaLink="N35" lockText="1" noThreeD="1"/>
</file>

<file path=xl/ctrlProps/ctrlProp691.xml><?xml version="1.0" encoding="utf-8"?>
<formControlPr xmlns="http://schemas.microsoft.com/office/spreadsheetml/2009/9/main" objectType="CheckBox" fmlaLink="O35" lockText="1" noThreeD="1"/>
</file>

<file path=xl/ctrlProps/ctrlProp692.xml><?xml version="1.0" encoding="utf-8"?>
<formControlPr xmlns="http://schemas.microsoft.com/office/spreadsheetml/2009/9/main" objectType="CheckBox" fmlaLink="M36" lockText="1" noThreeD="1"/>
</file>

<file path=xl/ctrlProps/ctrlProp693.xml><?xml version="1.0" encoding="utf-8"?>
<formControlPr xmlns="http://schemas.microsoft.com/office/spreadsheetml/2009/9/main" objectType="CheckBox" fmlaLink="N36" lockText="1" noThreeD="1"/>
</file>

<file path=xl/ctrlProps/ctrlProp694.xml><?xml version="1.0" encoding="utf-8"?>
<formControlPr xmlns="http://schemas.microsoft.com/office/spreadsheetml/2009/9/main" objectType="CheckBox" fmlaLink="O36" lockText="1" noThreeD="1"/>
</file>

<file path=xl/ctrlProps/ctrlProp695.xml><?xml version="1.0" encoding="utf-8"?>
<formControlPr xmlns="http://schemas.microsoft.com/office/spreadsheetml/2009/9/main" objectType="CheckBox" fmlaLink="M37" lockText="1" noThreeD="1"/>
</file>

<file path=xl/ctrlProps/ctrlProp696.xml><?xml version="1.0" encoding="utf-8"?>
<formControlPr xmlns="http://schemas.microsoft.com/office/spreadsheetml/2009/9/main" objectType="CheckBox" fmlaLink="N37" lockText="1" noThreeD="1"/>
</file>

<file path=xl/ctrlProps/ctrlProp697.xml><?xml version="1.0" encoding="utf-8"?>
<formControlPr xmlns="http://schemas.microsoft.com/office/spreadsheetml/2009/9/main" objectType="CheckBox" fmlaLink="O37" lockText="1" noThreeD="1"/>
</file>

<file path=xl/ctrlProps/ctrlProp698.xml><?xml version="1.0" encoding="utf-8"?>
<formControlPr xmlns="http://schemas.microsoft.com/office/spreadsheetml/2009/9/main" objectType="CheckBox" fmlaLink="M38" lockText="1" noThreeD="1"/>
</file>

<file path=xl/ctrlProps/ctrlProp699.xml><?xml version="1.0" encoding="utf-8"?>
<formControlPr xmlns="http://schemas.microsoft.com/office/spreadsheetml/2009/9/main" objectType="CheckBox" fmlaLink="N38" lockText="1" noThreeD="1"/>
</file>

<file path=xl/ctrlProps/ctrlProp7.xml><?xml version="1.0" encoding="utf-8"?>
<formControlPr xmlns="http://schemas.microsoft.com/office/spreadsheetml/2009/9/main" objectType="CheckBox" fmlaLink="G18" lockText="1" noThreeD="1"/>
</file>

<file path=xl/ctrlProps/ctrlProp70.xml><?xml version="1.0" encoding="utf-8"?>
<formControlPr xmlns="http://schemas.microsoft.com/office/spreadsheetml/2009/9/main" objectType="CheckBox" fmlaLink="S58" lockText="1" noThreeD="1"/>
</file>

<file path=xl/ctrlProps/ctrlProp700.xml><?xml version="1.0" encoding="utf-8"?>
<formControlPr xmlns="http://schemas.microsoft.com/office/spreadsheetml/2009/9/main" objectType="CheckBox" fmlaLink="O38" lockText="1" noThreeD="1"/>
</file>

<file path=xl/ctrlProps/ctrlProp701.xml><?xml version="1.0" encoding="utf-8"?>
<formControlPr xmlns="http://schemas.microsoft.com/office/spreadsheetml/2009/9/main" objectType="CheckBox" fmlaLink="M39" lockText="1" noThreeD="1"/>
</file>

<file path=xl/ctrlProps/ctrlProp702.xml><?xml version="1.0" encoding="utf-8"?>
<formControlPr xmlns="http://schemas.microsoft.com/office/spreadsheetml/2009/9/main" objectType="CheckBox" fmlaLink="N39" lockText="1" noThreeD="1"/>
</file>

<file path=xl/ctrlProps/ctrlProp703.xml><?xml version="1.0" encoding="utf-8"?>
<formControlPr xmlns="http://schemas.microsoft.com/office/spreadsheetml/2009/9/main" objectType="CheckBox" fmlaLink="O39" lockText="1" noThreeD="1"/>
</file>

<file path=xl/ctrlProps/ctrlProp704.xml><?xml version="1.0" encoding="utf-8"?>
<formControlPr xmlns="http://schemas.microsoft.com/office/spreadsheetml/2009/9/main" objectType="CheckBox" fmlaLink="M40" lockText="1" noThreeD="1"/>
</file>

<file path=xl/ctrlProps/ctrlProp705.xml><?xml version="1.0" encoding="utf-8"?>
<formControlPr xmlns="http://schemas.microsoft.com/office/spreadsheetml/2009/9/main" objectType="CheckBox" fmlaLink="N40" lockText="1" noThreeD="1"/>
</file>

<file path=xl/ctrlProps/ctrlProp706.xml><?xml version="1.0" encoding="utf-8"?>
<formControlPr xmlns="http://schemas.microsoft.com/office/spreadsheetml/2009/9/main" objectType="CheckBox" fmlaLink="O40" lockText="1" noThreeD="1"/>
</file>

<file path=xl/ctrlProps/ctrlProp707.xml><?xml version="1.0" encoding="utf-8"?>
<formControlPr xmlns="http://schemas.microsoft.com/office/spreadsheetml/2009/9/main" objectType="CheckBox" fmlaLink="M41" lockText="1" noThreeD="1"/>
</file>

<file path=xl/ctrlProps/ctrlProp708.xml><?xml version="1.0" encoding="utf-8"?>
<formControlPr xmlns="http://schemas.microsoft.com/office/spreadsheetml/2009/9/main" objectType="CheckBox" fmlaLink="N41" lockText="1" noThreeD="1"/>
</file>

<file path=xl/ctrlProps/ctrlProp709.xml><?xml version="1.0" encoding="utf-8"?>
<formControlPr xmlns="http://schemas.microsoft.com/office/spreadsheetml/2009/9/main" objectType="CheckBox" fmlaLink="O41" lockText="1" noThreeD="1"/>
</file>

<file path=xl/ctrlProps/ctrlProp71.xml><?xml version="1.0" encoding="utf-8"?>
<formControlPr xmlns="http://schemas.microsoft.com/office/spreadsheetml/2009/9/main" objectType="CheckBox" fmlaLink="N59" lockText="1" noThreeD="1"/>
</file>

<file path=xl/ctrlProps/ctrlProp710.xml><?xml version="1.0" encoding="utf-8"?>
<formControlPr xmlns="http://schemas.microsoft.com/office/spreadsheetml/2009/9/main" objectType="CheckBox" fmlaLink="M48" lockText="1" noThreeD="1"/>
</file>

<file path=xl/ctrlProps/ctrlProp711.xml><?xml version="1.0" encoding="utf-8"?>
<formControlPr xmlns="http://schemas.microsoft.com/office/spreadsheetml/2009/9/main" objectType="CheckBox" fmlaLink="N48" lockText="1" noThreeD="1"/>
</file>

<file path=xl/ctrlProps/ctrlProp712.xml><?xml version="1.0" encoding="utf-8"?>
<formControlPr xmlns="http://schemas.microsoft.com/office/spreadsheetml/2009/9/main" objectType="CheckBox" fmlaLink="O48" lockText="1" noThreeD="1"/>
</file>

<file path=xl/ctrlProps/ctrlProp713.xml><?xml version="1.0" encoding="utf-8"?>
<formControlPr xmlns="http://schemas.microsoft.com/office/spreadsheetml/2009/9/main" objectType="CheckBox" fmlaLink="M49" lockText="1" noThreeD="1"/>
</file>

<file path=xl/ctrlProps/ctrlProp714.xml><?xml version="1.0" encoding="utf-8"?>
<formControlPr xmlns="http://schemas.microsoft.com/office/spreadsheetml/2009/9/main" objectType="CheckBox" fmlaLink="N49" lockText="1" noThreeD="1"/>
</file>

<file path=xl/ctrlProps/ctrlProp715.xml><?xml version="1.0" encoding="utf-8"?>
<formControlPr xmlns="http://schemas.microsoft.com/office/spreadsheetml/2009/9/main" objectType="CheckBox" fmlaLink="O49" lockText="1" noThreeD="1"/>
</file>

<file path=xl/ctrlProps/ctrlProp716.xml><?xml version="1.0" encoding="utf-8"?>
<formControlPr xmlns="http://schemas.microsoft.com/office/spreadsheetml/2009/9/main" objectType="CheckBox" fmlaLink="M50" lockText="1" noThreeD="1"/>
</file>

<file path=xl/ctrlProps/ctrlProp717.xml><?xml version="1.0" encoding="utf-8"?>
<formControlPr xmlns="http://schemas.microsoft.com/office/spreadsheetml/2009/9/main" objectType="CheckBox" fmlaLink="N50" lockText="1" noThreeD="1"/>
</file>

<file path=xl/ctrlProps/ctrlProp718.xml><?xml version="1.0" encoding="utf-8"?>
<formControlPr xmlns="http://schemas.microsoft.com/office/spreadsheetml/2009/9/main" objectType="CheckBox" fmlaLink="O50" lockText="1" noThreeD="1"/>
</file>

<file path=xl/ctrlProps/ctrlProp719.xml><?xml version="1.0" encoding="utf-8"?>
<formControlPr xmlns="http://schemas.microsoft.com/office/spreadsheetml/2009/9/main" objectType="CheckBox" fmlaLink="M51" lockText="1" noThreeD="1"/>
</file>

<file path=xl/ctrlProps/ctrlProp72.xml><?xml version="1.0" encoding="utf-8"?>
<formControlPr xmlns="http://schemas.microsoft.com/office/spreadsheetml/2009/9/main" objectType="CheckBox" fmlaLink="O59" lockText="1" noThreeD="1"/>
</file>

<file path=xl/ctrlProps/ctrlProp720.xml><?xml version="1.0" encoding="utf-8"?>
<formControlPr xmlns="http://schemas.microsoft.com/office/spreadsheetml/2009/9/main" objectType="CheckBox" fmlaLink="N51" lockText="1" noThreeD="1"/>
</file>

<file path=xl/ctrlProps/ctrlProp721.xml><?xml version="1.0" encoding="utf-8"?>
<formControlPr xmlns="http://schemas.microsoft.com/office/spreadsheetml/2009/9/main" objectType="CheckBox" fmlaLink="O51" lockText="1" noThreeD="1"/>
</file>

<file path=xl/ctrlProps/ctrlProp722.xml><?xml version="1.0" encoding="utf-8"?>
<formControlPr xmlns="http://schemas.microsoft.com/office/spreadsheetml/2009/9/main" objectType="CheckBox" fmlaLink="M56" lockText="1" noThreeD="1"/>
</file>

<file path=xl/ctrlProps/ctrlProp723.xml><?xml version="1.0" encoding="utf-8"?>
<formControlPr xmlns="http://schemas.microsoft.com/office/spreadsheetml/2009/9/main" objectType="CheckBox" fmlaLink="N56" lockText="1" noThreeD="1"/>
</file>

<file path=xl/ctrlProps/ctrlProp724.xml><?xml version="1.0" encoding="utf-8"?>
<formControlPr xmlns="http://schemas.microsoft.com/office/spreadsheetml/2009/9/main" objectType="CheckBox" fmlaLink="O56" lockText="1" noThreeD="1"/>
</file>

<file path=xl/ctrlProps/ctrlProp725.xml><?xml version="1.0" encoding="utf-8"?>
<formControlPr xmlns="http://schemas.microsoft.com/office/spreadsheetml/2009/9/main" objectType="CheckBox" fmlaLink="M57" lockText="1" noThreeD="1"/>
</file>

<file path=xl/ctrlProps/ctrlProp726.xml><?xml version="1.0" encoding="utf-8"?>
<formControlPr xmlns="http://schemas.microsoft.com/office/spreadsheetml/2009/9/main" objectType="CheckBox" fmlaLink="N57" lockText="1" noThreeD="1"/>
</file>

<file path=xl/ctrlProps/ctrlProp727.xml><?xml version="1.0" encoding="utf-8"?>
<formControlPr xmlns="http://schemas.microsoft.com/office/spreadsheetml/2009/9/main" objectType="CheckBox" fmlaLink="O57" lockText="1" noThreeD="1"/>
</file>

<file path=xl/ctrlProps/ctrlProp728.xml><?xml version="1.0" encoding="utf-8"?>
<formControlPr xmlns="http://schemas.microsoft.com/office/spreadsheetml/2009/9/main" objectType="CheckBox" fmlaLink="M58" lockText="1" noThreeD="1"/>
</file>

<file path=xl/ctrlProps/ctrlProp729.xml><?xml version="1.0" encoding="utf-8"?>
<formControlPr xmlns="http://schemas.microsoft.com/office/spreadsheetml/2009/9/main" objectType="CheckBox" fmlaLink="N58" lockText="1" noThreeD="1"/>
</file>

<file path=xl/ctrlProps/ctrlProp73.xml><?xml version="1.0" encoding="utf-8"?>
<formControlPr xmlns="http://schemas.microsoft.com/office/spreadsheetml/2009/9/main" objectType="CheckBox" fmlaLink="P59" lockText="1" noThreeD="1"/>
</file>

<file path=xl/ctrlProps/ctrlProp730.xml><?xml version="1.0" encoding="utf-8"?>
<formControlPr xmlns="http://schemas.microsoft.com/office/spreadsheetml/2009/9/main" objectType="CheckBox" fmlaLink="O58" lockText="1" noThreeD="1"/>
</file>

<file path=xl/ctrlProps/ctrlProp731.xml><?xml version="1.0" encoding="utf-8"?>
<formControlPr xmlns="http://schemas.microsoft.com/office/spreadsheetml/2009/9/main" objectType="CheckBox" fmlaLink="M59" lockText="1" noThreeD="1"/>
</file>

<file path=xl/ctrlProps/ctrlProp732.xml><?xml version="1.0" encoding="utf-8"?>
<formControlPr xmlns="http://schemas.microsoft.com/office/spreadsheetml/2009/9/main" objectType="CheckBox" fmlaLink="N59" lockText="1" noThreeD="1"/>
</file>

<file path=xl/ctrlProps/ctrlProp733.xml><?xml version="1.0" encoding="utf-8"?>
<formControlPr xmlns="http://schemas.microsoft.com/office/spreadsheetml/2009/9/main" objectType="CheckBox" fmlaLink="O59" lockText="1" noThreeD="1"/>
</file>

<file path=xl/ctrlProps/ctrlProp734.xml><?xml version="1.0" encoding="utf-8"?>
<formControlPr xmlns="http://schemas.microsoft.com/office/spreadsheetml/2009/9/main" objectType="CheckBox" fmlaLink="M60" lockText="1" noThreeD="1"/>
</file>

<file path=xl/ctrlProps/ctrlProp735.xml><?xml version="1.0" encoding="utf-8"?>
<formControlPr xmlns="http://schemas.microsoft.com/office/spreadsheetml/2009/9/main" objectType="CheckBox" fmlaLink="N60" lockText="1" noThreeD="1"/>
</file>

<file path=xl/ctrlProps/ctrlProp736.xml><?xml version="1.0" encoding="utf-8"?>
<formControlPr xmlns="http://schemas.microsoft.com/office/spreadsheetml/2009/9/main" objectType="CheckBox" fmlaLink="O60" lockText="1" noThreeD="1"/>
</file>

<file path=xl/ctrlProps/ctrlProp737.xml><?xml version="1.0" encoding="utf-8"?>
<formControlPr xmlns="http://schemas.microsoft.com/office/spreadsheetml/2009/9/main" objectType="CheckBox" fmlaLink="M61" lockText="1" noThreeD="1"/>
</file>

<file path=xl/ctrlProps/ctrlProp738.xml><?xml version="1.0" encoding="utf-8"?>
<formControlPr xmlns="http://schemas.microsoft.com/office/spreadsheetml/2009/9/main" objectType="CheckBox" fmlaLink="N61" lockText="1" noThreeD="1"/>
</file>

<file path=xl/ctrlProps/ctrlProp739.xml><?xml version="1.0" encoding="utf-8"?>
<formControlPr xmlns="http://schemas.microsoft.com/office/spreadsheetml/2009/9/main" objectType="CheckBox" fmlaLink="O61" lockText="1" noThreeD="1"/>
</file>

<file path=xl/ctrlProps/ctrlProp74.xml><?xml version="1.0" encoding="utf-8"?>
<formControlPr xmlns="http://schemas.microsoft.com/office/spreadsheetml/2009/9/main" objectType="CheckBox" fmlaLink="Q59" lockText="1" noThreeD="1"/>
</file>

<file path=xl/ctrlProps/ctrlProp740.xml><?xml version="1.0" encoding="utf-8"?>
<formControlPr xmlns="http://schemas.microsoft.com/office/spreadsheetml/2009/9/main" objectType="CheckBox" checked="Checked" fmlaLink="O16" lockText="1" noThreeD="1"/>
</file>

<file path=xl/ctrlProps/ctrlProp741.xml><?xml version="1.0" encoding="utf-8"?>
<formControlPr xmlns="http://schemas.microsoft.com/office/spreadsheetml/2009/9/main" objectType="CheckBox" checked="Checked" fmlaLink="O17" lockText="1" noThreeD="1"/>
</file>

<file path=xl/ctrlProps/ctrlProp742.xml><?xml version="1.0" encoding="utf-8"?>
<formControlPr xmlns="http://schemas.microsoft.com/office/spreadsheetml/2009/9/main" objectType="CheckBox" checked="Checked" fmlaLink="O18" lockText="1" noThreeD="1"/>
</file>

<file path=xl/ctrlProps/ctrlProp743.xml><?xml version="1.0" encoding="utf-8"?>
<formControlPr xmlns="http://schemas.microsoft.com/office/spreadsheetml/2009/9/main" objectType="CheckBox" fmlaLink="O19" lockText="1" noThreeD="1"/>
</file>

<file path=xl/ctrlProps/ctrlProp744.xml><?xml version="1.0" encoding="utf-8"?>
<formControlPr xmlns="http://schemas.microsoft.com/office/spreadsheetml/2009/9/main" objectType="CheckBox" fmlaLink="O20" lockText="1" noThreeD="1"/>
</file>

<file path=xl/ctrlProps/ctrlProp745.xml><?xml version="1.0" encoding="utf-8"?>
<formControlPr xmlns="http://schemas.microsoft.com/office/spreadsheetml/2009/9/main" objectType="CheckBox" checked="Checked" fmlaLink="P21" lockText="1" noThreeD="1"/>
</file>

<file path=xl/ctrlProps/ctrlProp746.xml><?xml version="1.0" encoding="utf-8"?>
<formControlPr xmlns="http://schemas.microsoft.com/office/spreadsheetml/2009/9/main" objectType="CheckBox" fmlaLink="P22" lockText="1" noThreeD="1"/>
</file>

<file path=xl/ctrlProps/ctrlProp747.xml><?xml version="1.0" encoding="utf-8"?>
<formControlPr xmlns="http://schemas.microsoft.com/office/spreadsheetml/2009/9/main" objectType="CheckBox" fmlaLink="P23" lockText="1" noThreeD="1"/>
</file>

<file path=xl/ctrlProps/ctrlProp748.xml><?xml version="1.0" encoding="utf-8"?>
<formControlPr xmlns="http://schemas.microsoft.com/office/spreadsheetml/2009/9/main" objectType="CheckBox" fmlaLink="P24" lockText="1" noThreeD="1"/>
</file>

<file path=xl/ctrlProps/ctrlProp749.xml><?xml version="1.0" encoding="utf-8"?>
<formControlPr xmlns="http://schemas.microsoft.com/office/spreadsheetml/2009/9/main" objectType="CheckBox" fmlaLink="P25" lockText="1" noThreeD="1"/>
</file>

<file path=xl/ctrlProps/ctrlProp75.xml><?xml version="1.0" encoding="utf-8"?>
<formControlPr xmlns="http://schemas.microsoft.com/office/spreadsheetml/2009/9/main" objectType="CheckBox" fmlaLink="R59" lockText="1" noThreeD="1"/>
</file>

<file path=xl/ctrlProps/ctrlProp750.xml><?xml version="1.0" encoding="utf-8"?>
<formControlPr xmlns="http://schemas.microsoft.com/office/spreadsheetml/2009/9/main" objectType="CheckBox" fmlaLink="O26" lockText="1" noThreeD="1"/>
</file>

<file path=xl/ctrlProps/ctrlProp751.xml><?xml version="1.0" encoding="utf-8"?>
<formControlPr xmlns="http://schemas.microsoft.com/office/spreadsheetml/2009/9/main" objectType="CheckBox" fmlaLink="O27" lockText="1" noThreeD="1"/>
</file>

<file path=xl/ctrlProps/ctrlProp752.xml><?xml version="1.0" encoding="utf-8"?>
<formControlPr xmlns="http://schemas.microsoft.com/office/spreadsheetml/2009/9/main" objectType="CheckBox" fmlaLink="P28" lockText="1" noThreeD="1"/>
</file>

<file path=xl/ctrlProps/ctrlProp753.xml><?xml version="1.0" encoding="utf-8"?>
<formControlPr xmlns="http://schemas.microsoft.com/office/spreadsheetml/2009/9/main" objectType="CheckBox" fmlaLink="P29" lockText="1" noThreeD="1"/>
</file>

<file path=xl/ctrlProps/ctrlProp754.xml><?xml version="1.0" encoding="utf-8"?>
<formControlPr xmlns="http://schemas.microsoft.com/office/spreadsheetml/2009/9/main" objectType="CheckBox" fmlaLink="P30" lockText="1" noThreeD="1"/>
</file>

<file path=xl/ctrlProps/ctrlProp755.xml><?xml version="1.0" encoding="utf-8"?>
<formControlPr xmlns="http://schemas.microsoft.com/office/spreadsheetml/2009/9/main" objectType="CheckBox" fmlaLink="P31" lockText="1" noThreeD="1"/>
</file>

<file path=xl/ctrlProps/ctrlProp756.xml><?xml version="1.0" encoding="utf-8"?>
<formControlPr xmlns="http://schemas.microsoft.com/office/spreadsheetml/2009/9/main" objectType="CheckBox" fmlaLink="P32" lockText="1" noThreeD="1"/>
</file>

<file path=xl/ctrlProps/ctrlProp757.xml><?xml version="1.0" encoding="utf-8"?>
<formControlPr xmlns="http://schemas.microsoft.com/office/spreadsheetml/2009/9/main" objectType="CheckBox" fmlaLink="P33" lockText="1" noThreeD="1"/>
</file>

<file path=xl/ctrlProps/ctrlProp758.xml><?xml version="1.0" encoding="utf-8"?>
<formControlPr xmlns="http://schemas.microsoft.com/office/spreadsheetml/2009/9/main" objectType="CheckBox" fmlaLink="P34" lockText="1" noThreeD="1"/>
</file>

<file path=xl/ctrlProps/ctrlProp759.xml><?xml version="1.0" encoding="utf-8"?>
<formControlPr xmlns="http://schemas.microsoft.com/office/spreadsheetml/2009/9/main" objectType="CheckBox" fmlaLink="P35" lockText="1" noThreeD="1"/>
</file>

<file path=xl/ctrlProps/ctrlProp76.xml><?xml version="1.0" encoding="utf-8"?>
<formControlPr xmlns="http://schemas.microsoft.com/office/spreadsheetml/2009/9/main" objectType="CheckBox" fmlaLink="S59" lockText="1" noThreeD="1"/>
</file>

<file path=xl/ctrlProps/ctrlProp760.xml><?xml version="1.0" encoding="utf-8"?>
<formControlPr xmlns="http://schemas.microsoft.com/office/spreadsheetml/2009/9/main" objectType="CheckBox" fmlaLink="P36" lockText="1" noThreeD="1"/>
</file>

<file path=xl/ctrlProps/ctrlProp761.xml><?xml version="1.0" encoding="utf-8"?>
<formControlPr xmlns="http://schemas.microsoft.com/office/spreadsheetml/2009/9/main" objectType="CheckBox" checked="Checked" fmlaLink="G16" lockText="1" noThreeD="1"/>
</file>

<file path=xl/ctrlProps/ctrlProp762.xml><?xml version="1.0" encoding="utf-8"?>
<formControlPr xmlns="http://schemas.microsoft.com/office/spreadsheetml/2009/9/main" objectType="CheckBox" fmlaLink="$G$18" lockText="1" noThreeD="1"/>
</file>

<file path=xl/ctrlProps/ctrlProp763.xml><?xml version="1.0" encoding="utf-8"?>
<formControlPr xmlns="http://schemas.microsoft.com/office/spreadsheetml/2009/9/main" objectType="CheckBox" checked="Checked" fmlaLink="G20" lockText="1" noThreeD="1"/>
</file>

<file path=xl/ctrlProps/ctrlProp764.xml><?xml version="1.0" encoding="utf-8"?>
<formControlPr xmlns="http://schemas.microsoft.com/office/spreadsheetml/2009/9/main" objectType="CheckBox" fmlaLink="G22" lockText="1" noThreeD="1"/>
</file>

<file path=xl/ctrlProps/ctrlProp765.xml><?xml version="1.0" encoding="utf-8"?>
<formControlPr xmlns="http://schemas.microsoft.com/office/spreadsheetml/2009/9/main" objectType="CheckBox" fmlaLink="G24" lockText="1" noThreeD="1"/>
</file>

<file path=xl/ctrlProps/ctrlProp766.xml><?xml version="1.0" encoding="utf-8"?>
<formControlPr xmlns="http://schemas.microsoft.com/office/spreadsheetml/2009/9/main" objectType="CheckBox" fmlaLink="G28" lockText="1" noThreeD="1"/>
</file>

<file path=xl/ctrlProps/ctrlProp767.xml><?xml version="1.0" encoding="utf-8"?>
<formControlPr xmlns="http://schemas.microsoft.com/office/spreadsheetml/2009/9/main" objectType="CheckBox" fmlaLink="G30" lockText="1" noThreeD="1"/>
</file>

<file path=xl/ctrlProps/ctrlProp768.xml><?xml version="1.0" encoding="utf-8"?>
<formControlPr xmlns="http://schemas.microsoft.com/office/spreadsheetml/2009/9/main" objectType="CheckBox" fmlaLink="G32" lockText="1" noThreeD="1"/>
</file>

<file path=xl/ctrlProps/ctrlProp77.xml><?xml version="1.0" encoding="utf-8"?>
<formControlPr xmlns="http://schemas.microsoft.com/office/spreadsheetml/2009/9/main" objectType="CheckBox" fmlaLink="N60" lockText="1" noThreeD="1"/>
</file>

<file path=xl/ctrlProps/ctrlProp78.xml><?xml version="1.0" encoding="utf-8"?>
<formControlPr xmlns="http://schemas.microsoft.com/office/spreadsheetml/2009/9/main" objectType="CheckBox" fmlaLink="O60" lockText="1" noThreeD="1"/>
</file>

<file path=xl/ctrlProps/ctrlProp79.xml><?xml version="1.0" encoding="utf-8"?>
<formControlPr xmlns="http://schemas.microsoft.com/office/spreadsheetml/2009/9/main" objectType="CheckBox" fmlaLink="P60" lockText="1" noThreeD="1"/>
</file>

<file path=xl/ctrlProps/ctrlProp8.xml><?xml version="1.0" encoding="utf-8"?>
<formControlPr xmlns="http://schemas.microsoft.com/office/spreadsheetml/2009/9/main" objectType="CheckBox" fmlaLink="G19" lockText="1" noThreeD="1"/>
</file>

<file path=xl/ctrlProps/ctrlProp80.xml><?xml version="1.0" encoding="utf-8"?>
<formControlPr xmlns="http://schemas.microsoft.com/office/spreadsheetml/2009/9/main" objectType="CheckBox" fmlaLink="Q60" lockText="1" noThreeD="1"/>
</file>

<file path=xl/ctrlProps/ctrlProp81.xml><?xml version="1.0" encoding="utf-8"?>
<formControlPr xmlns="http://schemas.microsoft.com/office/spreadsheetml/2009/9/main" objectType="CheckBox" fmlaLink="R60" lockText="1" noThreeD="1"/>
</file>

<file path=xl/ctrlProps/ctrlProp82.xml><?xml version="1.0" encoding="utf-8"?>
<formControlPr xmlns="http://schemas.microsoft.com/office/spreadsheetml/2009/9/main" objectType="CheckBox" fmlaLink="S60"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fmlaLink="G20"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fmlaLink="N75"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76200</xdr:rowOff>
    </xdr:from>
    <xdr:to>
      <xdr:col>0</xdr:col>
      <xdr:colOff>0</xdr:colOff>
      <xdr:row>20</xdr:row>
      <xdr:rowOff>85725</xdr:rowOff>
    </xdr:to>
    <xdr:sp macro="" textlink="">
      <xdr:nvSpPr>
        <xdr:cNvPr id="18433" name="AutoShape 3"/>
        <xdr:cNvSpPr>
          <a:spLocks noChangeArrowheads="1"/>
        </xdr:cNvSpPr>
      </xdr:nvSpPr>
      <xdr:spPr bwMode="auto">
        <a:xfrm>
          <a:off x="0" y="1600200"/>
          <a:ext cx="0" cy="2295525"/>
        </a:xfrm>
        <a:prstGeom prst="star16">
          <a:avLst>
            <a:gd name="adj" fmla="val 37500"/>
          </a:avLst>
        </a:prstGeom>
        <a:solidFill>
          <a:srgbClr val="FF0000"/>
        </a:solidFill>
        <a:ln w="28575">
          <a:solidFill>
            <a:srgbClr val="FFFFFF"/>
          </a:solidFill>
          <a:miter lim="800000"/>
          <a:headEnd/>
          <a:tailEnd/>
        </a:ln>
      </xdr:spPr>
    </xdr:sp>
    <xdr:clientData/>
  </xdr:twoCellAnchor>
  <xdr:twoCellAnchor editAs="oneCell">
    <xdr:from>
      <xdr:col>0</xdr:col>
      <xdr:colOff>600075</xdr:colOff>
      <xdr:row>1</xdr:row>
      <xdr:rowOff>95250</xdr:rowOff>
    </xdr:from>
    <xdr:to>
      <xdr:col>11</xdr:col>
      <xdr:colOff>590550</xdr:colOff>
      <xdr:row>29</xdr:row>
      <xdr:rowOff>104775</xdr:rowOff>
    </xdr:to>
    <xdr:pic>
      <xdr:nvPicPr>
        <xdr:cNvPr id="18434"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600075" y="285750"/>
          <a:ext cx="6696075" cy="5343525"/>
        </a:xfrm>
        <a:prstGeom prst="rect">
          <a:avLst/>
        </a:prstGeom>
        <a:noFill/>
        <a:ln w="28575">
          <a:solidFill>
            <a:srgbClr val="000000"/>
          </a:solidFill>
          <a:miter lim="800000"/>
          <a:headEnd/>
          <a:tailEnd/>
        </a:ln>
      </xdr:spPr>
    </xdr:pic>
    <xdr:clientData/>
  </xdr:twoCellAnchor>
  <xdr:twoCellAnchor>
    <xdr:from>
      <xdr:col>6</xdr:col>
      <xdr:colOff>247650</xdr:colOff>
      <xdr:row>8</xdr:row>
      <xdr:rowOff>152400</xdr:rowOff>
    </xdr:from>
    <xdr:to>
      <xdr:col>11</xdr:col>
      <xdr:colOff>104775</xdr:colOff>
      <xdr:row>15</xdr:row>
      <xdr:rowOff>152400</xdr:rowOff>
    </xdr:to>
    <xdr:sp macro="" textlink="">
      <xdr:nvSpPr>
        <xdr:cNvPr id="34823" name="Toelichting met afgeronde rechthoek 149"/>
        <xdr:cNvSpPr>
          <a:spLocks noChangeArrowheads="1"/>
        </xdr:cNvSpPr>
      </xdr:nvSpPr>
      <xdr:spPr bwMode="auto">
        <a:xfrm>
          <a:off x="3905250" y="2438400"/>
          <a:ext cx="2905125" cy="1333500"/>
        </a:xfrm>
        <a:prstGeom prst="wedgeRoundRectCallout">
          <a:avLst>
            <a:gd name="adj1" fmla="val 4426"/>
            <a:gd name="adj2" fmla="val -22856"/>
            <a:gd name="adj3" fmla="val 16667"/>
          </a:avLst>
        </a:prstGeom>
        <a:solidFill>
          <a:srgbClr val="5B9BD5"/>
        </a:solidFill>
        <a:ln w="12700" algn="ctr">
          <a:solidFill>
            <a:srgbClr val="41719C"/>
          </a:solidFill>
          <a:miter lim="800000"/>
          <a:headEnd/>
          <a:tailEnd/>
        </a:ln>
      </xdr:spPr>
      <xdr:txBody>
        <a:bodyPr vertOverflow="clip" wrap="square" lIns="36576" tIns="36576" rIns="0" bIns="0" anchor="t" upright="1"/>
        <a:lstStyle/>
        <a:p>
          <a:pPr algn="l" rtl="0">
            <a:defRPr sz="1000"/>
          </a:pPr>
          <a:r>
            <a:rPr lang="nl-NL" sz="1800" b="0" i="0" u="none" strike="noStrike" baseline="0">
              <a:solidFill>
                <a:srgbClr val="FFFFFF"/>
              </a:solidFill>
              <a:latin typeface="Calibri"/>
            </a:rPr>
            <a:t>in deze demo ziet u alle stappen van het SiDi-3 protocol in het kort.</a:t>
          </a:r>
        </a:p>
      </xdr:txBody>
    </xdr:sp>
    <xdr:clientData/>
  </xdr:twoCellAnchor>
  <xdr:twoCellAnchor editAs="oneCell">
    <xdr:from>
      <xdr:col>7</xdr:col>
      <xdr:colOff>161925</xdr:colOff>
      <xdr:row>19</xdr:row>
      <xdr:rowOff>114300</xdr:rowOff>
    </xdr:from>
    <xdr:to>
      <xdr:col>11</xdr:col>
      <xdr:colOff>476250</xdr:colOff>
      <xdr:row>28</xdr:row>
      <xdr:rowOff>171450</xdr:rowOff>
    </xdr:to>
    <xdr:pic>
      <xdr:nvPicPr>
        <xdr:cNvPr id="18436" name="Afbeelding 4"/>
        <xdr:cNvPicPr>
          <a:picLocks noChangeAspect="1" noChangeArrowheads="1"/>
        </xdr:cNvPicPr>
      </xdr:nvPicPr>
      <xdr:blipFill>
        <a:blip xmlns:r="http://schemas.openxmlformats.org/officeDocument/2006/relationships" r:embed="rId2" cstate="print"/>
        <a:srcRect/>
        <a:stretch>
          <a:fillRect/>
        </a:stretch>
      </xdr:blipFill>
      <xdr:spPr bwMode="auto">
        <a:xfrm>
          <a:off x="4429125" y="3733800"/>
          <a:ext cx="2752725" cy="1771650"/>
        </a:xfrm>
        <a:prstGeom prst="rect">
          <a:avLst/>
        </a:prstGeom>
        <a:noFill/>
        <a:ln w="9525">
          <a:noFill/>
          <a:miter lim="800000"/>
          <a:headEnd/>
          <a:tailEnd/>
        </a:ln>
      </xdr:spPr>
    </xdr:pic>
    <xdr:clientData/>
  </xdr:twoCellAnchor>
  <xdr:twoCellAnchor>
    <xdr:from>
      <xdr:col>7</xdr:col>
      <xdr:colOff>295276</xdr:colOff>
      <xdr:row>26</xdr:row>
      <xdr:rowOff>123825</xdr:rowOff>
    </xdr:from>
    <xdr:to>
      <xdr:col>10</xdr:col>
      <xdr:colOff>533400</xdr:colOff>
      <xdr:row>28</xdr:row>
      <xdr:rowOff>38100</xdr:rowOff>
    </xdr:to>
    <xdr:sp macro="" textlink="">
      <xdr:nvSpPr>
        <xdr:cNvPr id="7" name="Toelichting met afgeronde rechthoek 149"/>
        <xdr:cNvSpPr>
          <a:spLocks noChangeArrowheads="1"/>
        </xdr:cNvSpPr>
      </xdr:nvSpPr>
      <xdr:spPr bwMode="auto">
        <a:xfrm>
          <a:off x="4562476" y="5076825"/>
          <a:ext cx="2066924" cy="295275"/>
        </a:xfrm>
        <a:prstGeom prst="wedgeRoundRectCallout">
          <a:avLst>
            <a:gd name="adj1" fmla="val 4426"/>
            <a:gd name="adj2" fmla="val -22856"/>
            <a:gd name="adj3" fmla="val 16667"/>
          </a:avLst>
        </a:prstGeom>
        <a:solidFill>
          <a:srgbClr val="5B9BD5"/>
        </a:solidFill>
        <a:ln w="12700" algn="ctr">
          <a:solidFill>
            <a:srgbClr val="41719C"/>
          </a:solidFill>
          <a:miter lim="800000"/>
          <a:headEnd/>
          <a:tailEnd/>
        </a:ln>
      </xdr:spPr>
      <xdr:txBody>
        <a:bodyPr vertOverflow="clip" wrap="square" lIns="36576" tIns="36576" rIns="0" bIns="0" anchor="t" upright="1"/>
        <a:lstStyle/>
        <a:p>
          <a:pPr algn="ctr" rtl="0">
            <a:defRPr sz="1000"/>
          </a:pPr>
          <a:r>
            <a:rPr lang="nl-NL" sz="1200" b="0" i="0" u="none" strike="noStrike" baseline="0">
              <a:solidFill>
                <a:srgbClr val="FFFFFF"/>
              </a:solidFill>
              <a:latin typeface="Calibri"/>
            </a:rPr>
            <a:t>auteur DiGi SiDi-3</a:t>
          </a:r>
        </a:p>
      </xdr:txBody>
    </xdr:sp>
    <xdr:clientData/>
  </xdr:twoCellAnchor>
  <xdr:twoCellAnchor>
    <xdr:from>
      <xdr:col>12</xdr:col>
      <xdr:colOff>428625</xdr:colOff>
      <xdr:row>17</xdr:row>
      <xdr:rowOff>104775</xdr:rowOff>
    </xdr:from>
    <xdr:to>
      <xdr:col>17</xdr:col>
      <xdr:colOff>66675</xdr:colOff>
      <xdr:row>24</xdr:row>
      <xdr:rowOff>123825</xdr:rowOff>
    </xdr:to>
    <xdr:sp macro="" textlink="">
      <xdr:nvSpPr>
        <xdr:cNvPr id="2" name="Toelichting met afgeronde rechthoek 1"/>
        <xdr:cNvSpPr/>
      </xdr:nvSpPr>
      <xdr:spPr>
        <a:xfrm>
          <a:off x="7743825" y="3343275"/>
          <a:ext cx="2686050" cy="1352550"/>
        </a:xfrm>
        <a:prstGeom prst="wedgeRoundRectCallout">
          <a:avLst>
            <a:gd name="adj1" fmla="val -32890"/>
            <a:gd name="adj2" fmla="val 13911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door</a:t>
          </a:r>
          <a:r>
            <a:rPr lang="nl-NL" sz="1100" baseline="0"/>
            <a:t> op de tabbladen te klikken doorloopt u de verschillende stappen van het SiDi-3 protocol.</a:t>
          </a:r>
        </a:p>
        <a:p>
          <a:pPr algn="l"/>
          <a:endParaRPr lang="nl-NL" sz="1100" baseline="0"/>
        </a:p>
        <a:p>
          <a:pPr algn="l"/>
          <a:r>
            <a:rPr lang="nl-NL" sz="1100" baseline="0"/>
            <a:t>tabbladen die naast elkaar staan met</a:t>
          </a:r>
        </a:p>
        <a:p>
          <a:pPr algn="l"/>
          <a:r>
            <a:rPr lang="nl-NL" sz="1100" baseline="0"/>
            <a:t>DEZELFDE kleur horen bij elkaar</a:t>
          </a:r>
          <a:endParaRPr lang="nl-NL"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2638425</xdr:colOff>
      <xdr:row>14</xdr:row>
      <xdr:rowOff>47625</xdr:rowOff>
    </xdr:from>
    <xdr:to>
      <xdr:col>16</xdr:col>
      <xdr:colOff>190500</xdr:colOff>
      <xdr:row>20</xdr:row>
      <xdr:rowOff>38100</xdr:rowOff>
    </xdr:to>
    <xdr:sp macro="" textlink="">
      <xdr:nvSpPr>
        <xdr:cNvPr id="4" name="Toelichting met afgeronde rechthoek 3"/>
        <xdr:cNvSpPr/>
      </xdr:nvSpPr>
      <xdr:spPr>
        <a:xfrm>
          <a:off x="7534275" y="2543175"/>
          <a:ext cx="2705100" cy="1133475"/>
        </a:xfrm>
        <a:prstGeom prst="wedgeRoundRectCallout">
          <a:avLst>
            <a:gd name="adj1" fmla="val -45162"/>
            <a:gd name="adj2" fmla="val 2066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 het onderdeel 'Leervermogen' laat scores zien in</a:t>
          </a:r>
          <a:r>
            <a:rPr lang="nl-NL" sz="1100" baseline="0"/>
            <a:t> de 'Diagnosegrafiek' en in de 'Resultaten leerkrachtendiagnose' </a:t>
          </a:r>
        </a:p>
        <a:p>
          <a:pPr algn="l"/>
          <a:endParaRPr lang="nl-NL" sz="1100" baseline="0"/>
        </a:p>
        <a:p>
          <a:pPr algn="l"/>
          <a:r>
            <a:rPr lang="nl-NL" sz="1100" baseline="0"/>
            <a:t>Zie volgende 2 tabbladen</a:t>
          </a:r>
          <a:endParaRPr lang="nl-NL" sz="1100"/>
        </a:p>
      </xdr:txBody>
    </xdr:sp>
    <xdr:clientData/>
  </xdr:twoCellAnchor>
  <mc:AlternateContent xmlns:mc="http://schemas.openxmlformats.org/markup-compatibility/2006">
    <mc:Choice xmlns:a14="http://schemas.microsoft.com/office/drawing/2010/main" Requires="a14">
      <xdr:twoCellAnchor editAs="oneCell">
        <xdr:from>
          <xdr:col>3</xdr:col>
          <xdr:colOff>38100</xdr:colOff>
          <xdr:row>21</xdr:row>
          <xdr:rowOff>85725</xdr:rowOff>
        </xdr:from>
        <xdr:to>
          <xdr:col>4</xdr:col>
          <xdr:colOff>28575</xdr:colOff>
          <xdr:row>21</xdr:row>
          <xdr:rowOff>304800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21</xdr:row>
          <xdr:rowOff>85725</xdr:rowOff>
        </xdr:from>
        <xdr:to>
          <xdr:col>5</xdr:col>
          <xdr:colOff>28575</xdr:colOff>
          <xdr:row>21</xdr:row>
          <xdr:rowOff>304800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21</xdr:row>
          <xdr:rowOff>85725</xdr:rowOff>
        </xdr:from>
        <xdr:to>
          <xdr:col>6</xdr:col>
          <xdr:colOff>28575</xdr:colOff>
          <xdr:row>21</xdr:row>
          <xdr:rowOff>304800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xdr:row>
          <xdr:rowOff>85725</xdr:rowOff>
        </xdr:from>
        <xdr:to>
          <xdr:col>7</xdr:col>
          <xdr:colOff>28575</xdr:colOff>
          <xdr:row>21</xdr:row>
          <xdr:rowOff>304800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22</xdr:row>
          <xdr:rowOff>85725</xdr:rowOff>
        </xdr:from>
        <xdr:to>
          <xdr:col>4</xdr:col>
          <xdr:colOff>28575</xdr:colOff>
          <xdr:row>22</xdr:row>
          <xdr:rowOff>304800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85725</xdr:rowOff>
        </xdr:from>
        <xdr:to>
          <xdr:col>5</xdr:col>
          <xdr:colOff>28575</xdr:colOff>
          <xdr:row>22</xdr:row>
          <xdr:rowOff>304800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22</xdr:row>
          <xdr:rowOff>85725</xdr:rowOff>
        </xdr:from>
        <xdr:to>
          <xdr:col>6</xdr:col>
          <xdr:colOff>28575</xdr:colOff>
          <xdr:row>22</xdr:row>
          <xdr:rowOff>304800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22</xdr:row>
          <xdr:rowOff>85725</xdr:rowOff>
        </xdr:from>
        <xdr:to>
          <xdr:col>7</xdr:col>
          <xdr:colOff>28575</xdr:colOff>
          <xdr:row>22</xdr:row>
          <xdr:rowOff>304800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24</xdr:row>
          <xdr:rowOff>85725</xdr:rowOff>
        </xdr:from>
        <xdr:to>
          <xdr:col>4</xdr:col>
          <xdr:colOff>28575</xdr:colOff>
          <xdr:row>24</xdr:row>
          <xdr:rowOff>304800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24</xdr:row>
          <xdr:rowOff>85725</xdr:rowOff>
        </xdr:from>
        <xdr:to>
          <xdr:col>5</xdr:col>
          <xdr:colOff>28575</xdr:colOff>
          <xdr:row>24</xdr:row>
          <xdr:rowOff>304800</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24</xdr:row>
          <xdr:rowOff>85725</xdr:rowOff>
        </xdr:from>
        <xdr:to>
          <xdr:col>6</xdr:col>
          <xdr:colOff>28575</xdr:colOff>
          <xdr:row>24</xdr:row>
          <xdr:rowOff>304800</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24</xdr:row>
          <xdr:rowOff>85725</xdr:rowOff>
        </xdr:from>
        <xdr:to>
          <xdr:col>7</xdr:col>
          <xdr:colOff>28575</xdr:colOff>
          <xdr:row>24</xdr:row>
          <xdr:rowOff>304800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26</xdr:row>
          <xdr:rowOff>85725</xdr:rowOff>
        </xdr:from>
        <xdr:to>
          <xdr:col>4</xdr:col>
          <xdr:colOff>28575</xdr:colOff>
          <xdr:row>26</xdr:row>
          <xdr:rowOff>304800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26</xdr:row>
          <xdr:rowOff>85725</xdr:rowOff>
        </xdr:from>
        <xdr:to>
          <xdr:col>5</xdr:col>
          <xdr:colOff>28575</xdr:colOff>
          <xdr:row>26</xdr:row>
          <xdr:rowOff>304800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85725</xdr:rowOff>
        </xdr:from>
        <xdr:to>
          <xdr:col>6</xdr:col>
          <xdr:colOff>28575</xdr:colOff>
          <xdr:row>26</xdr:row>
          <xdr:rowOff>304800</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26</xdr:row>
          <xdr:rowOff>85725</xdr:rowOff>
        </xdr:from>
        <xdr:to>
          <xdr:col>7</xdr:col>
          <xdr:colOff>28575</xdr:colOff>
          <xdr:row>26</xdr:row>
          <xdr:rowOff>304800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28</xdr:row>
          <xdr:rowOff>85725</xdr:rowOff>
        </xdr:from>
        <xdr:to>
          <xdr:col>4</xdr:col>
          <xdr:colOff>28575</xdr:colOff>
          <xdr:row>28</xdr:row>
          <xdr:rowOff>304800</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85725</xdr:rowOff>
        </xdr:from>
        <xdr:to>
          <xdr:col>5</xdr:col>
          <xdr:colOff>28575</xdr:colOff>
          <xdr:row>28</xdr:row>
          <xdr:rowOff>304800</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28</xdr:row>
          <xdr:rowOff>85725</xdr:rowOff>
        </xdr:from>
        <xdr:to>
          <xdr:col>6</xdr:col>
          <xdr:colOff>28575</xdr:colOff>
          <xdr:row>28</xdr:row>
          <xdr:rowOff>304800</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28</xdr:row>
          <xdr:rowOff>85725</xdr:rowOff>
        </xdr:from>
        <xdr:to>
          <xdr:col>7</xdr:col>
          <xdr:colOff>28575</xdr:colOff>
          <xdr:row>28</xdr:row>
          <xdr:rowOff>304800</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85725</xdr:rowOff>
        </xdr:from>
        <xdr:to>
          <xdr:col>4</xdr:col>
          <xdr:colOff>28575</xdr:colOff>
          <xdr:row>30</xdr:row>
          <xdr:rowOff>304800</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85725</xdr:rowOff>
        </xdr:from>
        <xdr:to>
          <xdr:col>5</xdr:col>
          <xdr:colOff>28575</xdr:colOff>
          <xdr:row>30</xdr:row>
          <xdr:rowOff>304800</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30</xdr:row>
          <xdr:rowOff>85725</xdr:rowOff>
        </xdr:from>
        <xdr:to>
          <xdr:col>6</xdr:col>
          <xdr:colOff>28575</xdr:colOff>
          <xdr:row>30</xdr:row>
          <xdr:rowOff>304800</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30</xdr:row>
          <xdr:rowOff>85725</xdr:rowOff>
        </xdr:from>
        <xdr:to>
          <xdr:col>7</xdr:col>
          <xdr:colOff>28575</xdr:colOff>
          <xdr:row>30</xdr:row>
          <xdr:rowOff>304800</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32</xdr:row>
          <xdr:rowOff>85725</xdr:rowOff>
        </xdr:from>
        <xdr:to>
          <xdr:col>4</xdr:col>
          <xdr:colOff>28575</xdr:colOff>
          <xdr:row>32</xdr:row>
          <xdr:rowOff>304800</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32</xdr:row>
          <xdr:rowOff>85725</xdr:rowOff>
        </xdr:from>
        <xdr:to>
          <xdr:col>5</xdr:col>
          <xdr:colOff>28575</xdr:colOff>
          <xdr:row>32</xdr:row>
          <xdr:rowOff>304800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85725</xdr:rowOff>
        </xdr:from>
        <xdr:to>
          <xdr:col>6</xdr:col>
          <xdr:colOff>28575</xdr:colOff>
          <xdr:row>32</xdr:row>
          <xdr:rowOff>304800</xdr:rowOff>
        </xdr:to>
        <xdr:sp macro="" textlink="">
          <xdr:nvSpPr>
            <xdr:cNvPr id="8219" name="Check Box 27" hidden="1">
              <a:extLst>
                <a:ext uri="{63B3BB69-23CF-44E3-9099-C40C66FF867C}">
                  <a14:compatExt spid="_x0000_s8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32</xdr:row>
          <xdr:rowOff>85725</xdr:rowOff>
        </xdr:from>
        <xdr:to>
          <xdr:col>7</xdr:col>
          <xdr:colOff>28575</xdr:colOff>
          <xdr:row>32</xdr:row>
          <xdr:rowOff>304800</xdr:rowOff>
        </xdr:to>
        <xdr:sp macro="" textlink="">
          <xdr:nvSpPr>
            <xdr:cNvPr id="8220" name="Check Box 28" hidden="1">
              <a:extLst>
                <a:ext uri="{63B3BB69-23CF-44E3-9099-C40C66FF867C}">
                  <a14:compatExt spid="_x0000_s8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34</xdr:row>
          <xdr:rowOff>85725</xdr:rowOff>
        </xdr:from>
        <xdr:to>
          <xdr:col>4</xdr:col>
          <xdr:colOff>28575</xdr:colOff>
          <xdr:row>34</xdr:row>
          <xdr:rowOff>304800</xdr:rowOff>
        </xdr:to>
        <xdr:sp macro="" textlink="">
          <xdr:nvSpPr>
            <xdr:cNvPr id="8221" name="Check Box 29" hidden="1">
              <a:extLst>
                <a:ext uri="{63B3BB69-23CF-44E3-9099-C40C66FF867C}">
                  <a14:compatExt spid="_x0000_s8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34</xdr:row>
          <xdr:rowOff>85725</xdr:rowOff>
        </xdr:from>
        <xdr:to>
          <xdr:col>5</xdr:col>
          <xdr:colOff>28575</xdr:colOff>
          <xdr:row>34</xdr:row>
          <xdr:rowOff>304800</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34</xdr:row>
          <xdr:rowOff>85725</xdr:rowOff>
        </xdr:from>
        <xdr:to>
          <xdr:col>6</xdr:col>
          <xdr:colOff>28575</xdr:colOff>
          <xdr:row>34</xdr:row>
          <xdr:rowOff>304800</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34</xdr:row>
          <xdr:rowOff>85725</xdr:rowOff>
        </xdr:from>
        <xdr:to>
          <xdr:col>7</xdr:col>
          <xdr:colOff>28575</xdr:colOff>
          <xdr:row>34</xdr:row>
          <xdr:rowOff>304800</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85725</xdr:rowOff>
        </xdr:from>
        <xdr:to>
          <xdr:col>4</xdr:col>
          <xdr:colOff>28575</xdr:colOff>
          <xdr:row>36</xdr:row>
          <xdr:rowOff>304800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36</xdr:row>
          <xdr:rowOff>85725</xdr:rowOff>
        </xdr:from>
        <xdr:to>
          <xdr:col>5</xdr:col>
          <xdr:colOff>28575</xdr:colOff>
          <xdr:row>36</xdr:row>
          <xdr:rowOff>304800</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36</xdr:row>
          <xdr:rowOff>85725</xdr:rowOff>
        </xdr:from>
        <xdr:to>
          <xdr:col>6</xdr:col>
          <xdr:colOff>28575</xdr:colOff>
          <xdr:row>36</xdr:row>
          <xdr:rowOff>304800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36</xdr:row>
          <xdr:rowOff>85725</xdr:rowOff>
        </xdr:from>
        <xdr:to>
          <xdr:col>7</xdr:col>
          <xdr:colOff>28575</xdr:colOff>
          <xdr:row>36</xdr:row>
          <xdr:rowOff>304800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38</xdr:row>
          <xdr:rowOff>85725</xdr:rowOff>
        </xdr:from>
        <xdr:to>
          <xdr:col>4</xdr:col>
          <xdr:colOff>28575</xdr:colOff>
          <xdr:row>38</xdr:row>
          <xdr:rowOff>304800</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38</xdr:row>
          <xdr:rowOff>85725</xdr:rowOff>
        </xdr:from>
        <xdr:to>
          <xdr:col>5</xdr:col>
          <xdr:colOff>28575</xdr:colOff>
          <xdr:row>38</xdr:row>
          <xdr:rowOff>304800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38</xdr:row>
          <xdr:rowOff>85725</xdr:rowOff>
        </xdr:from>
        <xdr:to>
          <xdr:col>6</xdr:col>
          <xdr:colOff>28575</xdr:colOff>
          <xdr:row>38</xdr:row>
          <xdr:rowOff>304800</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38</xdr:row>
          <xdr:rowOff>85725</xdr:rowOff>
        </xdr:from>
        <xdr:to>
          <xdr:col>7</xdr:col>
          <xdr:colOff>28575</xdr:colOff>
          <xdr:row>38</xdr:row>
          <xdr:rowOff>304800</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23</xdr:row>
          <xdr:rowOff>85725</xdr:rowOff>
        </xdr:from>
        <xdr:to>
          <xdr:col>4</xdr:col>
          <xdr:colOff>28575</xdr:colOff>
          <xdr:row>23</xdr:row>
          <xdr:rowOff>304800</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85725</xdr:rowOff>
        </xdr:from>
        <xdr:to>
          <xdr:col>5</xdr:col>
          <xdr:colOff>28575</xdr:colOff>
          <xdr:row>23</xdr:row>
          <xdr:rowOff>304800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23</xdr:row>
          <xdr:rowOff>85725</xdr:rowOff>
        </xdr:from>
        <xdr:to>
          <xdr:col>6</xdr:col>
          <xdr:colOff>28575</xdr:colOff>
          <xdr:row>23</xdr:row>
          <xdr:rowOff>304800</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23</xdr:row>
          <xdr:rowOff>85725</xdr:rowOff>
        </xdr:from>
        <xdr:to>
          <xdr:col>7</xdr:col>
          <xdr:colOff>28575</xdr:colOff>
          <xdr:row>23</xdr:row>
          <xdr:rowOff>304800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25</xdr:row>
          <xdr:rowOff>85725</xdr:rowOff>
        </xdr:from>
        <xdr:to>
          <xdr:col>4</xdr:col>
          <xdr:colOff>28575</xdr:colOff>
          <xdr:row>25</xdr:row>
          <xdr:rowOff>304800</xdr:rowOff>
        </xdr:to>
        <xdr:sp macro="" textlink="">
          <xdr:nvSpPr>
            <xdr:cNvPr id="8237" name="Check Box 45" hidden="1">
              <a:extLst>
                <a:ext uri="{63B3BB69-23CF-44E3-9099-C40C66FF867C}">
                  <a14:compatExt spid="_x0000_s8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25</xdr:row>
          <xdr:rowOff>85725</xdr:rowOff>
        </xdr:from>
        <xdr:to>
          <xdr:col>5</xdr:col>
          <xdr:colOff>28575</xdr:colOff>
          <xdr:row>25</xdr:row>
          <xdr:rowOff>304800</xdr:rowOff>
        </xdr:to>
        <xdr:sp macro="" textlink="">
          <xdr:nvSpPr>
            <xdr:cNvPr id="8238" name="Check Box 46" hidden="1">
              <a:extLst>
                <a:ext uri="{63B3BB69-23CF-44E3-9099-C40C66FF867C}">
                  <a14:compatExt spid="_x0000_s8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25</xdr:row>
          <xdr:rowOff>85725</xdr:rowOff>
        </xdr:from>
        <xdr:to>
          <xdr:col>6</xdr:col>
          <xdr:colOff>28575</xdr:colOff>
          <xdr:row>25</xdr:row>
          <xdr:rowOff>304800</xdr:rowOff>
        </xdr:to>
        <xdr:sp macro="" textlink="">
          <xdr:nvSpPr>
            <xdr:cNvPr id="8239" name="Check Box 47" hidden="1">
              <a:extLst>
                <a:ext uri="{63B3BB69-23CF-44E3-9099-C40C66FF867C}">
                  <a14:compatExt spid="_x0000_s8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25</xdr:row>
          <xdr:rowOff>85725</xdr:rowOff>
        </xdr:from>
        <xdr:to>
          <xdr:col>7</xdr:col>
          <xdr:colOff>28575</xdr:colOff>
          <xdr:row>25</xdr:row>
          <xdr:rowOff>304800</xdr:rowOff>
        </xdr:to>
        <xdr:sp macro="" textlink="">
          <xdr:nvSpPr>
            <xdr:cNvPr id="8240" name="Check Box 48" hidden="1">
              <a:extLst>
                <a:ext uri="{63B3BB69-23CF-44E3-9099-C40C66FF867C}">
                  <a14:compatExt spid="_x0000_s8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27</xdr:row>
          <xdr:rowOff>85725</xdr:rowOff>
        </xdr:from>
        <xdr:to>
          <xdr:col>4</xdr:col>
          <xdr:colOff>28575</xdr:colOff>
          <xdr:row>27</xdr:row>
          <xdr:rowOff>304800</xdr:rowOff>
        </xdr:to>
        <xdr:sp macro="" textlink="">
          <xdr:nvSpPr>
            <xdr:cNvPr id="8241" name="Check Box 49" hidden="1">
              <a:extLst>
                <a:ext uri="{63B3BB69-23CF-44E3-9099-C40C66FF867C}">
                  <a14:compatExt spid="_x0000_s8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27</xdr:row>
          <xdr:rowOff>85725</xdr:rowOff>
        </xdr:from>
        <xdr:to>
          <xdr:col>5</xdr:col>
          <xdr:colOff>28575</xdr:colOff>
          <xdr:row>27</xdr:row>
          <xdr:rowOff>304800</xdr:rowOff>
        </xdr:to>
        <xdr:sp macro="" textlink="">
          <xdr:nvSpPr>
            <xdr:cNvPr id="8242" name="Check Box 50" hidden="1">
              <a:extLst>
                <a:ext uri="{63B3BB69-23CF-44E3-9099-C40C66FF867C}">
                  <a14:compatExt spid="_x0000_s8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27</xdr:row>
          <xdr:rowOff>85725</xdr:rowOff>
        </xdr:from>
        <xdr:to>
          <xdr:col>6</xdr:col>
          <xdr:colOff>28575</xdr:colOff>
          <xdr:row>27</xdr:row>
          <xdr:rowOff>304800</xdr:rowOff>
        </xdr:to>
        <xdr:sp macro="" textlink="">
          <xdr:nvSpPr>
            <xdr:cNvPr id="8243" name="Check Box 51" hidden="1">
              <a:extLst>
                <a:ext uri="{63B3BB69-23CF-44E3-9099-C40C66FF867C}">
                  <a14:compatExt spid="_x0000_s8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27</xdr:row>
          <xdr:rowOff>85725</xdr:rowOff>
        </xdr:from>
        <xdr:to>
          <xdr:col>7</xdr:col>
          <xdr:colOff>28575</xdr:colOff>
          <xdr:row>27</xdr:row>
          <xdr:rowOff>304800</xdr:rowOff>
        </xdr:to>
        <xdr:sp macro="" textlink="">
          <xdr:nvSpPr>
            <xdr:cNvPr id="8244" name="Check Box 52" hidden="1">
              <a:extLst>
                <a:ext uri="{63B3BB69-23CF-44E3-9099-C40C66FF867C}">
                  <a14:compatExt spid="_x0000_s8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85725</xdr:rowOff>
        </xdr:from>
        <xdr:to>
          <xdr:col>4</xdr:col>
          <xdr:colOff>28575</xdr:colOff>
          <xdr:row>29</xdr:row>
          <xdr:rowOff>304800</xdr:rowOff>
        </xdr:to>
        <xdr:sp macro="" textlink="">
          <xdr:nvSpPr>
            <xdr:cNvPr id="8245" name="Check Box 53" hidden="1">
              <a:extLst>
                <a:ext uri="{63B3BB69-23CF-44E3-9099-C40C66FF867C}">
                  <a14:compatExt spid="_x0000_s8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85725</xdr:rowOff>
        </xdr:from>
        <xdr:to>
          <xdr:col>5</xdr:col>
          <xdr:colOff>28575</xdr:colOff>
          <xdr:row>29</xdr:row>
          <xdr:rowOff>304800</xdr:rowOff>
        </xdr:to>
        <xdr:sp macro="" textlink="">
          <xdr:nvSpPr>
            <xdr:cNvPr id="8246" name="Check Box 54" hidden="1">
              <a:extLst>
                <a:ext uri="{63B3BB69-23CF-44E3-9099-C40C66FF867C}">
                  <a14:compatExt spid="_x0000_s8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29</xdr:row>
          <xdr:rowOff>85725</xdr:rowOff>
        </xdr:from>
        <xdr:to>
          <xdr:col>6</xdr:col>
          <xdr:colOff>28575</xdr:colOff>
          <xdr:row>29</xdr:row>
          <xdr:rowOff>304800</xdr:rowOff>
        </xdr:to>
        <xdr:sp macro="" textlink="">
          <xdr:nvSpPr>
            <xdr:cNvPr id="8247" name="Check Box 55" hidden="1">
              <a:extLst>
                <a:ext uri="{63B3BB69-23CF-44E3-9099-C40C66FF867C}">
                  <a14:compatExt spid="_x0000_s8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29</xdr:row>
          <xdr:rowOff>85725</xdr:rowOff>
        </xdr:from>
        <xdr:to>
          <xdr:col>7</xdr:col>
          <xdr:colOff>28575</xdr:colOff>
          <xdr:row>29</xdr:row>
          <xdr:rowOff>304800</xdr:rowOff>
        </xdr:to>
        <xdr:sp macro="" textlink="">
          <xdr:nvSpPr>
            <xdr:cNvPr id="8248" name="Check Box 56" hidden="1">
              <a:extLst>
                <a:ext uri="{63B3BB69-23CF-44E3-9099-C40C66FF867C}">
                  <a14:compatExt spid="_x0000_s8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31</xdr:row>
          <xdr:rowOff>85725</xdr:rowOff>
        </xdr:from>
        <xdr:to>
          <xdr:col>4</xdr:col>
          <xdr:colOff>28575</xdr:colOff>
          <xdr:row>31</xdr:row>
          <xdr:rowOff>304800</xdr:rowOff>
        </xdr:to>
        <xdr:sp macro="" textlink="">
          <xdr:nvSpPr>
            <xdr:cNvPr id="8249" name="Check Box 57" hidden="1">
              <a:extLst>
                <a:ext uri="{63B3BB69-23CF-44E3-9099-C40C66FF867C}">
                  <a14:compatExt spid="_x0000_s8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31</xdr:row>
          <xdr:rowOff>85725</xdr:rowOff>
        </xdr:from>
        <xdr:to>
          <xdr:col>5</xdr:col>
          <xdr:colOff>28575</xdr:colOff>
          <xdr:row>31</xdr:row>
          <xdr:rowOff>304800</xdr:rowOff>
        </xdr:to>
        <xdr:sp macro="" textlink="">
          <xdr:nvSpPr>
            <xdr:cNvPr id="8250" name="Check Box 58" hidden="1">
              <a:extLst>
                <a:ext uri="{63B3BB69-23CF-44E3-9099-C40C66FF867C}">
                  <a14:compatExt spid="_x0000_s8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31</xdr:row>
          <xdr:rowOff>85725</xdr:rowOff>
        </xdr:from>
        <xdr:to>
          <xdr:col>6</xdr:col>
          <xdr:colOff>28575</xdr:colOff>
          <xdr:row>31</xdr:row>
          <xdr:rowOff>304800</xdr:rowOff>
        </xdr:to>
        <xdr:sp macro="" textlink="">
          <xdr:nvSpPr>
            <xdr:cNvPr id="8251" name="Check Box 59" hidden="1">
              <a:extLst>
                <a:ext uri="{63B3BB69-23CF-44E3-9099-C40C66FF867C}">
                  <a14:compatExt spid="_x0000_s8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31</xdr:row>
          <xdr:rowOff>85725</xdr:rowOff>
        </xdr:from>
        <xdr:to>
          <xdr:col>7</xdr:col>
          <xdr:colOff>28575</xdr:colOff>
          <xdr:row>31</xdr:row>
          <xdr:rowOff>304800</xdr:rowOff>
        </xdr:to>
        <xdr:sp macro="" textlink="">
          <xdr:nvSpPr>
            <xdr:cNvPr id="8252" name="Check Box 60" hidden="1">
              <a:extLst>
                <a:ext uri="{63B3BB69-23CF-44E3-9099-C40C66FF867C}">
                  <a14:compatExt spid="_x0000_s8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33</xdr:row>
          <xdr:rowOff>85725</xdr:rowOff>
        </xdr:from>
        <xdr:to>
          <xdr:col>4</xdr:col>
          <xdr:colOff>28575</xdr:colOff>
          <xdr:row>33</xdr:row>
          <xdr:rowOff>304800</xdr:rowOff>
        </xdr:to>
        <xdr:sp macro="" textlink="">
          <xdr:nvSpPr>
            <xdr:cNvPr id="8253" name="Check Box 61" hidden="1">
              <a:extLst>
                <a:ext uri="{63B3BB69-23CF-44E3-9099-C40C66FF867C}">
                  <a14:compatExt spid="_x0000_s8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33</xdr:row>
          <xdr:rowOff>85725</xdr:rowOff>
        </xdr:from>
        <xdr:to>
          <xdr:col>5</xdr:col>
          <xdr:colOff>28575</xdr:colOff>
          <xdr:row>33</xdr:row>
          <xdr:rowOff>304800</xdr:rowOff>
        </xdr:to>
        <xdr:sp macro="" textlink="">
          <xdr:nvSpPr>
            <xdr:cNvPr id="8254" name="Check Box 62" hidden="1">
              <a:extLst>
                <a:ext uri="{63B3BB69-23CF-44E3-9099-C40C66FF867C}">
                  <a14:compatExt spid="_x0000_s8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85725</xdr:rowOff>
        </xdr:from>
        <xdr:to>
          <xdr:col>6</xdr:col>
          <xdr:colOff>28575</xdr:colOff>
          <xdr:row>33</xdr:row>
          <xdr:rowOff>304800</xdr:rowOff>
        </xdr:to>
        <xdr:sp macro="" textlink="">
          <xdr:nvSpPr>
            <xdr:cNvPr id="8255" name="Check Box 63" hidden="1">
              <a:extLst>
                <a:ext uri="{63B3BB69-23CF-44E3-9099-C40C66FF867C}">
                  <a14:compatExt spid="_x0000_s8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33</xdr:row>
          <xdr:rowOff>85725</xdr:rowOff>
        </xdr:from>
        <xdr:to>
          <xdr:col>7</xdr:col>
          <xdr:colOff>28575</xdr:colOff>
          <xdr:row>33</xdr:row>
          <xdr:rowOff>304800</xdr:rowOff>
        </xdr:to>
        <xdr:sp macro="" textlink="">
          <xdr:nvSpPr>
            <xdr:cNvPr id="8256" name="Check Box 64" hidden="1">
              <a:extLst>
                <a:ext uri="{63B3BB69-23CF-44E3-9099-C40C66FF867C}">
                  <a14:compatExt spid="_x0000_s8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35</xdr:row>
          <xdr:rowOff>85725</xdr:rowOff>
        </xdr:from>
        <xdr:to>
          <xdr:col>4</xdr:col>
          <xdr:colOff>28575</xdr:colOff>
          <xdr:row>35</xdr:row>
          <xdr:rowOff>304800</xdr:rowOff>
        </xdr:to>
        <xdr:sp macro="" textlink="">
          <xdr:nvSpPr>
            <xdr:cNvPr id="8257" name="Check Box 65" hidden="1">
              <a:extLst>
                <a:ext uri="{63B3BB69-23CF-44E3-9099-C40C66FF867C}">
                  <a14:compatExt spid="_x0000_s8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35</xdr:row>
          <xdr:rowOff>85725</xdr:rowOff>
        </xdr:from>
        <xdr:to>
          <xdr:col>5</xdr:col>
          <xdr:colOff>28575</xdr:colOff>
          <xdr:row>35</xdr:row>
          <xdr:rowOff>304800</xdr:rowOff>
        </xdr:to>
        <xdr:sp macro="" textlink="">
          <xdr:nvSpPr>
            <xdr:cNvPr id="8258" name="Check Box 66" hidden="1">
              <a:extLst>
                <a:ext uri="{63B3BB69-23CF-44E3-9099-C40C66FF867C}">
                  <a14:compatExt spid="_x0000_s8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85725</xdr:rowOff>
        </xdr:from>
        <xdr:to>
          <xdr:col>6</xdr:col>
          <xdr:colOff>28575</xdr:colOff>
          <xdr:row>35</xdr:row>
          <xdr:rowOff>304800</xdr:rowOff>
        </xdr:to>
        <xdr:sp macro="" textlink="">
          <xdr:nvSpPr>
            <xdr:cNvPr id="8259" name="Check Box 67" hidden="1">
              <a:extLst>
                <a:ext uri="{63B3BB69-23CF-44E3-9099-C40C66FF867C}">
                  <a14:compatExt spid="_x0000_s8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35</xdr:row>
          <xdr:rowOff>85725</xdr:rowOff>
        </xdr:from>
        <xdr:to>
          <xdr:col>7</xdr:col>
          <xdr:colOff>28575</xdr:colOff>
          <xdr:row>35</xdr:row>
          <xdr:rowOff>304800</xdr:rowOff>
        </xdr:to>
        <xdr:sp macro="" textlink="">
          <xdr:nvSpPr>
            <xdr:cNvPr id="8260" name="Check Box 68" hidden="1">
              <a:extLst>
                <a:ext uri="{63B3BB69-23CF-44E3-9099-C40C66FF867C}">
                  <a14:compatExt spid="_x0000_s8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85725</xdr:rowOff>
        </xdr:from>
        <xdr:to>
          <xdr:col>4</xdr:col>
          <xdr:colOff>28575</xdr:colOff>
          <xdr:row>37</xdr:row>
          <xdr:rowOff>304800</xdr:rowOff>
        </xdr:to>
        <xdr:sp macro="" textlink="">
          <xdr:nvSpPr>
            <xdr:cNvPr id="8261" name="Check Box 69" hidden="1">
              <a:extLst>
                <a:ext uri="{63B3BB69-23CF-44E3-9099-C40C66FF867C}">
                  <a14:compatExt spid="_x0000_s8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37</xdr:row>
          <xdr:rowOff>85725</xdr:rowOff>
        </xdr:from>
        <xdr:to>
          <xdr:col>5</xdr:col>
          <xdr:colOff>28575</xdr:colOff>
          <xdr:row>37</xdr:row>
          <xdr:rowOff>304800</xdr:rowOff>
        </xdr:to>
        <xdr:sp macro="" textlink="">
          <xdr:nvSpPr>
            <xdr:cNvPr id="8262" name="Check Box 70" hidden="1">
              <a:extLst>
                <a:ext uri="{63B3BB69-23CF-44E3-9099-C40C66FF867C}">
                  <a14:compatExt spid="_x0000_s8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85725</xdr:rowOff>
        </xdr:from>
        <xdr:to>
          <xdr:col>6</xdr:col>
          <xdr:colOff>28575</xdr:colOff>
          <xdr:row>37</xdr:row>
          <xdr:rowOff>304800</xdr:rowOff>
        </xdr:to>
        <xdr:sp macro="" textlink="">
          <xdr:nvSpPr>
            <xdr:cNvPr id="8263" name="Check Box 71" hidden="1">
              <a:extLst>
                <a:ext uri="{63B3BB69-23CF-44E3-9099-C40C66FF867C}">
                  <a14:compatExt spid="_x0000_s8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37</xdr:row>
          <xdr:rowOff>85725</xdr:rowOff>
        </xdr:from>
        <xdr:to>
          <xdr:col>7</xdr:col>
          <xdr:colOff>28575</xdr:colOff>
          <xdr:row>37</xdr:row>
          <xdr:rowOff>304800</xdr:rowOff>
        </xdr:to>
        <xdr:sp macro="" textlink="">
          <xdr:nvSpPr>
            <xdr:cNvPr id="8264" name="Check Box 72" hidden="1">
              <a:extLst>
                <a:ext uri="{63B3BB69-23CF-44E3-9099-C40C66FF867C}">
                  <a14:compatExt spid="_x0000_s8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39</xdr:row>
          <xdr:rowOff>85725</xdr:rowOff>
        </xdr:from>
        <xdr:to>
          <xdr:col>4</xdr:col>
          <xdr:colOff>28575</xdr:colOff>
          <xdr:row>39</xdr:row>
          <xdr:rowOff>304800</xdr:rowOff>
        </xdr:to>
        <xdr:sp macro="" textlink="">
          <xdr:nvSpPr>
            <xdr:cNvPr id="8265" name="Check Box 73" hidden="1">
              <a:extLst>
                <a:ext uri="{63B3BB69-23CF-44E3-9099-C40C66FF867C}">
                  <a14:compatExt spid="_x0000_s8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39</xdr:row>
          <xdr:rowOff>85725</xdr:rowOff>
        </xdr:from>
        <xdr:to>
          <xdr:col>5</xdr:col>
          <xdr:colOff>28575</xdr:colOff>
          <xdr:row>39</xdr:row>
          <xdr:rowOff>304800</xdr:rowOff>
        </xdr:to>
        <xdr:sp macro="" textlink="">
          <xdr:nvSpPr>
            <xdr:cNvPr id="8266" name="Check Box 74" hidden="1">
              <a:extLst>
                <a:ext uri="{63B3BB69-23CF-44E3-9099-C40C66FF867C}">
                  <a14:compatExt spid="_x0000_s8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39</xdr:row>
          <xdr:rowOff>85725</xdr:rowOff>
        </xdr:from>
        <xdr:to>
          <xdr:col>6</xdr:col>
          <xdr:colOff>28575</xdr:colOff>
          <xdr:row>39</xdr:row>
          <xdr:rowOff>304800</xdr:rowOff>
        </xdr:to>
        <xdr:sp macro="" textlink="">
          <xdr:nvSpPr>
            <xdr:cNvPr id="8267" name="Check Box 75" hidden="1">
              <a:extLst>
                <a:ext uri="{63B3BB69-23CF-44E3-9099-C40C66FF867C}">
                  <a14:compatExt spid="_x0000_s8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39</xdr:row>
          <xdr:rowOff>85725</xdr:rowOff>
        </xdr:from>
        <xdr:to>
          <xdr:col>7</xdr:col>
          <xdr:colOff>28575</xdr:colOff>
          <xdr:row>39</xdr:row>
          <xdr:rowOff>304800</xdr:rowOff>
        </xdr:to>
        <xdr:sp macro="" textlink="">
          <xdr:nvSpPr>
            <xdr:cNvPr id="8268" name="Check Box 76" hidden="1">
              <a:extLst>
                <a:ext uri="{63B3BB69-23CF-44E3-9099-C40C66FF867C}">
                  <a14:compatExt spid="_x0000_s8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40</xdr:row>
          <xdr:rowOff>85725</xdr:rowOff>
        </xdr:from>
        <xdr:to>
          <xdr:col>4</xdr:col>
          <xdr:colOff>28575</xdr:colOff>
          <xdr:row>40</xdr:row>
          <xdr:rowOff>304800</xdr:rowOff>
        </xdr:to>
        <xdr:sp macro="" textlink="">
          <xdr:nvSpPr>
            <xdr:cNvPr id="8269" name="Check Box 77" hidden="1">
              <a:extLst>
                <a:ext uri="{63B3BB69-23CF-44E3-9099-C40C66FF867C}">
                  <a14:compatExt spid="_x0000_s8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40</xdr:row>
          <xdr:rowOff>85725</xdr:rowOff>
        </xdr:from>
        <xdr:to>
          <xdr:col>5</xdr:col>
          <xdr:colOff>28575</xdr:colOff>
          <xdr:row>40</xdr:row>
          <xdr:rowOff>304800</xdr:rowOff>
        </xdr:to>
        <xdr:sp macro="" textlink="">
          <xdr:nvSpPr>
            <xdr:cNvPr id="8270" name="Check Box 78" hidden="1">
              <a:extLst>
                <a:ext uri="{63B3BB69-23CF-44E3-9099-C40C66FF867C}">
                  <a14:compatExt spid="_x0000_s8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xdr:row>
          <xdr:rowOff>85725</xdr:rowOff>
        </xdr:from>
        <xdr:to>
          <xdr:col>6</xdr:col>
          <xdr:colOff>28575</xdr:colOff>
          <xdr:row>40</xdr:row>
          <xdr:rowOff>304800</xdr:rowOff>
        </xdr:to>
        <xdr:sp macro="" textlink="">
          <xdr:nvSpPr>
            <xdr:cNvPr id="8271" name="Check Box 79" hidden="1">
              <a:extLst>
                <a:ext uri="{63B3BB69-23CF-44E3-9099-C40C66FF867C}">
                  <a14:compatExt spid="_x0000_s8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40</xdr:row>
          <xdr:rowOff>85725</xdr:rowOff>
        </xdr:from>
        <xdr:to>
          <xdr:col>7</xdr:col>
          <xdr:colOff>28575</xdr:colOff>
          <xdr:row>40</xdr:row>
          <xdr:rowOff>304800</xdr:rowOff>
        </xdr:to>
        <xdr:sp macro="" textlink="">
          <xdr:nvSpPr>
            <xdr:cNvPr id="8272" name="Check Box 80" hidden="1">
              <a:extLst>
                <a:ext uri="{63B3BB69-23CF-44E3-9099-C40C66FF867C}">
                  <a14:compatExt spid="_x0000_s8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41</xdr:row>
          <xdr:rowOff>85725</xdr:rowOff>
        </xdr:from>
        <xdr:to>
          <xdr:col>4</xdr:col>
          <xdr:colOff>28575</xdr:colOff>
          <xdr:row>41</xdr:row>
          <xdr:rowOff>304800</xdr:rowOff>
        </xdr:to>
        <xdr:sp macro="" textlink="">
          <xdr:nvSpPr>
            <xdr:cNvPr id="8273" name="Check Box 81" hidden="1">
              <a:extLst>
                <a:ext uri="{63B3BB69-23CF-44E3-9099-C40C66FF867C}">
                  <a14:compatExt spid="_x0000_s8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41</xdr:row>
          <xdr:rowOff>85725</xdr:rowOff>
        </xdr:from>
        <xdr:to>
          <xdr:col>5</xdr:col>
          <xdr:colOff>28575</xdr:colOff>
          <xdr:row>41</xdr:row>
          <xdr:rowOff>304800</xdr:rowOff>
        </xdr:to>
        <xdr:sp macro="" textlink="">
          <xdr:nvSpPr>
            <xdr:cNvPr id="8274" name="Check Box 82" hidden="1">
              <a:extLst>
                <a:ext uri="{63B3BB69-23CF-44E3-9099-C40C66FF867C}">
                  <a14:compatExt spid="_x0000_s8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41</xdr:row>
          <xdr:rowOff>85725</xdr:rowOff>
        </xdr:from>
        <xdr:to>
          <xdr:col>6</xdr:col>
          <xdr:colOff>28575</xdr:colOff>
          <xdr:row>41</xdr:row>
          <xdr:rowOff>304800</xdr:rowOff>
        </xdr:to>
        <xdr:sp macro="" textlink="">
          <xdr:nvSpPr>
            <xdr:cNvPr id="8275" name="Check Box 83" hidden="1">
              <a:extLst>
                <a:ext uri="{63B3BB69-23CF-44E3-9099-C40C66FF867C}">
                  <a14:compatExt spid="_x0000_s8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41</xdr:row>
          <xdr:rowOff>85725</xdr:rowOff>
        </xdr:from>
        <xdr:to>
          <xdr:col>7</xdr:col>
          <xdr:colOff>28575</xdr:colOff>
          <xdr:row>41</xdr:row>
          <xdr:rowOff>304800</xdr:rowOff>
        </xdr:to>
        <xdr:sp macro="" textlink="">
          <xdr:nvSpPr>
            <xdr:cNvPr id="8276" name="Check Box 84" hidden="1">
              <a:extLst>
                <a:ext uri="{63B3BB69-23CF-44E3-9099-C40C66FF867C}">
                  <a14:compatExt spid="_x0000_s8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42</xdr:row>
          <xdr:rowOff>85725</xdr:rowOff>
        </xdr:from>
        <xdr:to>
          <xdr:col>4</xdr:col>
          <xdr:colOff>28575</xdr:colOff>
          <xdr:row>42</xdr:row>
          <xdr:rowOff>304800</xdr:rowOff>
        </xdr:to>
        <xdr:sp macro="" textlink="">
          <xdr:nvSpPr>
            <xdr:cNvPr id="8277" name="Check Box 85" hidden="1">
              <a:extLst>
                <a:ext uri="{63B3BB69-23CF-44E3-9099-C40C66FF867C}">
                  <a14:compatExt spid="_x0000_s8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42</xdr:row>
          <xdr:rowOff>85725</xdr:rowOff>
        </xdr:from>
        <xdr:to>
          <xdr:col>5</xdr:col>
          <xdr:colOff>28575</xdr:colOff>
          <xdr:row>42</xdr:row>
          <xdr:rowOff>304800</xdr:rowOff>
        </xdr:to>
        <xdr:sp macro="" textlink="">
          <xdr:nvSpPr>
            <xdr:cNvPr id="8278" name="Check Box 86" hidden="1">
              <a:extLst>
                <a:ext uri="{63B3BB69-23CF-44E3-9099-C40C66FF867C}">
                  <a14:compatExt spid="_x0000_s8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42</xdr:row>
          <xdr:rowOff>85725</xdr:rowOff>
        </xdr:from>
        <xdr:to>
          <xdr:col>6</xdr:col>
          <xdr:colOff>28575</xdr:colOff>
          <xdr:row>42</xdr:row>
          <xdr:rowOff>304800</xdr:rowOff>
        </xdr:to>
        <xdr:sp macro="" textlink="">
          <xdr:nvSpPr>
            <xdr:cNvPr id="8279" name="Check Box 87" hidden="1">
              <a:extLst>
                <a:ext uri="{63B3BB69-23CF-44E3-9099-C40C66FF867C}">
                  <a14:compatExt spid="_x0000_s8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42</xdr:row>
          <xdr:rowOff>85725</xdr:rowOff>
        </xdr:from>
        <xdr:to>
          <xdr:col>7</xdr:col>
          <xdr:colOff>28575</xdr:colOff>
          <xdr:row>42</xdr:row>
          <xdr:rowOff>304800</xdr:rowOff>
        </xdr:to>
        <xdr:sp macro="" textlink="">
          <xdr:nvSpPr>
            <xdr:cNvPr id="8280" name="Check Box 88" hidden="1">
              <a:extLst>
                <a:ext uri="{63B3BB69-23CF-44E3-9099-C40C66FF867C}">
                  <a14:compatExt spid="_x0000_s8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43</xdr:row>
          <xdr:rowOff>85725</xdr:rowOff>
        </xdr:from>
        <xdr:to>
          <xdr:col>4</xdr:col>
          <xdr:colOff>28575</xdr:colOff>
          <xdr:row>43</xdr:row>
          <xdr:rowOff>304800</xdr:rowOff>
        </xdr:to>
        <xdr:sp macro="" textlink="">
          <xdr:nvSpPr>
            <xdr:cNvPr id="8281" name="Check Box 89" hidden="1">
              <a:extLst>
                <a:ext uri="{63B3BB69-23CF-44E3-9099-C40C66FF867C}">
                  <a14:compatExt spid="_x0000_s8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43</xdr:row>
          <xdr:rowOff>85725</xdr:rowOff>
        </xdr:from>
        <xdr:to>
          <xdr:col>5</xdr:col>
          <xdr:colOff>28575</xdr:colOff>
          <xdr:row>43</xdr:row>
          <xdr:rowOff>304800</xdr:rowOff>
        </xdr:to>
        <xdr:sp macro="" textlink="">
          <xdr:nvSpPr>
            <xdr:cNvPr id="8282" name="Check Box 90" hidden="1">
              <a:extLst>
                <a:ext uri="{63B3BB69-23CF-44E3-9099-C40C66FF867C}">
                  <a14:compatExt spid="_x0000_s8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43</xdr:row>
          <xdr:rowOff>85725</xdr:rowOff>
        </xdr:from>
        <xdr:to>
          <xdr:col>6</xdr:col>
          <xdr:colOff>28575</xdr:colOff>
          <xdr:row>43</xdr:row>
          <xdr:rowOff>304800</xdr:rowOff>
        </xdr:to>
        <xdr:sp macro="" textlink="">
          <xdr:nvSpPr>
            <xdr:cNvPr id="8283" name="Check Box 91" hidden="1">
              <a:extLst>
                <a:ext uri="{63B3BB69-23CF-44E3-9099-C40C66FF867C}">
                  <a14:compatExt spid="_x0000_s8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43</xdr:row>
          <xdr:rowOff>85725</xdr:rowOff>
        </xdr:from>
        <xdr:to>
          <xdr:col>7</xdr:col>
          <xdr:colOff>28575</xdr:colOff>
          <xdr:row>43</xdr:row>
          <xdr:rowOff>304800</xdr:rowOff>
        </xdr:to>
        <xdr:sp macro="" textlink="">
          <xdr:nvSpPr>
            <xdr:cNvPr id="8284" name="Check Box 92" hidden="1">
              <a:extLst>
                <a:ext uri="{63B3BB69-23CF-44E3-9099-C40C66FF867C}">
                  <a14:compatExt spid="_x0000_s8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44</xdr:row>
          <xdr:rowOff>85725</xdr:rowOff>
        </xdr:from>
        <xdr:to>
          <xdr:col>4</xdr:col>
          <xdr:colOff>28575</xdr:colOff>
          <xdr:row>44</xdr:row>
          <xdr:rowOff>304800</xdr:rowOff>
        </xdr:to>
        <xdr:sp macro="" textlink="">
          <xdr:nvSpPr>
            <xdr:cNvPr id="8285" name="Check Box 93" hidden="1">
              <a:extLst>
                <a:ext uri="{63B3BB69-23CF-44E3-9099-C40C66FF867C}">
                  <a14:compatExt spid="_x0000_s8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44</xdr:row>
          <xdr:rowOff>85725</xdr:rowOff>
        </xdr:from>
        <xdr:to>
          <xdr:col>5</xdr:col>
          <xdr:colOff>28575</xdr:colOff>
          <xdr:row>44</xdr:row>
          <xdr:rowOff>304800</xdr:rowOff>
        </xdr:to>
        <xdr:sp macro="" textlink="">
          <xdr:nvSpPr>
            <xdr:cNvPr id="8286" name="Check Box 94" hidden="1">
              <a:extLst>
                <a:ext uri="{63B3BB69-23CF-44E3-9099-C40C66FF867C}">
                  <a14:compatExt spid="_x0000_s8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44</xdr:row>
          <xdr:rowOff>85725</xdr:rowOff>
        </xdr:from>
        <xdr:to>
          <xdr:col>6</xdr:col>
          <xdr:colOff>28575</xdr:colOff>
          <xdr:row>44</xdr:row>
          <xdr:rowOff>304800</xdr:rowOff>
        </xdr:to>
        <xdr:sp macro="" textlink="">
          <xdr:nvSpPr>
            <xdr:cNvPr id="8287" name="Check Box 95" hidden="1">
              <a:extLst>
                <a:ext uri="{63B3BB69-23CF-44E3-9099-C40C66FF867C}">
                  <a14:compatExt spid="_x0000_s8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44</xdr:row>
          <xdr:rowOff>85725</xdr:rowOff>
        </xdr:from>
        <xdr:to>
          <xdr:col>7</xdr:col>
          <xdr:colOff>28575</xdr:colOff>
          <xdr:row>44</xdr:row>
          <xdr:rowOff>304800</xdr:rowOff>
        </xdr:to>
        <xdr:sp macro="" textlink="">
          <xdr:nvSpPr>
            <xdr:cNvPr id="8288" name="Check Box 96" hidden="1">
              <a:extLst>
                <a:ext uri="{63B3BB69-23CF-44E3-9099-C40C66FF867C}">
                  <a14:compatExt spid="_x0000_s8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45</xdr:row>
          <xdr:rowOff>85725</xdr:rowOff>
        </xdr:from>
        <xdr:to>
          <xdr:col>4</xdr:col>
          <xdr:colOff>28575</xdr:colOff>
          <xdr:row>45</xdr:row>
          <xdr:rowOff>304800</xdr:rowOff>
        </xdr:to>
        <xdr:sp macro="" textlink="">
          <xdr:nvSpPr>
            <xdr:cNvPr id="8289" name="Check Box 97" hidden="1">
              <a:extLst>
                <a:ext uri="{63B3BB69-23CF-44E3-9099-C40C66FF867C}">
                  <a14:compatExt spid="_x0000_s8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45</xdr:row>
          <xdr:rowOff>85725</xdr:rowOff>
        </xdr:from>
        <xdr:to>
          <xdr:col>5</xdr:col>
          <xdr:colOff>28575</xdr:colOff>
          <xdr:row>45</xdr:row>
          <xdr:rowOff>304800</xdr:rowOff>
        </xdr:to>
        <xdr:sp macro="" textlink="">
          <xdr:nvSpPr>
            <xdr:cNvPr id="8290" name="Check Box 98" hidden="1">
              <a:extLst>
                <a:ext uri="{63B3BB69-23CF-44E3-9099-C40C66FF867C}">
                  <a14:compatExt spid="_x0000_s8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45</xdr:row>
          <xdr:rowOff>85725</xdr:rowOff>
        </xdr:from>
        <xdr:to>
          <xdr:col>6</xdr:col>
          <xdr:colOff>28575</xdr:colOff>
          <xdr:row>45</xdr:row>
          <xdr:rowOff>304800</xdr:rowOff>
        </xdr:to>
        <xdr:sp macro="" textlink="">
          <xdr:nvSpPr>
            <xdr:cNvPr id="8291" name="Check Box 99" hidden="1">
              <a:extLst>
                <a:ext uri="{63B3BB69-23CF-44E3-9099-C40C66FF867C}">
                  <a14:compatExt spid="_x0000_s8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45</xdr:row>
          <xdr:rowOff>85725</xdr:rowOff>
        </xdr:from>
        <xdr:to>
          <xdr:col>7</xdr:col>
          <xdr:colOff>28575</xdr:colOff>
          <xdr:row>45</xdr:row>
          <xdr:rowOff>304800</xdr:rowOff>
        </xdr:to>
        <xdr:sp macro="" textlink="">
          <xdr:nvSpPr>
            <xdr:cNvPr id="8292" name="Check Box 100" hidden="1">
              <a:extLst>
                <a:ext uri="{63B3BB69-23CF-44E3-9099-C40C66FF867C}">
                  <a14:compatExt spid="_x0000_s8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46</xdr:row>
          <xdr:rowOff>85725</xdr:rowOff>
        </xdr:from>
        <xdr:to>
          <xdr:col>4</xdr:col>
          <xdr:colOff>28575</xdr:colOff>
          <xdr:row>46</xdr:row>
          <xdr:rowOff>304800</xdr:rowOff>
        </xdr:to>
        <xdr:sp macro="" textlink="">
          <xdr:nvSpPr>
            <xdr:cNvPr id="8293" name="Check Box 101" hidden="1">
              <a:extLst>
                <a:ext uri="{63B3BB69-23CF-44E3-9099-C40C66FF867C}">
                  <a14:compatExt spid="_x0000_s8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46</xdr:row>
          <xdr:rowOff>85725</xdr:rowOff>
        </xdr:from>
        <xdr:to>
          <xdr:col>5</xdr:col>
          <xdr:colOff>28575</xdr:colOff>
          <xdr:row>46</xdr:row>
          <xdr:rowOff>304800</xdr:rowOff>
        </xdr:to>
        <xdr:sp macro="" textlink="">
          <xdr:nvSpPr>
            <xdr:cNvPr id="8294" name="Check Box 102" hidden="1">
              <a:extLst>
                <a:ext uri="{63B3BB69-23CF-44E3-9099-C40C66FF867C}">
                  <a14:compatExt spid="_x0000_s8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46</xdr:row>
          <xdr:rowOff>85725</xdr:rowOff>
        </xdr:from>
        <xdr:to>
          <xdr:col>6</xdr:col>
          <xdr:colOff>28575</xdr:colOff>
          <xdr:row>46</xdr:row>
          <xdr:rowOff>304800</xdr:rowOff>
        </xdr:to>
        <xdr:sp macro="" textlink="">
          <xdr:nvSpPr>
            <xdr:cNvPr id="8295" name="Check Box 103" hidden="1">
              <a:extLst>
                <a:ext uri="{63B3BB69-23CF-44E3-9099-C40C66FF867C}">
                  <a14:compatExt spid="_x0000_s8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46</xdr:row>
          <xdr:rowOff>85725</xdr:rowOff>
        </xdr:from>
        <xdr:to>
          <xdr:col>7</xdr:col>
          <xdr:colOff>28575</xdr:colOff>
          <xdr:row>46</xdr:row>
          <xdr:rowOff>304800</xdr:rowOff>
        </xdr:to>
        <xdr:sp macro="" textlink="">
          <xdr:nvSpPr>
            <xdr:cNvPr id="8296" name="Check Box 104" hidden="1">
              <a:extLst>
                <a:ext uri="{63B3BB69-23CF-44E3-9099-C40C66FF867C}">
                  <a14:compatExt spid="_x0000_s8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47</xdr:row>
          <xdr:rowOff>85725</xdr:rowOff>
        </xdr:from>
        <xdr:to>
          <xdr:col>4</xdr:col>
          <xdr:colOff>28575</xdr:colOff>
          <xdr:row>47</xdr:row>
          <xdr:rowOff>304800</xdr:rowOff>
        </xdr:to>
        <xdr:sp macro="" textlink="">
          <xdr:nvSpPr>
            <xdr:cNvPr id="8297" name="Check Box 105" hidden="1">
              <a:extLst>
                <a:ext uri="{63B3BB69-23CF-44E3-9099-C40C66FF867C}">
                  <a14:compatExt spid="_x0000_s8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47</xdr:row>
          <xdr:rowOff>85725</xdr:rowOff>
        </xdr:from>
        <xdr:to>
          <xdr:col>5</xdr:col>
          <xdr:colOff>28575</xdr:colOff>
          <xdr:row>47</xdr:row>
          <xdr:rowOff>304800</xdr:rowOff>
        </xdr:to>
        <xdr:sp macro="" textlink="">
          <xdr:nvSpPr>
            <xdr:cNvPr id="8298" name="Check Box 106" hidden="1">
              <a:extLst>
                <a:ext uri="{63B3BB69-23CF-44E3-9099-C40C66FF867C}">
                  <a14:compatExt spid="_x0000_s8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47</xdr:row>
          <xdr:rowOff>85725</xdr:rowOff>
        </xdr:from>
        <xdr:to>
          <xdr:col>6</xdr:col>
          <xdr:colOff>28575</xdr:colOff>
          <xdr:row>47</xdr:row>
          <xdr:rowOff>304800</xdr:rowOff>
        </xdr:to>
        <xdr:sp macro="" textlink="">
          <xdr:nvSpPr>
            <xdr:cNvPr id="8299" name="Check Box 107" hidden="1">
              <a:extLst>
                <a:ext uri="{63B3BB69-23CF-44E3-9099-C40C66FF867C}">
                  <a14:compatExt spid="_x0000_s8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47</xdr:row>
          <xdr:rowOff>85725</xdr:rowOff>
        </xdr:from>
        <xdr:to>
          <xdr:col>7</xdr:col>
          <xdr:colOff>28575</xdr:colOff>
          <xdr:row>47</xdr:row>
          <xdr:rowOff>304800</xdr:rowOff>
        </xdr:to>
        <xdr:sp macro="" textlink="">
          <xdr:nvSpPr>
            <xdr:cNvPr id="8300" name="Check Box 108" hidden="1">
              <a:extLst>
                <a:ext uri="{63B3BB69-23CF-44E3-9099-C40C66FF867C}">
                  <a14:compatExt spid="_x0000_s8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48</xdr:row>
          <xdr:rowOff>85725</xdr:rowOff>
        </xdr:from>
        <xdr:to>
          <xdr:col>4</xdr:col>
          <xdr:colOff>28575</xdr:colOff>
          <xdr:row>48</xdr:row>
          <xdr:rowOff>304800</xdr:rowOff>
        </xdr:to>
        <xdr:sp macro="" textlink="">
          <xdr:nvSpPr>
            <xdr:cNvPr id="8301" name="Check Box 109" hidden="1">
              <a:extLst>
                <a:ext uri="{63B3BB69-23CF-44E3-9099-C40C66FF867C}">
                  <a14:compatExt spid="_x0000_s8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48</xdr:row>
          <xdr:rowOff>85725</xdr:rowOff>
        </xdr:from>
        <xdr:to>
          <xdr:col>5</xdr:col>
          <xdr:colOff>28575</xdr:colOff>
          <xdr:row>48</xdr:row>
          <xdr:rowOff>304800</xdr:rowOff>
        </xdr:to>
        <xdr:sp macro="" textlink="">
          <xdr:nvSpPr>
            <xdr:cNvPr id="8302" name="Check Box 110" hidden="1">
              <a:extLst>
                <a:ext uri="{63B3BB69-23CF-44E3-9099-C40C66FF867C}">
                  <a14:compatExt spid="_x0000_s8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48</xdr:row>
          <xdr:rowOff>85725</xdr:rowOff>
        </xdr:from>
        <xdr:to>
          <xdr:col>6</xdr:col>
          <xdr:colOff>28575</xdr:colOff>
          <xdr:row>48</xdr:row>
          <xdr:rowOff>304800</xdr:rowOff>
        </xdr:to>
        <xdr:sp macro="" textlink="">
          <xdr:nvSpPr>
            <xdr:cNvPr id="8303" name="Check Box 111" hidden="1">
              <a:extLst>
                <a:ext uri="{63B3BB69-23CF-44E3-9099-C40C66FF867C}">
                  <a14:compatExt spid="_x0000_s8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48</xdr:row>
          <xdr:rowOff>85725</xdr:rowOff>
        </xdr:from>
        <xdr:to>
          <xdr:col>7</xdr:col>
          <xdr:colOff>28575</xdr:colOff>
          <xdr:row>48</xdr:row>
          <xdr:rowOff>304800</xdr:rowOff>
        </xdr:to>
        <xdr:sp macro="" textlink="">
          <xdr:nvSpPr>
            <xdr:cNvPr id="8304" name="Check Box 112" hidden="1">
              <a:extLst>
                <a:ext uri="{63B3BB69-23CF-44E3-9099-C40C66FF867C}">
                  <a14:compatExt spid="_x0000_s8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49</xdr:row>
          <xdr:rowOff>85725</xdr:rowOff>
        </xdr:from>
        <xdr:to>
          <xdr:col>4</xdr:col>
          <xdr:colOff>28575</xdr:colOff>
          <xdr:row>49</xdr:row>
          <xdr:rowOff>304800</xdr:rowOff>
        </xdr:to>
        <xdr:sp macro="" textlink="">
          <xdr:nvSpPr>
            <xdr:cNvPr id="8305" name="Check Box 113" hidden="1">
              <a:extLst>
                <a:ext uri="{63B3BB69-23CF-44E3-9099-C40C66FF867C}">
                  <a14:compatExt spid="_x0000_s8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49</xdr:row>
          <xdr:rowOff>85725</xdr:rowOff>
        </xdr:from>
        <xdr:to>
          <xdr:col>5</xdr:col>
          <xdr:colOff>28575</xdr:colOff>
          <xdr:row>49</xdr:row>
          <xdr:rowOff>304800</xdr:rowOff>
        </xdr:to>
        <xdr:sp macro="" textlink="">
          <xdr:nvSpPr>
            <xdr:cNvPr id="8306" name="Check Box 114" hidden="1">
              <a:extLst>
                <a:ext uri="{63B3BB69-23CF-44E3-9099-C40C66FF867C}">
                  <a14:compatExt spid="_x0000_s8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49</xdr:row>
          <xdr:rowOff>85725</xdr:rowOff>
        </xdr:from>
        <xdr:to>
          <xdr:col>6</xdr:col>
          <xdr:colOff>28575</xdr:colOff>
          <xdr:row>49</xdr:row>
          <xdr:rowOff>304800</xdr:rowOff>
        </xdr:to>
        <xdr:sp macro="" textlink="">
          <xdr:nvSpPr>
            <xdr:cNvPr id="8307" name="Check Box 115" hidden="1">
              <a:extLst>
                <a:ext uri="{63B3BB69-23CF-44E3-9099-C40C66FF867C}">
                  <a14:compatExt spid="_x0000_s8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49</xdr:row>
          <xdr:rowOff>85725</xdr:rowOff>
        </xdr:from>
        <xdr:to>
          <xdr:col>7</xdr:col>
          <xdr:colOff>28575</xdr:colOff>
          <xdr:row>49</xdr:row>
          <xdr:rowOff>304800</xdr:rowOff>
        </xdr:to>
        <xdr:sp macro="" textlink="">
          <xdr:nvSpPr>
            <xdr:cNvPr id="8308" name="Check Box 116" hidden="1">
              <a:extLst>
                <a:ext uri="{63B3BB69-23CF-44E3-9099-C40C66FF867C}">
                  <a14:compatExt spid="_x0000_s8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50</xdr:row>
          <xdr:rowOff>85725</xdr:rowOff>
        </xdr:from>
        <xdr:to>
          <xdr:col>4</xdr:col>
          <xdr:colOff>28575</xdr:colOff>
          <xdr:row>50</xdr:row>
          <xdr:rowOff>304800</xdr:rowOff>
        </xdr:to>
        <xdr:sp macro="" textlink="">
          <xdr:nvSpPr>
            <xdr:cNvPr id="8309" name="Check Box 117" hidden="1">
              <a:extLst>
                <a:ext uri="{63B3BB69-23CF-44E3-9099-C40C66FF867C}">
                  <a14:compatExt spid="_x0000_s8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50</xdr:row>
          <xdr:rowOff>85725</xdr:rowOff>
        </xdr:from>
        <xdr:to>
          <xdr:col>5</xdr:col>
          <xdr:colOff>28575</xdr:colOff>
          <xdr:row>50</xdr:row>
          <xdr:rowOff>304800</xdr:rowOff>
        </xdr:to>
        <xdr:sp macro="" textlink="">
          <xdr:nvSpPr>
            <xdr:cNvPr id="8310" name="Check Box 118" hidden="1">
              <a:extLst>
                <a:ext uri="{63B3BB69-23CF-44E3-9099-C40C66FF867C}">
                  <a14:compatExt spid="_x0000_s8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50</xdr:row>
          <xdr:rowOff>85725</xdr:rowOff>
        </xdr:from>
        <xdr:to>
          <xdr:col>6</xdr:col>
          <xdr:colOff>28575</xdr:colOff>
          <xdr:row>50</xdr:row>
          <xdr:rowOff>304800</xdr:rowOff>
        </xdr:to>
        <xdr:sp macro="" textlink="">
          <xdr:nvSpPr>
            <xdr:cNvPr id="8311" name="Check Box 119" hidden="1">
              <a:extLst>
                <a:ext uri="{63B3BB69-23CF-44E3-9099-C40C66FF867C}">
                  <a14:compatExt spid="_x0000_s8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50</xdr:row>
          <xdr:rowOff>85725</xdr:rowOff>
        </xdr:from>
        <xdr:to>
          <xdr:col>7</xdr:col>
          <xdr:colOff>28575</xdr:colOff>
          <xdr:row>50</xdr:row>
          <xdr:rowOff>304800</xdr:rowOff>
        </xdr:to>
        <xdr:sp macro="" textlink="">
          <xdr:nvSpPr>
            <xdr:cNvPr id="8312" name="Check Box 120" hidden="1">
              <a:extLst>
                <a:ext uri="{63B3BB69-23CF-44E3-9099-C40C66FF867C}">
                  <a14:compatExt spid="_x0000_s8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51</xdr:row>
          <xdr:rowOff>85725</xdr:rowOff>
        </xdr:from>
        <xdr:to>
          <xdr:col>4</xdr:col>
          <xdr:colOff>28575</xdr:colOff>
          <xdr:row>51</xdr:row>
          <xdr:rowOff>304800</xdr:rowOff>
        </xdr:to>
        <xdr:sp macro="" textlink="">
          <xdr:nvSpPr>
            <xdr:cNvPr id="8313" name="Check Box 121" hidden="1">
              <a:extLst>
                <a:ext uri="{63B3BB69-23CF-44E3-9099-C40C66FF867C}">
                  <a14:compatExt spid="_x0000_s8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51</xdr:row>
          <xdr:rowOff>85725</xdr:rowOff>
        </xdr:from>
        <xdr:to>
          <xdr:col>5</xdr:col>
          <xdr:colOff>28575</xdr:colOff>
          <xdr:row>51</xdr:row>
          <xdr:rowOff>304800</xdr:rowOff>
        </xdr:to>
        <xdr:sp macro="" textlink="">
          <xdr:nvSpPr>
            <xdr:cNvPr id="8314" name="Check Box 122" hidden="1">
              <a:extLst>
                <a:ext uri="{63B3BB69-23CF-44E3-9099-C40C66FF867C}">
                  <a14:compatExt spid="_x0000_s8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51</xdr:row>
          <xdr:rowOff>85725</xdr:rowOff>
        </xdr:from>
        <xdr:to>
          <xdr:col>6</xdr:col>
          <xdr:colOff>28575</xdr:colOff>
          <xdr:row>51</xdr:row>
          <xdr:rowOff>304800</xdr:rowOff>
        </xdr:to>
        <xdr:sp macro="" textlink="">
          <xdr:nvSpPr>
            <xdr:cNvPr id="8315" name="Check Box 123" hidden="1">
              <a:extLst>
                <a:ext uri="{63B3BB69-23CF-44E3-9099-C40C66FF867C}">
                  <a14:compatExt spid="_x0000_s8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51</xdr:row>
          <xdr:rowOff>85725</xdr:rowOff>
        </xdr:from>
        <xdr:to>
          <xdr:col>7</xdr:col>
          <xdr:colOff>28575</xdr:colOff>
          <xdr:row>51</xdr:row>
          <xdr:rowOff>304800</xdr:rowOff>
        </xdr:to>
        <xdr:sp macro="" textlink="">
          <xdr:nvSpPr>
            <xdr:cNvPr id="8316" name="Check Box 124" hidden="1">
              <a:extLst>
                <a:ext uri="{63B3BB69-23CF-44E3-9099-C40C66FF867C}">
                  <a14:compatExt spid="_x0000_s8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52</xdr:row>
          <xdr:rowOff>85725</xdr:rowOff>
        </xdr:from>
        <xdr:to>
          <xdr:col>4</xdr:col>
          <xdr:colOff>28575</xdr:colOff>
          <xdr:row>52</xdr:row>
          <xdr:rowOff>304800</xdr:rowOff>
        </xdr:to>
        <xdr:sp macro="" textlink="">
          <xdr:nvSpPr>
            <xdr:cNvPr id="8317" name="Check Box 125" hidden="1">
              <a:extLst>
                <a:ext uri="{63B3BB69-23CF-44E3-9099-C40C66FF867C}">
                  <a14:compatExt spid="_x0000_s8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52</xdr:row>
          <xdr:rowOff>85725</xdr:rowOff>
        </xdr:from>
        <xdr:to>
          <xdr:col>5</xdr:col>
          <xdr:colOff>28575</xdr:colOff>
          <xdr:row>52</xdr:row>
          <xdr:rowOff>304800</xdr:rowOff>
        </xdr:to>
        <xdr:sp macro="" textlink="">
          <xdr:nvSpPr>
            <xdr:cNvPr id="8318" name="Check Box 126" hidden="1">
              <a:extLst>
                <a:ext uri="{63B3BB69-23CF-44E3-9099-C40C66FF867C}">
                  <a14:compatExt spid="_x0000_s8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52</xdr:row>
          <xdr:rowOff>85725</xdr:rowOff>
        </xdr:from>
        <xdr:to>
          <xdr:col>6</xdr:col>
          <xdr:colOff>28575</xdr:colOff>
          <xdr:row>52</xdr:row>
          <xdr:rowOff>304800</xdr:rowOff>
        </xdr:to>
        <xdr:sp macro="" textlink="">
          <xdr:nvSpPr>
            <xdr:cNvPr id="8319" name="Check Box 127" hidden="1">
              <a:extLst>
                <a:ext uri="{63B3BB69-23CF-44E3-9099-C40C66FF867C}">
                  <a14:compatExt spid="_x0000_s8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52</xdr:row>
          <xdr:rowOff>85725</xdr:rowOff>
        </xdr:from>
        <xdr:to>
          <xdr:col>7</xdr:col>
          <xdr:colOff>28575</xdr:colOff>
          <xdr:row>52</xdr:row>
          <xdr:rowOff>304800</xdr:rowOff>
        </xdr:to>
        <xdr:sp macro="" textlink="">
          <xdr:nvSpPr>
            <xdr:cNvPr id="8320" name="Check Box 128" hidden="1">
              <a:extLst>
                <a:ext uri="{63B3BB69-23CF-44E3-9099-C40C66FF867C}">
                  <a14:compatExt spid="_x0000_s8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53</xdr:row>
          <xdr:rowOff>85725</xdr:rowOff>
        </xdr:from>
        <xdr:to>
          <xdr:col>4</xdr:col>
          <xdr:colOff>28575</xdr:colOff>
          <xdr:row>53</xdr:row>
          <xdr:rowOff>304800</xdr:rowOff>
        </xdr:to>
        <xdr:sp macro="" textlink="">
          <xdr:nvSpPr>
            <xdr:cNvPr id="8321" name="Check Box 129" hidden="1">
              <a:extLst>
                <a:ext uri="{63B3BB69-23CF-44E3-9099-C40C66FF867C}">
                  <a14:compatExt spid="_x0000_s8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53</xdr:row>
          <xdr:rowOff>85725</xdr:rowOff>
        </xdr:from>
        <xdr:to>
          <xdr:col>5</xdr:col>
          <xdr:colOff>28575</xdr:colOff>
          <xdr:row>53</xdr:row>
          <xdr:rowOff>304800</xdr:rowOff>
        </xdr:to>
        <xdr:sp macro="" textlink="">
          <xdr:nvSpPr>
            <xdr:cNvPr id="8322" name="Check Box 130" hidden="1">
              <a:extLst>
                <a:ext uri="{63B3BB69-23CF-44E3-9099-C40C66FF867C}">
                  <a14:compatExt spid="_x0000_s8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53</xdr:row>
          <xdr:rowOff>85725</xdr:rowOff>
        </xdr:from>
        <xdr:to>
          <xdr:col>6</xdr:col>
          <xdr:colOff>28575</xdr:colOff>
          <xdr:row>53</xdr:row>
          <xdr:rowOff>304800</xdr:rowOff>
        </xdr:to>
        <xdr:sp macro="" textlink="">
          <xdr:nvSpPr>
            <xdr:cNvPr id="8323" name="Check Box 131" hidden="1">
              <a:extLst>
                <a:ext uri="{63B3BB69-23CF-44E3-9099-C40C66FF867C}">
                  <a14:compatExt spid="_x0000_s8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53</xdr:row>
          <xdr:rowOff>85725</xdr:rowOff>
        </xdr:from>
        <xdr:to>
          <xdr:col>7</xdr:col>
          <xdr:colOff>28575</xdr:colOff>
          <xdr:row>53</xdr:row>
          <xdr:rowOff>304800</xdr:rowOff>
        </xdr:to>
        <xdr:sp macro="" textlink="">
          <xdr:nvSpPr>
            <xdr:cNvPr id="8324" name="Check Box 132" hidden="1">
              <a:extLst>
                <a:ext uri="{63B3BB69-23CF-44E3-9099-C40C66FF867C}">
                  <a14:compatExt spid="_x0000_s8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54</xdr:row>
          <xdr:rowOff>85725</xdr:rowOff>
        </xdr:from>
        <xdr:to>
          <xdr:col>4</xdr:col>
          <xdr:colOff>28575</xdr:colOff>
          <xdr:row>54</xdr:row>
          <xdr:rowOff>304800</xdr:rowOff>
        </xdr:to>
        <xdr:sp macro="" textlink="">
          <xdr:nvSpPr>
            <xdr:cNvPr id="8325" name="Check Box 133" hidden="1">
              <a:extLst>
                <a:ext uri="{63B3BB69-23CF-44E3-9099-C40C66FF867C}">
                  <a14:compatExt spid="_x0000_s8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54</xdr:row>
          <xdr:rowOff>85725</xdr:rowOff>
        </xdr:from>
        <xdr:to>
          <xdr:col>5</xdr:col>
          <xdr:colOff>28575</xdr:colOff>
          <xdr:row>54</xdr:row>
          <xdr:rowOff>304800</xdr:rowOff>
        </xdr:to>
        <xdr:sp macro="" textlink="">
          <xdr:nvSpPr>
            <xdr:cNvPr id="8326" name="Check Box 134" hidden="1">
              <a:extLst>
                <a:ext uri="{63B3BB69-23CF-44E3-9099-C40C66FF867C}">
                  <a14:compatExt spid="_x0000_s8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54</xdr:row>
          <xdr:rowOff>85725</xdr:rowOff>
        </xdr:from>
        <xdr:to>
          <xdr:col>6</xdr:col>
          <xdr:colOff>28575</xdr:colOff>
          <xdr:row>54</xdr:row>
          <xdr:rowOff>304800</xdr:rowOff>
        </xdr:to>
        <xdr:sp macro="" textlink="">
          <xdr:nvSpPr>
            <xdr:cNvPr id="8327" name="Check Box 135" hidden="1">
              <a:extLst>
                <a:ext uri="{63B3BB69-23CF-44E3-9099-C40C66FF867C}">
                  <a14:compatExt spid="_x0000_s8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54</xdr:row>
          <xdr:rowOff>85725</xdr:rowOff>
        </xdr:from>
        <xdr:to>
          <xdr:col>7</xdr:col>
          <xdr:colOff>28575</xdr:colOff>
          <xdr:row>54</xdr:row>
          <xdr:rowOff>304800</xdr:rowOff>
        </xdr:to>
        <xdr:sp macro="" textlink="">
          <xdr:nvSpPr>
            <xdr:cNvPr id="8328" name="Check Box 136" hidden="1">
              <a:extLst>
                <a:ext uri="{63B3BB69-23CF-44E3-9099-C40C66FF867C}">
                  <a14:compatExt spid="_x0000_s8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55</xdr:row>
          <xdr:rowOff>85725</xdr:rowOff>
        </xdr:from>
        <xdr:to>
          <xdr:col>4</xdr:col>
          <xdr:colOff>28575</xdr:colOff>
          <xdr:row>55</xdr:row>
          <xdr:rowOff>304800</xdr:rowOff>
        </xdr:to>
        <xdr:sp macro="" textlink="">
          <xdr:nvSpPr>
            <xdr:cNvPr id="8329" name="Check Box 137" hidden="1">
              <a:extLst>
                <a:ext uri="{63B3BB69-23CF-44E3-9099-C40C66FF867C}">
                  <a14:compatExt spid="_x0000_s8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55</xdr:row>
          <xdr:rowOff>85725</xdr:rowOff>
        </xdr:from>
        <xdr:to>
          <xdr:col>5</xdr:col>
          <xdr:colOff>28575</xdr:colOff>
          <xdr:row>55</xdr:row>
          <xdr:rowOff>304800</xdr:rowOff>
        </xdr:to>
        <xdr:sp macro="" textlink="">
          <xdr:nvSpPr>
            <xdr:cNvPr id="8330" name="Check Box 138" hidden="1">
              <a:extLst>
                <a:ext uri="{63B3BB69-23CF-44E3-9099-C40C66FF867C}">
                  <a14:compatExt spid="_x0000_s8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55</xdr:row>
          <xdr:rowOff>85725</xdr:rowOff>
        </xdr:from>
        <xdr:to>
          <xdr:col>6</xdr:col>
          <xdr:colOff>28575</xdr:colOff>
          <xdr:row>55</xdr:row>
          <xdr:rowOff>304800</xdr:rowOff>
        </xdr:to>
        <xdr:sp macro="" textlink="">
          <xdr:nvSpPr>
            <xdr:cNvPr id="8331" name="Check Box 139" hidden="1">
              <a:extLst>
                <a:ext uri="{63B3BB69-23CF-44E3-9099-C40C66FF867C}">
                  <a14:compatExt spid="_x0000_s8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55</xdr:row>
          <xdr:rowOff>85725</xdr:rowOff>
        </xdr:from>
        <xdr:to>
          <xdr:col>7</xdr:col>
          <xdr:colOff>28575</xdr:colOff>
          <xdr:row>55</xdr:row>
          <xdr:rowOff>304800</xdr:rowOff>
        </xdr:to>
        <xdr:sp macro="" textlink="">
          <xdr:nvSpPr>
            <xdr:cNvPr id="8332" name="Check Box 140" hidden="1">
              <a:extLst>
                <a:ext uri="{63B3BB69-23CF-44E3-9099-C40C66FF867C}">
                  <a14:compatExt spid="_x0000_s8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56</xdr:row>
          <xdr:rowOff>85725</xdr:rowOff>
        </xdr:from>
        <xdr:to>
          <xdr:col>4</xdr:col>
          <xdr:colOff>28575</xdr:colOff>
          <xdr:row>56</xdr:row>
          <xdr:rowOff>304800</xdr:rowOff>
        </xdr:to>
        <xdr:sp macro="" textlink="">
          <xdr:nvSpPr>
            <xdr:cNvPr id="8333" name="Check Box 141" hidden="1">
              <a:extLst>
                <a:ext uri="{63B3BB69-23CF-44E3-9099-C40C66FF867C}">
                  <a14:compatExt spid="_x0000_s8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56</xdr:row>
          <xdr:rowOff>85725</xdr:rowOff>
        </xdr:from>
        <xdr:to>
          <xdr:col>5</xdr:col>
          <xdr:colOff>28575</xdr:colOff>
          <xdr:row>56</xdr:row>
          <xdr:rowOff>304800</xdr:rowOff>
        </xdr:to>
        <xdr:sp macro="" textlink="">
          <xdr:nvSpPr>
            <xdr:cNvPr id="8334" name="Check Box 142" hidden="1">
              <a:extLst>
                <a:ext uri="{63B3BB69-23CF-44E3-9099-C40C66FF867C}">
                  <a14:compatExt spid="_x0000_s8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56</xdr:row>
          <xdr:rowOff>85725</xdr:rowOff>
        </xdr:from>
        <xdr:to>
          <xdr:col>6</xdr:col>
          <xdr:colOff>28575</xdr:colOff>
          <xdr:row>56</xdr:row>
          <xdr:rowOff>304800</xdr:rowOff>
        </xdr:to>
        <xdr:sp macro="" textlink="">
          <xdr:nvSpPr>
            <xdr:cNvPr id="8335" name="Check Box 143" hidden="1">
              <a:extLst>
                <a:ext uri="{63B3BB69-23CF-44E3-9099-C40C66FF867C}">
                  <a14:compatExt spid="_x0000_s8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56</xdr:row>
          <xdr:rowOff>85725</xdr:rowOff>
        </xdr:from>
        <xdr:to>
          <xdr:col>7</xdr:col>
          <xdr:colOff>28575</xdr:colOff>
          <xdr:row>56</xdr:row>
          <xdr:rowOff>304800</xdr:rowOff>
        </xdr:to>
        <xdr:sp macro="" textlink="">
          <xdr:nvSpPr>
            <xdr:cNvPr id="8336" name="Check Box 144" hidden="1">
              <a:extLst>
                <a:ext uri="{63B3BB69-23CF-44E3-9099-C40C66FF867C}">
                  <a14:compatExt spid="_x0000_s8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57</xdr:row>
          <xdr:rowOff>85725</xdr:rowOff>
        </xdr:from>
        <xdr:to>
          <xdr:col>4</xdr:col>
          <xdr:colOff>28575</xdr:colOff>
          <xdr:row>57</xdr:row>
          <xdr:rowOff>304800</xdr:rowOff>
        </xdr:to>
        <xdr:sp macro="" textlink="">
          <xdr:nvSpPr>
            <xdr:cNvPr id="8337" name="Check Box 145" hidden="1">
              <a:extLst>
                <a:ext uri="{63B3BB69-23CF-44E3-9099-C40C66FF867C}">
                  <a14:compatExt spid="_x0000_s8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57</xdr:row>
          <xdr:rowOff>85725</xdr:rowOff>
        </xdr:from>
        <xdr:to>
          <xdr:col>5</xdr:col>
          <xdr:colOff>28575</xdr:colOff>
          <xdr:row>57</xdr:row>
          <xdr:rowOff>304800</xdr:rowOff>
        </xdr:to>
        <xdr:sp macro="" textlink="">
          <xdr:nvSpPr>
            <xdr:cNvPr id="8338" name="Check Box 146" hidden="1">
              <a:extLst>
                <a:ext uri="{63B3BB69-23CF-44E3-9099-C40C66FF867C}">
                  <a14:compatExt spid="_x0000_s8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85725</xdr:rowOff>
        </xdr:from>
        <xdr:to>
          <xdr:col>6</xdr:col>
          <xdr:colOff>28575</xdr:colOff>
          <xdr:row>57</xdr:row>
          <xdr:rowOff>304800</xdr:rowOff>
        </xdr:to>
        <xdr:sp macro="" textlink="">
          <xdr:nvSpPr>
            <xdr:cNvPr id="8339" name="Check Box 147" hidden="1">
              <a:extLst>
                <a:ext uri="{63B3BB69-23CF-44E3-9099-C40C66FF867C}">
                  <a14:compatExt spid="_x0000_s8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85725</xdr:rowOff>
        </xdr:from>
        <xdr:to>
          <xdr:col>7</xdr:col>
          <xdr:colOff>28575</xdr:colOff>
          <xdr:row>57</xdr:row>
          <xdr:rowOff>304800</xdr:rowOff>
        </xdr:to>
        <xdr:sp macro="" textlink="">
          <xdr:nvSpPr>
            <xdr:cNvPr id="8340" name="Check Box 148" hidden="1">
              <a:extLst>
                <a:ext uri="{63B3BB69-23CF-44E3-9099-C40C66FF867C}">
                  <a14:compatExt spid="_x0000_s8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58</xdr:row>
          <xdr:rowOff>85725</xdr:rowOff>
        </xdr:from>
        <xdr:to>
          <xdr:col>4</xdr:col>
          <xdr:colOff>28575</xdr:colOff>
          <xdr:row>58</xdr:row>
          <xdr:rowOff>304800</xdr:rowOff>
        </xdr:to>
        <xdr:sp macro="" textlink="">
          <xdr:nvSpPr>
            <xdr:cNvPr id="8341" name="Check Box 149" hidden="1">
              <a:extLst>
                <a:ext uri="{63B3BB69-23CF-44E3-9099-C40C66FF867C}">
                  <a14:compatExt spid="_x0000_s8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58</xdr:row>
          <xdr:rowOff>85725</xdr:rowOff>
        </xdr:from>
        <xdr:to>
          <xdr:col>5</xdr:col>
          <xdr:colOff>28575</xdr:colOff>
          <xdr:row>58</xdr:row>
          <xdr:rowOff>304800</xdr:rowOff>
        </xdr:to>
        <xdr:sp macro="" textlink="">
          <xdr:nvSpPr>
            <xdr:cNvPr id="8342" name="Check Box 150" hidden="1">
              <a:extLst>
                <a:ext uri="{63B3BB69-23CF-44E3-9099-C40C66FF867C}">
                  <a14:compatExt spid="_x0000_s8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58</xdr:row>
          <xdr:rowOff>85725</xdr:rowOff>
        </xdr:from>
        <xdr:to>
          <xdr:col>6</xdr:col>
          <xdr:colOff>28575</xdr:colOff>
          <xdr:row>58</xdr:row>
          <xdr:rowOff>304800</xdr:rowOff>
        </xdr:to>
        <xdr:sp macro="" textlink="">
          <xdr:nvSpPr>
            <xdr:cNvPr id="8343" name="Check Box 151" hidden="1">
              <a:extLst>
                <a:ext uri="{63B3BB69-23CF-44E3-9099-C40C66FF867C}">
                  <a14:compatExt spid="_x0000_s8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58</xdr:row>
          <xdr:rowOff>85725</xdr:rowOff>
        </xdr:from>
        <xdr:to>
          <xdr:col>7</xdr:col>
          <xdr:colOff>28575</xdr:colOff>
          <xdr:row>58</xdr:row>
          <xdr:rowOff>304800</xdr:rowOff>
        </xdr:to>
        <xdr:sp macro="" textlink="">
          <xdr:nvSpPr>
            <xdr:cNvPr id="8344" name="Check Box 152" hidden="1">
              <a:extLst>
                <a:ext uri="{63B3BB69-23CF-44E3-9099-C40C66FF867C}">
                  <a14:compatExt spid="_x0000_s8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59</xdr:row>
          <xdr:rowOff>85725</xdr:rowOff>
        </xdr:from>
        <xdr:to>
          <xdr:col>4</xdr:col>
          <xdr:colOff>28575</xdr:colOff>
          <xdr:row>59</xdr:row>
          <xdr:rowOff>304800</xdr:rowOff>
        </xdr:to>
        <xdr:sp macro="" textlink="">
          <xdr:nvSpPr>
            <xdr:cNvPr id="8345" name="Check Box 153" hidden="1">
              <a:extLst>
                <a:ext uri="{63B3BB69-23CF-44E3-9099-C40C66FF867C}">
                  <a14:compatExt spid="_x0000_s8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59</xdr:row>
          <xdr:rowOff>85725</xdr:rowOff>
        </xdr:from>
        <xdr:to>
          <xdr:col>5</xdr:col>
          <xdr:colOff>28575</xdr:colOff>
          <xdr:row>59</xdr:row>
          <xdr:rowOff>304800</xdr:rowOff>
        </xdr:to>
        <xdr:sp macro="" textlink="">
          <xdr:nvSpPr>
            <xdr:cNvPr id="8346" name="Check Box 154" hidden="1">
              <a:extLst>
                <a:ext uri="{63B3BB69-23CF-44E3-9099-C40C66FF867C}">
                  <a14:compatExt spid="_x0000_s8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59</xdr:row>
          <xdr:rowOff>85725</xdr:rowOff>
        </xdr:from>
        <xdr:to>
          <xdr:col>6</xdr:col>
          <xdr:colOff>28575</xdr:colOff>
          <xdr:row>59</xdr:row>
          <xdr:rowOff>304800</xdr:rowOff>
        </xdr:to>
        <xdr:sp macro="" textlink="">
          <xdr:nvSpPr>
            <xdr:cNvPr id="8347" name="Check Box 155" hidden="1">
              <a:extLst>
                <a:ext uri="{63B3BB69-23CF-44E3-9099-C40C66FF867C}">
                  <a14:compatExt spid="_x0000_s8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59</xdr:row>
          <xdr:rowOff>85725</xdr:rowOff>
        </xdr:from>
        <xdr:to>
          <xdr:col>7</xdr:col>
          <xdr:colOff>28575</xdr:colOff>
          <xdr:row>59</xdr:row>
          <xdr:rowOff>304800</xdr:rowOff>
        </xdr:to>
        <xdr:sp macro="" textlink="">
          <xdr:nvSpPr>
            <xdr:cNvPr id="8348" name="Check Box 156" hidden="1">
              <a:extLst>
                <a:ext uri="{63B3BB69-23CF-44E3-9099-C40C66FF867C}">
                  <a14:compatExt spid="_x0000_s8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60</xdr:row>
          <xdr:rowOff>85725</xdr:rowOff>
        </xdr:from>
        <xdr:to>
          <xdr:col>4</xdr:col>
          <xdr:colOff>28575</xdr:colOff>
          <xdr:row>60</xdr:row>
          <xdr:rowOff>304800</xdr:rowOff>
        </xdr:to>
        <xdr:sp macro="" textlink="">
          <xdr:nvSpPr>
            <xdr:cNvPr id="8349" name="Check Box 157" hidden="1">
              <a:extLst>
                <a:ext uri="{63B3BB69-23CF-44E3-9099-C40C66FF867C}">
                  <a14:compatExt spid="_x0000_s8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60</xdr:row>
          <xdr:rowOff>85725</xdr:rowOff>
        </xdr:from>
        <xdr:to>
          <xdr:col>5</xdr:col>
          <xdr:colOff>28575</xdr:colOff>
          <xdr:row>60</xdr:row>
          <xdr:rowOff>304800</xdr:rowOff>
        </xdr:to>
        <xdr:sp macro="" textlink="">
          <xdr:nvSpPr>
            <xdr:cNvPr id="8350" name="Check Box 158" hidden="1">
              <a:extLst>
                <a:ext uri="{63B3BB69-23CF-44E3-9099-C40C66FF867C}">
                  <a14:compatExt spid="_x0000_s8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85725</xdr:rowOff>
        </xdr:from>
        <xdr:to>
          <xdr:col>6</xdr:col>
          <xdr:colOff>28575</xdr:colOff>
          <xdr:row>60</xdr:row>
          <xdr:rowOff>304800</xdr:rowOff>
        </xdr:to>
        <xdr:sp macro="" textlink="">
          <xdr:nvSpPr>
            <xdr:cNvPr id="8351" name="Check Box 159" hidden="1">
              <a:extLst>
                <a:ext uri="{63B3BB69-23CF-44E3-9099-C40C66FF867C}">
                  <a14:compatExt spid="_x0000_s8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60</xdr:row>
          <xdr:rowOff>85725</xdr:rowOff>
        </xdr:from>
        <xdr:to>
          <xdr:col>7</xdr:col>
          <xdr:colOff>28575</xdr:colOff>
          <xdr:row>60</xdr:row>
          <xdr:rowOff>304800</xdr:rowOff>
        </xdr:to>
        <xdr:sp macro="" textlink="">
          <xdr:nvSpPr>
            <xdr:cNvPr id="8352" name="Check Box 160" hidden="1">
              <a:extLst>
                <a:ext uri="{63B3BB69-23CF-44E3-9099-C40C66FF867C}">
                  <a14:compatExt spid="_x0000_s8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61</xdr:row>
          <xdr:rowOff>85725</xdr:rowOff>
        </xdr:from>
        <xdr:to>
          <xdr:col>4</xdr:col>
          <xdr:colOff>28575</xdr:colOff>
          <xdr:row>61</xdr:row>
          <xdr:rowOff>304800</xdr:rowOff>
        </xdr:to>
        <xdr:sp macro="" textlink="">
          <xdr:nvSpPr>
            <xdr:cNvPr id="8353" name="Check Box 161" hidden="1">
              <a:extLst>
                <a:ext uri="{63B3BB69-23CF-44E3-9099-C40C66FF867C}">
                  <a14:compatExt spid="_x0000_s8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61</xdr:row>
          <xdr:rowOff>85725</xdr:rowOff>
        </xdr:from>
        <xdr:to>
          <xdr:col>5</xdr:col>
          <xdr:colOff>28575</xdr:colOff>
          <xdr:row>61</xdr:row>
          <xdr:rowOff>304800</xdr:rowOff>
        </xdr:to>
        <xdr:sp macro="" textlink="">
          <xdr:nvSpPr>
            <xdr:cNvPr id="8354" name="Check Box 162" hidden="1">
              <a:extLst>
                <a:ext uri="{63B3BB69-23CF-44E3-9099-C40C66FF867C}">
                  <a14:compatExt spid="_x0000_s8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61</xdr:row>
          <xdr:rowOff>85725</xdr:rowOff>
        </xdr:from>
        <xdr:to>
          <xdr:col>6</xdr:col>
          <xdr:colOff>28575</xdr:colOff>
          <xdr:row>61</xdr:row>
          <xdr:rowOff>304800</xdr:rowOff>
        </xdr:to>
        <xdr:sp macro="" textlink="">
          <xdr:nvSpPr>
            <xdr:cNvPr id="8355" name="Check Box 163" hidden="1">
              <a:extLst>
                <a:ext uri="{63B3BB69-23CF-44E3-9099-C40C66FF867C}">
                  <a14:compatExt spid="_x0000_s8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61</xdr:row>
          <xdr:rowOff>85725</xdr:rowOff>
        </xdr:from>
        <xdr:to>
          <xdr:col>7</xdr:col>
          <xdr:colOff>28575</xdr:colOff>
          <xdr:row>61</xdr:row>
          <xdr:rowOff>304800</xdr:rowOff>
        </xdr:to>
        <xdr:sp macro="" textlink="">
          <xdr:nvSpPr>
            <xdr:cNvPr id="8356" name="Check Box 164" hidden="1">
              <a:extLst>
                <a:ext uri="{63B3BB69-23CF-44E3-9099-C40C66FF867C}">
                  <a14:compatExt spid="_x0000_s8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62</xdr:row>
          <xdr:rowOff>85725</xdr:rowOff>
        </xdr:from>
        <xdr:to>
          <xdr:col>4</xdr:col>
          <xdr:colOff>28575</xdr:colOff>
          <xdr:row>62</xdr:row>
          <xdr:rowOff>304800</xdr:rowOff>
        </xdr:to>
        <xdr:sp macro="" textlink="">
          <xdr:nvSpPr>
            <xdr:cNvPr id="8357" name="Check Box 165" hidden="1">
              <a:extLst>
                <a:ext uri="{63B3BB69-23CF-44E3-9099-C40C66FF867C}">
                  <a14:compatExt spid="_x0000_s8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62</xdr:row>
          <xdr:rowOff>85725</xdr:rowOff>
        </xdr:from>
        <xdr:to>
          <xdr:col>5</xdr:col>
          <xdr:colOff>28575</xdr:colOff>
          <xdr:row>62</xdr:row>
          <xdr:rowOff>304800</xdr:rowOff>
        </xdr:to>
        <xdr:sp macro="" textlink="">
          <xdr:nvSpPr>
            <xdr:cNvPr id="8358" name="Check Box 166" hidden="1">
              <a:extLst>
                <a:ext uri="{63B3BB69-23CF-44E3-9099-C40C66FF867C}">
                  <a14:compatExt spid="_x0000_s8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62</xdr:row>
          <xdr:rowOff>85725</xdr:rowOff>
        </xdr:from>
        <xdr:to>
          <xdr:col>6</xdr:col>
          <xdr:colOff>28575</xdr:colOff>
          <xdr:row>62</xdr:row>
          <xdr:rowOff>304800</xdr:rowOff>
        </xdr:to>
        <xdr:sp macro="" textlink="">
          <xdr:nvSpPr>
            <xdr:cNvPr id="8359" name="Check Box 167" hidden="1">
              <a:extLst>
                <a:ext uri="{63B3BB69-23CF-44E3-9099-C40C66FF867C}">
                  <a14:compatExt spid="_x0000_s8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62</xdr:row>
          <xdr:rowOff>85725</xdr:rowOff>
        </xdr:from>
        <xdr:to>
          <xdr:col>7</xdr:col>
          <xdr:colOff>28575</xdr:colOff>
          <xdr:row>62</xdr:row>
          <xdr:rowOff>304800</xdr:rowOff>
        </xdr:to>
        <xdr:sp macro="" textlink="">
          <xdr:nvSpPr>
            <xdr:cNvPr id="8360" name="Check Box 168" hidden="1">
              <a:extLst>
                <a:ext uri="{63B3BB69-23CF-44E3-9099-C40C66FF867C}">
                  <a14:compatExt spid="_x0000_s8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63</xdr:row>
          <xdr:rowOff>85725</xdr:rowOff>
        </xdr:from>
        <xdr:to>
          <xdr:col>4</xdr:col>
          <xdr:colOff>28575</xdr:colOff>
          <xdr:row>63</xdr:row>
          <xdr:rowOff>304800</xdr:rowOff>
        </xdr:to>
        <xdr:sp macro="" textlink="">
          <xdr:nvSpPr>
            <xdr:cNvPr id="8361" name="Check Box 169" hidden="1">
              <a:extLst>
                <a:ext uri="{63B3BB69-23CF-44E3-9099-C40C66FF867C}">
                  <a14:compatExt spid="_x0000_s8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63</xdr:row>
          <xdr:rowOff>85725</xdr:rowOff>
        </xdr:from>
        <xdr:to>
          <xdr:col>5</xdr:col>
          <xdr:colOff>28575</xdr:colOff>
          <xdr:row>63</xdr:row>
          <xdr:rowOff>304800</xdr:rowOff>
        </xdr:to>
        <xdr:sp macro="" textlink="">
          <xdr:nvSpPr>
            <xdr:cNvPr id="8362" name="Check Box 170" hidden="1">
              <a:extLst>
                <a:ext uri="{63B3BB69-23CF-44E3-9099-C40C66FF867C}">
                  <a14:compatExt spid="_x0000_s8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63</xdr:row>
          <xdr:rowOff>85725</xdr:rowOff>
        </xdr:from>
        <xdr:to>
          <xdr:col>6</xdr:col>
          <xdr:colOff>28575</xdr:colOff>
          <xdr:row>63</xdr:row>
          <xdr:rowOff>304800</xdr:rowOff>
        </xdr:to>
        <xdr:sp macro="" textlink="">
          <xdr:nvSpPr>
            <xdr:cNvPr id="8363" name="Check Box 171" hidden="1">
              <a:extLst>
                <a:ext uri="{63B3BB69-23CF-44E3-9099-C40C66FF867C}">
                  <a14:compatExt spid="_x0000_s8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63</xdr:row>
          <xdr:rowOff>85725</xdr:rowOff>
        </xdr:from>
        <xdr:to>
          <xdr:col>7</xdr:col>
          <xdr:colOff>28575</xdr:colOff>
          <xdr:row>63</xdr:row>
          <xdr:rowOff>304800</xdr:rowOff>
        </xdr:to>
        <xdr:sp macro="" textlink="">
          <xdr:nvSpPr>
            <xdr:cNvPr id="8364" name="Check Box 172" hidden="1">
              <a:extLst>
                <a:ext uri="{63B3BB69-23CF-44E3-9099-C40C66FF867C}">
                  <a14:compatExt spid="_x0000_s8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64</xdr:row>
          <xdr:rowOff>85725</xdr:rowOff>
        </xdr:from>
        <xdr:to>
          <xdr:col>4</xdr:col>
          <xdr:colOff>28575</xdr:colOff>
          <xdr:row>64</xdr:row>
          <xdr:rowOff>304800</xdr:rowOff>
        </xdr:to>
        <xdr:sp macro="" textlink="">
          <xdr:nvSpPr>
            <xdr:cNvPr id="8365" name="Check Box 173" hidden="1">
              <a:extLst>
                <a:ext uri="{63B3BB69-23CF-44E3-9099-C40C66FF867C}">
                  <a14:compatExt spid="_x0000_s8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64</xdr:row>
          <xdr:rowOff>85725</xdr:rowOff>
        </xdr:from>
        <xdr:to>
          <xdr:col>5</xdr:col>
          <xdr:colOff>28575</xdr:colOff>
          <xdr:row>64</xdr:row>
          <xdr:rowOff>304800</xdr:rowOff>
        </xdr:to>
        <xdr:sp macro="" textlink="">
          <xdr:nvSpPr>
            <xdr:cNvPr id="8366" name="Check Box 174" hidden="1">
              <a:extLst>
                <a:ext uri="{63B3BB69-23CF-44E3-9099-C40C66FF867C}">
                  <a14:compatExt spid="_x0000_s8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64</xdr:row>
          <xdr:rowOff>85725</xdr:rowOff>
        </xdr:from>
        <xdr:to>
          <xdr:col>6</xdr:col>
          <xdr:colOff>28575</xdr:colOff>
          <xdr:row>64</xdr:row>
          <xdr:rowOff>304800</xdr:rowOff>
        </xdr:to>
        <xdr:sp macro="" textlink="">
          <xdr:nvSpPr>
            <xdr:cNvPr id="8367" name="Check Box 175" hidden="1">
              <a:extLst>
                <a:ext uri="{63B3BB69-23CF-44E3-9099-C40C66FF867C}">
                  <a14:compatExt spid="_x0000_s8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64</xdr:row>
          <xdr:rowOff>85725</xdr:rowOff>
        </xdr:from>
        <xdr:to>
          <xdr:col>7</xdr:col>
          <xdr:colOff>28575</xdr:colOff>
          <xdr:row>64</xdr:row>
          <xdr:rowOff>304800</xdr:rowOff>
        </xdr:to>
        <xdr:sp macro="" textlink="">
          <xdr:nvSpPr>
            <xdr:cNvPr id="8368" name="Check Box 176" hidden="1">
              <a:extLst>
                <a:ext uri="{63B3BB69-23CF-44E3-9099-C40C66FF867C}">
                  <a14:compatExt spid="_x0000_s8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65</xdr:row>
          <xdr:rowOff>85725</xdr:rowOff>
        </xdr:from>
        <xdr:to>
          <xdr:col>4</xdr:col>
          <xdr:colOff>28575</xdr:colOff>
          <xdr:row>65</xdr:row>
          <xdr:rowOff>304800</xdr:rowOff>
        </xdr:to>
        <xdr:sp macro="" textlink="">
          <xdr:nvSpPr>
            <xdr:cNvPr id="8369" name="Check Box 177" hidden="1">
              <a:extLst>
                <a:ext uri="{63B3BB69-23CF-44E3-9099-C40C66FF867C}">
                  <a14:compatExt spid="_x0000_s8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65</xdr:row>
          <xdr:rowOff>85725</xdr:rowOff>
        </xdr:from>
        <xdr:to>
          <xdr:col>5</xdr:col>
          <xdr:colOff>28575</xdr:colOff>
          <xdr:row>65</xdr:row>
          <xdr:rowOff>304800</xdr:rowOff>
        </xdr:to>
        <xdr:sp macro="" textlink="">
          <xdr:nvSpPr>
            <xdr:cNvPr id="8370" name="Check Box 178" hidden="1">
              <a:extLst>
                <a:ext uri="{63B3BB69-23CF-44E3-9099-C40C66FF867C}">
                  <a14:compatExt spid="_x0000_s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65</xdr:row>
          <xdr:rowOff>85725</xdr:rowOff>
        </xdr:from>
        <xdr:to>
          <xdr:col>6</xdr:col>
          <xdr:colOff>28575</xdr:colOff>
          <xdr:row>65</xdr:row>
          <xdr:rowOff>304800</xdr:rowOff>
        </xdr:to>
        <xdr:sp macro="" textlink="">
          <xdr:nvSpPr>
            <xdr:cNvPr id="8371" name="Check Box 179" hidden="1">
              <a:extLst>
                <a:ext uri="{63B3BB69-23CF-44E3-9099-C40C66FF867C}">
                  <a14:compatExt spid="_x0000_s8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65</xdr:row>
          <xdr:rowOff>85725</xdr:rowOff>
        </xdr:from>
        <xdr:to>
          <xdr:col>7</xdr:col>
          <xdr:colOff>28575</xdr:colOff>
          <xdr:row>65</xdr:row>
          <xdr:rowOff>304800</xdr:rowOff>
        </xdr:to>
        <xdr:sp macro="" textlink="">
          <xdr:nvSpPr>
            <xdr:cNvPr id="8372" name="Check Box 180" hidden="1">
              <a:extLst>
                <a:ext uri="{63B3BB69-23CF-44E3-9099-C40C66FF867C}">
                  <a14:compatExt spid="_x0000_s8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66</xdr:row>
          <xdr:rowOff>85725</xdr:rowOff>
        </xdr:from>
        <xdr:to>
          <xdr:col>4</xdr:col>
          <xdr:colOff>28575</xdr:colOff>
          <xdr:row>66</xdr:row>
          <xdr:rowOff>304800</xdr:rowOff>
        </xdr:to>
        <xdr:sp macro="" textlink="">
          <xdr:nvSpPr>
            <xdr:cNvPr id="8373" name="Check Box 181" hidden="1">
              <a:extLst>
                <a:ext uri="{63B3BB69-23CF-44E3-9099-C40C66FF867C}">
                  <a14:compatExt spid="_x0000_s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66</xdr:row>
          <xdr:rowOff>85725</xdr:rowOff>
        </xdr:from>
        <xdr:to>
          <xdr:col>5</xdr:col>
          <xdr:colOff>28575</xdr:colOff>
          <xdr:row>66</xdr:row>
          <xdr:rowOff>304800</xdr:rowOff>
        </xdr:to>
        <xdr:sp macro="" textlink="">
          <xdr:nvSpPr>
            <xdr:cNvPr id="8374" name="Check Box 182" hidden="1">
              <a:extLst>
                <a:ext uri="{63B3BB69-23CF-44E3-9099-C40C66FF867C}">
                  <a14:compatExt spid="_x0000_s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66</xdr:row>
          <xdr:rowOff>85725</xdr:rowOff>
        </xdr:from>
        <xdr:to>
          <xdr:col>6</xdr:col>
          <xdr:colOff>28575</xdr:colOff>
          <xdr:row>66</xdr:row>
          <xdr:rowOff>304800</xdr:rowOff>
        </xdr:to>
        <xdr:sp macro="" textlink="">
          <xdr:nvSpPr>
            <xdr:cNvPr id="8375" name="Check Box 183" hidden="1">
              <a:extLst>
                <a:ext uri="{63B3BB69-23CF-44E3-9099-C40C66FF867C}">
                  <a14:compatExt spid="_x0000_s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66</xdr:row>
          <xdr:rowOff>85725</xdr:rowOff>
        </xdr:from>
        <xdr:to>
          <xdr:col>7</xdr:col>
          <xdr:colOff>28575</xdr:colOff>
          <xdr:row>66</xdr:row>
          <xdr:rowOff>304800</xdr:rowOff>
        </xdr:to>
        <xdr:sp macro="" textlink="">
          <xdr:nvSpPr>
            <xdr:cNvPr id="8376" name="Check Box 184" hidden="1">
              <a:extLst>
                <a:ext uri="{63B3BB69-23CF-44E3-9099-C40C66FF867C}">
                  <a14:compatExt spid="_x0000_s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67</xdr:row>
          <xdr:rowOff>85725</xdr:rowOff>
        </xdr:from>
        <xdr:to>
          <xdr:col>4</xdr:col>
          <xdr:colOff>28575</xdr:colOff>
          <xdr:row>67</xdr:row>
          <xdr:rowOff>304800</xdr:rowOff>
        </xdr:to>
        <xdr:sp macro="" textlink="">
          <xdr:nvSpPr>
            <xdr:cNvPr id="8377" name="Check Box 185" hidden="1">
              <a:extLst>
                <a:ext uri="{63B3BB69-23CF-44E3-9099-C40C66FF867C}">
                  <a14:compatExt spid="_x0000_s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67</xdr:row>
          <xdr:rowOff>85725</xdr:rowOff>
        </xdr:from>
        <xdr:to>
          <xdr:col>5</xdr:col>
          <xdr:colOff>28575</xdr:colOff>
          <xdr:row>67</xdr:row>
          <xdr:rowOff>304800</xdr:rowOff>
        </xdr:to>
        <xdr:sp macro="" textlink="">
          <xdr:nvSpPr>
            <xdr:cNvPr id="8378" name="Check Box 186" hidden="1">
              <a:extLst>
                <a:ext uri="{63B3BB69-23CF-44E3-9099-C40C66FF867C}">
                  <a14:compatExt spid="_x0000_s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67</xdr:row>
          <xdr:rowOff>85725</xdr:rowOff>
        </xdr:from>
        <xdr:to>
          <xdr:col>6</xdr:col>
          <xdr:colOff>28575</xdr:colOff>
          <xdr:row>67</xdr:row>
          <xdr:rowOff>304800</xdr:rowOff>
        </xdr:to>
        <xdr:sp macro="" textlink="">
          <xdr:nvSpPr>
            <xdr:cNvPr id="8379" name="Check Box 187" hidden="1">
              <a:extLst>
                <a:ext uri="{63B3BB69-23CF-44E3-9099-C40C66FF867C}">
                  <a14:compatExt spid="_x0000_s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67</xdr:row>
          <xdr:rowOff>85725</xdr:rowOff>
        </xdr:from>
        <xdr:to>
          <xdr:col>7</xdr:col>
          <xdr:colOff>28575</xdr:colOff>
          <xdr:row>67</xdr:row>
          <xdr:rowOff>304800</xdr:rowOff>
        </xdr:to>
        <xdr:sp macro="" textlink="">
          <xdr:nvSpPr>
            <xdr:cNvPr id="8380" name="Check Box 188" hidden="1">
              <a:extLst>
                <a:ext uri="{63B3BB69-23CF-44E3-9099-C40C66FF867C}">
                  <a14:compatExt spid="_x0000_s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68</xdr:row>
          <xdr:rowOff>85725</xdr:rowOff>
        </xdr:from>
        <xdr:to>
          <xdr:col>4</xdr:col>
          <xdr:colOff>28575</xdr:colOff>
          <xdr:row>68</xdr:row>
          <xdr:rowOff>304800</xdr:rowOff>
        </xdr:to>
        <xdr:sp macro="" textlink="">
          <xdr:nvSpPr>
            <xdr:cNvPr id="8381" name="Check Box 189" hidden="1">
              <a:extLst>
                <a:ext uri="{63B3BB69-23CF-44E3-9099-C40C66FF867C}">
                  <a14:compatExt spid="_x0000_s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68</xdr:row>
          <xdr:rowOff>85725</xdr:rowOff>
        </xdr:from>
        <xdr:to>
          <xdr:col>5</xdr:col>
          <xdr:colOff>28575</xdr:colOff>
          <xdr:row>68</xdr:row>
          <xdr:rowOff>304800</xdr:rowOff>
        </xdr:to>
        <xdr:sp macro="" textlink="">
          <xdr:nvSpPr>
            <xdr:cNvPr id="8382" name="Check Box 190" hidden="1">
              <a:extLst>
                <a:ext uri="{63B3BB69-23CF-44E3-9099-C40C66FF867C}">
                  <a14:compatExt spid="_x0000_s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68</xdr:row>
          <xdr:rowOff>85725</xdr:rowOff>
        </xdr:from>
        <xdr:to>
          <xdr:col>6</xdr:col>
          <xdr:colOff>28575</xdr:colOff>
          <xdr:row>68</xdr:row>
          <xdr:rowOff>304800</xdr:rowOff>
        </xdr:to>
        <xdr:sp macro="" textlink="">
          <xdr:nvSpPr>
            <xdr:cNvPr id="8383" name="Check Box 191" hidden="1">
              <a:extLst>
                <a:ext uri="{63B3BB69-23CF-44E3-9099-C40C66FF867C}">
                  <a14:compatExt spid="_x0000_s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68</xdr:row>
          <xdr:rowOff>85725</xdr:rowOff>
        </xdr:from>
        <xdr:to>
          <xdr:col>7</xdr:col>
          <xdr:colOff>28575</xdr:colOff>
          <xdr:row>68</xdr:row>
          <xdr:rowOff>304800</xdr:rowOff>
        </xdr:to>
        <xdr:sp macro="" textlink="">
          <xdr:nvSpPr>
            <xdr:cNvPr id="8384" name="Check Box 192" hidden="1">
              <a:extLst>
                <a:ext uri="{63B3BB69-23CF-44E3-9099-C40C66FF867C}">
                  <a14:compatExt spid="_x0000_s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69</xdr:row>
          <xdr:rowOff>85725</xdr:rowOff>
        </xdr:from>
        <xdr:to>
          <xdr:col>4</xdr:col>
          <xdr:colOff>28575</xdr:colOff>
          <xdr:row>69</xdr:row>
          <xdr:rowOff>304800</xdr:rowOff>
        </xdr:to>
        <xdr:sp macro="" textlink="">
          <xdr:nvSpPr>
            <xdr:cNvPr id="8385" name="Check Box 193" hidden="1">
              <a:extLst>
                <a:ext uri="{63B3BB69-23CF-44E3-9099-C40C66FF867C}">
                  <a14:compatExt spid="_x0000_s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69</xdr:row>
          <xdr:rowOff>85725</xdr:rowOff>
        </xdr:from>
        <xdr:to>
          <xdr:col>5</xdr:col>
          <xdr:colOff>28575</xdr:colOff>
          <xdr:row>69</xdr:row>
          <xdr:rowOff>304800</xdr:rowOff>
        </xdr:to>
        <xdr:sp macro="" textlink="">
          <xdr:nvSpPr>
            <xdr:cNvPr id="8386" name="Check Box 194" hidden="1">
              <a:extLst>
                <a:ext uri="{63B3BB69-23CF-44E3-9099-C40C66FF867C}">
                  <a14:compatExt spid="_x0000_s8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69</xdr:row>
          <xdr:rowOff>85725</xdr:rowOff>
        </xdr:from>
        <xdr:to>
          <xdr:col>6</xdr:col>
          <xdr:colOff>28575</xdr:colOff>
          <xdr:row>69</xdr:row>
          <xdr:rowOff>304800</xdr:rowOff>
        </xdr:to>
        <xdr:sp macro="" textlink="">
          <xdr:nvSpPr>
            <xdr:cNvPr id="8387" name="Check Box 195" hidden="1">
              <a:extLst>
                <a:ext uri="{63B3BB69-23CF-44E3-9099-C40C66FF867C}">
                  <a14:compatExt spid="_x0000_s8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69</xdr:row>
          <xdr:rowOff>85725</xdr:rowOff>
        </xdr:from>
        <xdr:to>
          <xdr:col>7</xdr:col>
          <xdr:colOff>28575</xdr:colOff>
          <xdr:row>69</xdr:row>
          <xdr:rowOff>304800</xdr:rowOff>
        </xdr:to>
        <xdr:sp macro="" textlink="">
          <xdr:nvSpPr>
            <xdr:cNvPr id="8388" name="Check Box 196" hidden="1">
              <a:extLst>
                <a:ext uri="{63B3BB69-23CF-44E3-9099-C40C66FF867C}">
                  <a14:compatExt spid="_x0000_s8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70</xdr:row>
          <xdr:rowOff>85725</xdr:rowOff>
        </xdr:from>
        <xdr:to>
          <xdr:col>4</xdr:col>
          <xdr:colOff>28575</xdr:colOff>
          <xdr:row>70</xdr:row>
          <xdr:rowOff>304800</xdr:rowOff>
        </xdr:to>
        <xdr:sp macro="" textlink="">
          <xdr:nvSpPr>
            <xdr:cNvPr id="8389" name="Check Box 197" hidden="1">
              <a:extLst>
                <a:ext uri="{63B3BB69-23CF-44E3-9099-C40C66FF867C}">
                  <a14:compatExt spid="_x0000_s8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70</xdr:row>
          <xdr:rowOff>85725</xdr:rowOff>
        </xdr:from>
        <xdr:to>
          <xdr:col>5</xdr:col>
          <xdr:colOff>28575</xdr:colOff>
          <xdr:row>70</xdr:row>
          <xdr:rowOff>304800</xdr:rowOff>
        </xdr:to>
        <xdr:sp macro="" textlink="">
          <xdr:nvSpPr>
            <xdr:cNvPr id="8390" name="Check Box 198" hidden="1">
              <a:extLst>
                <a:ext uri="{63B3BB69-23CF-44E3-9099-C40C66FF867C}">
                  <a14:compatExt spid="_x0000_s8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70</xdr:row>
          <xdr:rowOff>85725</xdr:rowOff>
        </xdr:from>
        <xdr:to>
          <xdr:col>6</xdr:col>
          <xdr:colOff>28575</xdr:colOff>
          <xdr:row>70</xdr:row>
          <xdr:rowOff>304800</xdr:rowOff>
        </xdr:to>
        <xdr:sp macro="" textlink="">
          <xdr:nvSpPr>
            <xdr:cNvPr id="8391" name="Check Box 199" hidden="1">
              <a:extLst>
                <a:ext uri="{63B3BB69-23CF-44E3-9099-C40C66FF867C}">
                  <a14:compatExt spid="_x0000_s8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70</xdr:row>
          <xdr:rowOff>85725</xdr:rowOff>
        </xdr:from>
        <xdr:to>
          <xdr:col>7</xdr:col>
          <xdr:colOff>28575</xdr:colOff>
          <xdr:row>70</xdr:row>
          <xdr:rowOff>304800</xdr:rowOff>
        </xdr:to>
        <xdr:sp macro="" textlink="">
          <xdr:nvSpPr>
            <xdr:cNvPr id="8392" name="Check Box 200" hidden="1">
              <a:extLst>
                <a:ext uri="{63B3BB69-23CF-44E3-9099-C40C66FF867C}">
                  <a14:compatExt spid="_x0000_s8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71</xdr:row>
          <xdr:rowOff>85725</xdr:rowOff>
        </xdr:from>
        <xdr:to>
          <xdr:col>4</xdr:col>
          <xdr:colOff>28575</xdr:colOff>
          <xdr:row>71</xdr:row>
          <xdr:rowOff>304800</xdr:rowOff>
        </xdr:to>
        <xdr:sp macro="" textlink="">
          <xdr:nvSpPr>
            <xdr:cNvPr id="8393" name="Check Box 201" hidden="1">
              <a:extLst>
                <a:ext uri="{63B3BB69-23CF-44E3-9099-C40C66FF867C}">
                  <a14:compatExt spid="_x0000_s8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71</xdr:row>
          <xdr:rowOff>85725</xdr:rowOff>
        </xdr:from>
        <xdr:to>
          <xdr:col>5</xdr:col>
          <xdr:colOff>28575</xdr:colOff>
          <xdr:row>71</xdr:row>
          <xdr:rowOff>304800</xdr:rowOff>
        </xdr:to>
        <xdr:sp macro="" textlink="">
          <xdr:nvSpPr>
            <xdr:cNvPr id="8394" name="Check Box 202" hidden="1">
              <a:extLst>
                <a:ext uri="{63B3BB69-23CF-44E3-9099-C40C66FF867C}">
                  <a14:compatExt spid="_x0000_s8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71</xdr:row>
          <xdr:rowOff>85725</xdr:rowOff>
        </xdr:from>
        <xdr:to>
          <xdr:col>6</xdr:col>
          <xdr:colOff>28575</xdr:colOff>
          <xdr:row>71</xdr:row>
          <xdr:rowOff>304800</xdr:rowOff>
        </xdr:to>
        <xdr:sp macro="" textlink="">
          <xdr:nvSpPr>
            <xdr:cNvPr id="8395" name="Check Box 203" hidden="1">
              <a:extLst>
                <a:ext uri="{63B3BB69-23CF-44E3-9099-C40C66FF867C}">
                  <a14:compatExt spid="_x0000_s8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71</xdr:row>
          <xdr:rowOff>85725</xdr:rowOff>
        </xdr:from>
        <xdr:to>
          <xdr:col>7</xdr:col>
          <xdr:colOff>28575</xdr:colOff>
          <xdr:row>71</xdr:row>
          <xdr:rowOff>304800</xdr:rowOff>
        </xdr:to>
        <xdr:sp macro="" textlink="">
          <xdr:nvSpPr>
            <xdr:cNvPr id="8396" name="Check Box 204" hidden="1">
              <a:extLst>
                <a:ext uri="{63B3BB69-23CF-44E3-9099-C40C66FF867C}">
                  <a14:compatExt spid="_x0000_s8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72</xdr:row>
          <xdr:rowOff>85725</xdr:rowOff>
        </xdr:from>
        <xdr:to>
          <xdr:col>4</xdr:col>
          <xdr:colOff>28575</xdr:colOff>
          <xdr:row>72</xdr:row>
          <xdr:rowOff>304800</xdr:rowOff>
        </xdr:to>
        <xdr:sp macro="" textlink="">
          <xdr:nvSpPr>
            <xdr:cNvPr id="8397" name="Check Box 205" hidden="1">
              <a:extLst>
                <a:ext uri="{63B3BB69-23CF-44E3-9099-C40C66FF867C}">
                  <a14:compatExt spid="_x0000_s8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72</xdr:row>
          <xdr:rowOff>85725</xdr:rowOff>
        </xdr:from>
        <xdr:to>
          <xdr:col>5</xdr:col>
          <xdr:colOff>28575</xdr:colOff>
          <xdr:row>72</xdr:row>
          <xdr:rowOff>304800</xdr:rowOff>
        </xdr:to>
        <xdr:sp macro="" textlink="">
          <xdr:nvSpPr>
            <xdr:cNvPr id="8398" name="Check Box 206" hidden="1">
              <a:extLst>
                <a:ext uri="{63B3BB69-23CF-44E3-9099-C40C66FF867C}">
                  <a14:compatExt spid="_x0000_s8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72</xdr:row>
          <xdr:rowOff>85725</xdr:rowOff>
        </xdr:from>
        <xdr:to>
          <xdr:col>6</xdr:col>
          <xdr:colOff>28575</xdr:colOff>
          <xdr:row>72</xdr:row>
          <xdr:rowOff>304800</xdr:rowOff>
        </xdr:to>
        <xdr:sp macro="" textlink="">
          <xdr:nvSpPr>
            <xdr:cNvPr id="8399" name="Check Box 207" hidden="1">
              <a:extLst>
                <a:ext uri="{63B3BB69-23CF-44E3-9099-C40C66FF867C}">
                  <a14:compatExt spid="_x0000_s8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72</xdr:row>
          <xdr:rowOff>85725</xdr:rowOff>
        </xdr:from>
        <xdr:to>
          <xdr:col>7</xdr:col>
          <xdr:colOff>28575</xdr:colOff>
          <xdr:row>72</xdr:row>
          <xdr:rowOff>304800</xdr:rowOff>
        </xdr:to>
        <xdr:sp macro="" textlink="">
          <xdr:nvSpPr>
            <xdr:cNvPr id="8400" name="Check Box 208" hidden="1">
              <a:extLst>
                <a:ext uri="{63B3BB69-23CF-44E3-9099-C40C66FF867C}">
                  <a14:compatExt spid="_x0000_s8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73</xdr:row>
          <xdr:rowOff>85725</xdr:rowOff>
        </xdr:from>
        <xdr:to>
          <xdr:col>4</xdr:col>
          <xdr:colOff>28575</xdr:colOff>
          <xdr:row>73</xdr:row>
          <xdr:rowOff>304800</xdr:rowOff>
        </xdr:to>
        <xdr:sp macro="" textlink="">
          <xdr:nvSpPr>
            <xdr:cNvPr id="8401" name="Check Box 209" hidden="1">
              <a:extLst>
                <a:ext uri="{63B3BB69-23CF-44E3-9099-C40C66FF867C}">
                  <a14:compatExt spid="_x0000_s8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73</xdr:row>
          <xdr:rowOff>85725</xdr:rowOff>
        </xdr:from>
        <xdr:to>
          <xdr:col>5</xdr:col>
          <xdr:colOff>28575</xdr:colOff>
          <xdr:row>73</xdr:row>
          <xdr:rowOff>304800</xdr:rowOff>
        </xdr:to>
        <xdr:sp macro="" textlink="">
          <xdr:nvSpPr>
            <xdr:cNvPr id="8402" name="Check Box 210" hidden="1">
              <a:extLst>
                <a:ext uri="{63B3BB69-23CF-44E3-9099-C40C66FF867C}">
                  <a14:compatExt spid="_x0000_s8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73</xdr:row>
          <xdr:rowOff>85725</xdr:rowOff>
        </xdr:from>
        <xdr:to>
          <xdr:col>6</xdr:col>
          <xdr:colOff>28575</xdr:colOff>
          <xdr:row>73</xdr:row>
          <xdr:rowOff>304800</xdr:rowOff>
        </xdr:to>
        <xdr:sp macro="" textlink="">
          <xdr:nvSpPr>
            <xdr:cNvPr id="8403" name="Check Box 211" hidden="1">
              <a:extLst>
                <a:ext uri="{63B3BB69-23CF-44E3-9099-C40C66FF867C}">
                  <a14:compatExt spid="_x0000_s8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73</xdr:row>
          <xdr:rowOff>85725</xdr:rowOff>
        </xdr:from>
        <xdr:to>
          <xdr:col>7</xdr:col>
          <xdr:colOff>28575</xdr:colOff>
          <xdr:row>73</xdr:row>
          <xdr:rowOff>304800</xdr:rowOff>
        </xdr:to>
        <xdr:sp macro="" textlink="">
          <xdr:nvSpPr>
            <xdr:cNvPr id="8404" name="Check Box 212" hidden="1">
              <a:extLst>
                <a:ext uri="{63B3BB69-23CF-44E3-9099-C40C66FF867C}">
                  <a14:compatExt spid="_x0000_s8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74</xdr:row>
          <xdr:rowOff>85725</xdr:rowOff>
        </xdr:from>
        <xdr:to>
          <xdr:col>4</xdr:col>
          <xdr:colOff>28575</xdr:colOff>
          <xdr:row>74</xdr:row>
          <xdr:rowOff>304800</xdr:rowOff>
        </xdr:to>
        <xdr:sp macro="" textlink="">
          <xdr:nvSpPr>
            <xdr:cNvPr id="8405" name="Check Box 213" hidden="1">
              <a:extLst>
                <a:ext uri="{63B3BB69-23CF-44E3-9099-C40C66FF867C}">
                  <a14:compatExt spid="_x0000_s8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74</xdr:row>
          <xdr:rowOff>85725</xdr:rowOff>
        </xdr:from>
        <xdr:to>
          <xdr:col>5</xdr:col>
          <xdr:colOff>28575</xdr:colOff>
          <xdr:row>74</xdr:row>
          <xdr:rowOff>304800</xdr:rowOff>
        </xdr:to>
        <xdr:sp macro="" textlink="">
          <xdr:nvSpPr>
            <xdr:cNvPr id="8406" name="Check Box 214" hidden="1">
              <a:extLst>
                <a:ext uri="{63B3BB69-23CF-44E3-9099-C40C66FF867C}">
                  <a14:compatExt spid="_x0000_s8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74</xdr:row>
          <xdr:rowOff>85725</xdr:rowOff>
        </xdr:from>
        <xdr:to>
          <xdr:col>6</xdr:col>
          <xdr:colOff>28575</xdr:colOff>
          <xdr:row>74</xdr:row>
          <xdr:rowOff>304800</xdr:rowOff>
        </xdr:to>
        <xdr:sp macro="" textlink="">
          <xdr:nvSpPr>
            <xdr:cNvPr id="8407" name="Check Box 215" hidden="1">
              <a:extLst>
                <a:ext uri="{63B3BB69-23CF-44E3-9099-C40C66FF867C}">
                  <a14:compatExt spid="_x0000_s8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74</xdr:row>
          <xdr:rowOff>85725</xdr:rowOff>
        </xdr:from>
        <xdr:to>
          <xdr:col>7</xdr:col>
          <xdr:colOff>28575</xdr:colOff>
          <xdr:row>74</xdr:row>
          <xdr:rowOff>304800</xdr:rowOff>
        </xdr:to>
        <xdr:sp macro="" textlink="">
          <xdr:nvSpPr>
            <xdr:cNvPr id="8408" name="Check Box 216" hidden="1">
              <a:extLst>
                <a:ext uri="{63B3BB69-23CF-44E3-9099-C40C66FF867C}">
                  <a14:compatExt spid="_x0000_s8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75</xdr:row>
          <xdr:rowOff>85725</xdr:rowOff>
        </xdr:from>
        <xdr:to>
          <xdr:col>4</xdr:col>
          <xdr:colOff>28575</xdr:colOff>
          <xdr:row>75</xdr:row>
          <xdr:rowOff>304800</xdr:rowOff>
        </xdr:to>
        <xdr:sp macro="" textlink="">
          <xdr:nvSpPr>
            <xdr:cNvPr id="8409" name="Check Box 217" hidden="1">
              <a:extLst>
                <a:ext uri="{63B3BB69-23CF-44E3-9099-C40C66FF867C}">
                  <a14:compatExt spid="_x0000_s8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75</xdr:row>
          <xdr:rowOff>85725</xdr:rowOff>
        </xdr:from>
        <xdr:to>
          <xdr:col>5</xdr:col>
          <xdr:colOff>28575</xdr:colOff>
          <xdr:row>75</xdr:row>
          <xdr:rowOff>304800</xdr:rowOff>
        </xdr:to>
        <xdr:sp macro="" textlink="">
          <xdr:nvSpPr>
            <xdr:cNvPr id="8410" name="Check Box 218" hidden="1">
              <a:extLst>
                <a:ext uri="{63B3BB69-23CF-44E3-9099-C40C66FF867C}">
                  <a14:compatExt spid="_x0000_s8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75</xdr:row>
          <xdr:rowOff>85725</xdr:rowOff>
        </xdr:from>
        <xdr:to>
          <xdr:col>6</xdr:col>
          <xdr:colOff>28575</xdr:colOff>
          <xdr:row>75</xdr:row>
          <xdr:rowOff>304800</xdr:rowOff>
        </xdr:to>
        <xdr:sp macro="" textlink="">
          <xdr:nvSpPr>
            <xdr:cNvPr id="8411" name="Check Box 219" hidden="1">
              <a:extLst>
                <a:ext uri="{63B3BB69-23CF-44E3-9099-C40C66FF867C}">
                  <a14:compatExt spid="_x0000_s8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75</xdr:row>
          <xdr:rowOff>85725</xdr:rowOff>
        </xdr:from>
        <xdr:to>
          <xdr:col>7</xdr:col>
          <xdr:colOff>28575</xdr:colOff>
          <xdr:row>75</xdr:row>
          <xdr:rowOff>304800</xdr:rowOff>
        </xdr:to>
        <xdr:sp macro="" textlink="">
          <xdr:nvSpPr>
            <xdr:cNvPr id="8412" name="Check Box 220" hidden="1">
              <a:extLst>
                <a:ext uri="{63B3BB69-23CF-44E3-9099-C40C66FF867C}">
                  <a14:compatExt spid="_x0000_s8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76</xdr:row>
          <xdr:rowOff>85725</xdr:rowOff>
        </xdr:from>
        <xdr:to>
          <xdr:col>4</xdr:col>
          <xdr:colOff>28575</xdr:colOff>
          <xdr:row>76</xdr:row>
          <xdr:rowOff>304800</xdr:rowOff>
        </xdr:to>
        <xdr:sp macro="" textlink="">
          <xdr:nvSpPr>
            <xdr:cNvPr id="8413" name="Check Box 221" hidden="1">
              <a:extLst>
                <a:ext uri="{63B3BB69-23CF-44E3-9099-C40C66FF867C}">
                  <a14:compatExt spid="_x0000_s8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76</xdr:row>
          <xdr:rowOff>85725</xdr:rowOff>
        </xdr:from>
        <xdr:to>
          <xdr:col>5</xdr:col>
          <xdr:colOff>28575</xdr:colOff>
          <xdr:row>76</xdr:row>
          <xdr:rowOff>304800</xdr:rowOff>
        </xdr:to>
        <xdr:sp macro="" textlink="">
          <xdr:nvSpPr>
            <xdr:cNvPr id="8414" name="Check Box 222" hidden="1">
              <a:extLst>
                <a:ext uri="{63B3BB69-23CF-44E3-9099-C40C66FF867C}">
                  <a14:compatExt spid="_x0000_s8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76</xdr:row>
          <xdr:rowOff>85725</xdr:rowOff>
        </xdr:from>
        <xdr:to>
          <xdr:col>6</xdr:col>
          <xdr:colOff>28575</xdr:colOff>
          <xdr:row>76</xdr:row>
          <xdr:rowOff>304800</xdr:rowOff>
        </xdr:to>
        <xdr:sp macro="" textlink="">
          <xdr:nvSpPr>
            <xdr:cNvPr id="8415" name="Check Box 223" hidden="1">
              <a:extLst>
                <a:ext uri="{63B3BB69-23CF-44E3-9099-C40C66FF867C}">
                  <a14:compatExt spid="_x0000_s8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76</xdr:row>
          <xdr:rowOff>85725</xdr:rowOff>
        </xdr:from>
        <xdr:to>
          <xdr:col>7</xdr:col>
          <xdr:colOff>28575</xdr:colOff>
          <xdr:row>76</xdr:row>
          <xdr:rowOff>304800</xdr:rowOff>
        </xdr:to>
        <xdr:sp macro="" textlink="">
          <xdr:nvSpPr>
            <xdr:cNvPr id="8416" name="Check Box 224" hidden="1">
              <a:extLst>
                <a:ext uri="{63B3BB69-23CF-44E3-9099-C40C66FF867C}">
                  <a14:compatExt spid="_x0000_s8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77</xdr:row>
          <xdr:rowOff>85725</xdr:rowOff>
        </xdr:from>
        <xdr:to>
          <xdr:col>4</xdr:col>
          <xdr:colOff>28575</xdr:colOff>
          <xdr:row>77</xdr:row>
          <xdr:rowOff>304800</xdr:rowOff>
        </xdr:to>
        <xdr:sp macro="" textlink="">
          <xdr:nvSpPr>
            <xdr:cNvPr id="8417" name="Check Box 225" hidden="1">
              <a:extLst>
                <a:ext uri="{63B3BB69-23CF-44E3-9099-C40C66FF867C}">
                  <a14:compatExt spid="_x0000_s8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77</xdr:row>
          <xdr:rowOff>85725</xdr:rowOff>
        </xdr:from>
        <xdr:to>
          <xdr:col>5</xdr:col>
          <xdr:colOff>28575</xdr:colOff>
          <xdr:row>77</xdr:row>
          <xdr:rowOff>304800</xdr:rowOff>
        </xdr:to>
        <xdr:sp macro="" textlink="">
          <xdr:nvSpPr>
            <xdr:cNvPr id="8418" name="Check Box 226" hidden="1">
              <a:extLst>
                <a:ext uri="{63B3BB69-23CF-44E3-9099-C40C66FF867C}">
                  <a14:compatExt spid="_x0000_s8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77</xdr:row>
          <xdr:rowOff>85725</xdr:rowOff>
        </xdr:from>
        <xdr:to>
          <xdr:col>6</xdr:col>
          <xdr:colOff>28575</xdr:colOff>
          <xdr:row>77</xdr:row>
          <xdr:rowOff>304800</xdr:rowOff>
        </xdr:to>
        <xdr:sp macro="" textlink="">
          <xdr:nvSpPr>
            <xdr:cNvPr id="8419" name="Check Box 227" hidden="1">
              <a:extLst>
                <a:ext uri="{63B3BB69-23CF-44E3-9099-C40C66FF867C}">
                  <a14:compatExt spid="_x0000_s8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77</xdr:row>
          <xdr:rowOff>85725</xdr:rowOff>
        </xdr:from>
        <xdr:to>
          <xdr:col>7</xdr:col>
          <xdr:colOff>28575</xdr:colOff>
          <xdr:row>77</xdr:row>
          <xdr:rowOff>304800</xdr:rowOff>
        </xdr:to>
        <xdr:sp macro="" textlink="">
          <xdr:nvSpPr>
            <xdr:cNvPr id="8420" name="Check Box 228" hidden="1">
              <a:extLst>
                <a:ext uri="{63B3BB69-23CF-44E3-9099-C40C66FF867C}">
                  <a14:compatExt spid="_x0000_s8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78</xdr:row>
          <xdr:rowOff>85725</xdr:rowOff>
        </xdr:from>
        <xdr:to>
          <xdr:col>4</xdr:col>
          <xdr:colOff>28575</xdr:colOff>
          <xdr:row>78</xdr:row>
          <xdr:rowOff>304800</xdr:rowOff>
        </xdr:to>
        <xdr:sp macro="" textlink="">
          <xdr:nvSpPr>
            <xdr:cNvPr id="8421" name="Check Box 229" hidden="1">
              <a:extLst>
                <a:ext uri="{63B3BB69-23CF-44E3-9099-C40C66FF867C}">
                  <a14:compatExt spid="_x0000_s8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78</xdr:row>
          <xdr:rowOff>85725</xdr:rowOff>
        </xdr:from>
        <xdr:to>
          <xdr:col>5</xdr:col>
          <xdr:colOff>28575</xdr:colOff>
          <xdr:row>78</xdr:row>
          <xdr:rowOff>304800</xdr:rowOff>
        </xdr:to>
        <xdr:sp macro="" textlink="">
          <xdr:nvSpPr>
            <xdr:cNvPr id="8422" name="Check Box 230" hidden="1">
              <a:extLst>
                <a:ext uri="{63B3BB69-23CF-44E3-9099-C40C66FF867C}">
                  <a14:compatExt spid="_x0000_s8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78</xdr:row>
          <xdr:rowOff>85725</xdr:rowOff>
        </xdr:from>
        <xdr:to>
          <xdr:col>6</xdr:col>
          <xdr:colOff>28575</xdr:colOff>
          <xdr:row>78</xdr:row>
          <xdr:rowOff>304800</xdr:rowOff>
        </xdr:to>
        <xdr:sp macro="" textlink="">
          <xdr:nvSpPr>
            <xdr:cNvPr id="8423" name="Check Box 231" hidden="1">
              <a:extLst>
                <a:ext uri="{63B3BB69-23CF-44E3-9099-C40C66FF867C}">
                  <a14:compatExt spid="_x0000_s8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78</xdr:row>
          <xdr:rowOff>85725</xdr:rowOff>
        </xdr:from>
        <xdr:to>
          <xdr:col>7</xdr:col>
          <xdr:colOff>28575</xdr:colOff>
          <xdr:row>78</xdr:row>
          <xdr:rowOff>304800</xdr:rowOff>
        </xdr:to>
        <xdr:sp macro="" textlink="">
          <xdr:nvSpPr>
            <xdr:cNvPr id="8424" name="Check Box 232" hidden="1">
              <a:extLst>
                <a:ext uri="{63B3BB69-23CF-44E3-9099-C40C66FF867C}">
                  <a14:compatExt spid="_x0000_s8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79</xdr:row>
          <xdr:rowOff>85725</xdr:rowOff>
        </xdr:from>
        <xdr:to>
          <xdr:col>4</xdr:col>
          <xdr:colOff>28575</xdr:colOff>
          <xdr:row>79</xdr:row>
          <xdr:rowOff>304800</xdr:rowOff>
        </xdr:to>
        <xdr:sp macro="" textlink="">
          <xdr:nvSpPr>
            <xdr:cNvPr id="8425" name="Check Box 233" hidden="1">
              <a:extLst>
                <a:ext uri="{63B3BB69-23CF-44E3-9099-C40C66FF867C}">
                  <a14:compatExt spid="_x0000_s8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79</xdr:row>
          <xdr:rowOff>85725</xdr:rowOff>
        </xdr:from>
        <xdr:to>
          <xdr:col>5</xdr:col>
          <xdr:colOff>28575</xdr:colOff>
          <xdr:row>79</xdr:row>
          <xdr:rowOff>304800</xdr:rowOff>
        </xdr:to>
        <xdr:sp macro="" textlink="">
          <xdr:nvSpPr>
            <xdr:cNvPr id="8426" name="Check Box 234" hidden="1">
              <a:extLst>
                <a:ext uri="{63B3BB69-23CF-44E3-9099-C40C66FF867C}">
                  <a14:compatExt spid="_x0000_s8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79</xdr:row>
          <xdr:rowOff>85725</xdr:rowOff>
        </xdr:from>
        <xdr:to>
          <xdr:col>6</xdr:col>
          <xdr:colOff>28575</xdr:colOff>
          <xdr:row>79</xdr:row>
          <xdr:rowOff>304800</xdr:rowOff>
        </xdr:to>
        <xdr:sp macro="" textlink="">
          <xdr:nvSpPr>
            <xdr:cNvPr id="8427" name="Check Box 235" hidden="1">
              <a:extLst>
                <a:ext uri="{63B3BB69-23CF-44E3-9099-C40C66FF867C}">
                  <a14:compatExt spid="_x0000_s8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79</xdr:row>
          <xdr:rowOff>85725</xdr:rowOff>
        </xdr:from>
        <xdr:to>
          <xdr:col>7</xdr:col>
          <xdr:colOff>28575</xdr:colOff>
          <xdr:row>79</xdr:row>
          <xdr:rowOff>304800</xdr:rowOff>
        </xdr:to>
        <xdr:sp macro="" textlink="">
          <xdr:nvSpPr>
            <xdr:cNvPr id="8428" name="Check Box 236" hidden="1">
              <a:extLst>
                <a:ext uri="{63B3BB69-23CF-44E3-9099-C40C66FF867C}">
                  <a14:compatExt spid="_x0000_s8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80</xdr:row>
          <xdr:rowOff>85725</xdr:rowOff>
        </xdr:from>
        <xdr:to>
          <xdr:col>4</xdr:col>
          <xdr:colOff>28575</xdr:colOff>
          <xdr:row>80</xdr:row>
          <xdr:rowOff>304800</xdr:rowOff>
        </xdr:to>
        <xdr:sp macro="" textlink="">
          <xdr:nvSpPr>
            <xdr:cNvPr id="8429" name="Check Box 237" hidden="1">
              <a:extLst>
                <a:ext uri="{63B3BB69-23CF-44E3-9099-C40C66FF867C}">
                  <a14:compatExt spid="_x0000_s8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80</xdr:row>
          <xdr:rowOff>85725</xdr:rowOff>
        </xdr:from>
        <xdr:to>
          <xdr:col>5</xdr:col>
          <xdr:colOff>28575</xdr:colOff>
          <xdr:row>80</xdr:row>
          <xdr:rowOff>304800</xdr:rowOff>
        </xdr:to>
        <xdr:sp macro="" textlink="">
          <xdr:nvSpPr>
            <xdr:cNvPr id="8430" name="Check Box 238" hidden="1">
              <a:extLst>
                <a:ext uri="{63B3BB69-23CF-44E3-9099-C40C66FF867C}">
                  <a14:compatExt spid="_x0000_s8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80</xdr:row>
          <xdr:rowOff>85725</xdr:rowOff>
        </xdr:from>
        <xdr:to>
          <xdr:col>6</xdr:col>
          <xdr:colOff>28575</xdr:colOff>
          <xdr:row>80</xdr:row>
          <xdr:rowOff>304800</xdr:rowOff>
        </xdr:to>
        <xdr:sp macro="" textlink="">
          <xdr:nvSpPr>
            <xdr:cNvPr id="8431" name="Check Box 239" hidden="1">
              <a:extLst>
                <a:ext uri="{63B3BB69-23CF-44E3-9099-C40C66FF867C}">
                  <a14:compatExt spid="_x0000_s8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80</xdr:row>
          <xdr:rowOff>85725</xdr:rowOff>
        </xdr:from>
        <xdr:to>
          <xdr:col>7</xdr:col>
          <xdr:colOff>28575</xdr:colOff>
          <xdr:row>80</xdr:row>
          <xdr:rowOff>304800</xdr:rowOff>
        </xdr:to>
        <xdr:sp macro="" textlink="">
          <xdr:nvSpPr>
            <xdr:cNvPr id="8432" name="Check Box 240" hidden="1">
              <a:extLst>
                <a:ext uri="{63B3BB69-23CF-44E3-9099-C40C66FF867C}">
                  <a14:compatExt spid="_x0000_s8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92</xdr:row>
          <xdr:rowOff>85725</xdr:rowOff>
        </xdr:from>
        <xdr:to>
          <xdr:col>4</xdr:col>
          <xdr:colOff>28575</xdr:colOff>
          <xdr:row>92</xdr:row>
          <xdr:rowOff>304800</xdr:rowOff>
        </xdr:to>
        <xdr:sp macro="" textlink="">
          <xdr:nvSpPr>
            <xdr:cNvPr id="8433" name="Check Box 241" hidden="1">
              <a:extLst>
                <a:ext uri="{63B3BB69-23CF-44E3-9099-C40C66FF867C}">
                  <a14:compatExt spid="_x0000_s8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92</xdr:row>
          <xdr:rowOff>85725</xdr:rowOff>
        </xdr:from>
        <xdr:to>
          <xdr:col>5</xdr:col>
          <xdr:colOff>28575</xdr:colOff>
          <xdr:row>92</xdr:row>
          <xdr:rowOff>304800</xdr:rowOff>
        </xdr:to>
        <xdr:sp macro="" textlink="">
          <xdr:nvSpPr>
            <xdr:cNvPr id="8434" name="Check Box 242" hidden="1">
              <a:extLst>
                <a:ext uri="{63B3BB69-23CF-44E3-9099-C40C66FF867C}">
                  <a14:compatExt spid="_x0000_s8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92</xdr:row>
          <xdr:rowOff>85725</xdr:rowOff>
        </xdr:from>
        <xdr:to>
          <xdr:col>6</xdr:col>
          <xdr:colOff>28575</xdr:colOff>
          <xdr:row>92</xdr:row>
          <xdr:rowOff>304800</xdr:rowOff>
        </xdr:to>
        <xdr:sp macro="" textlink="">
          <xdr:nvSpPr>
            <xdr:cNvPr id="8435" name="Check Box 243" hidden="1">
              <a:extLst>
                <a:ext uri="{63B3BB69-23CF-44E3-9099-C40C66FF867C}">
                  <a14:compatExt spid="_x0000_s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92</xdr:row>
          <xdr:rowOff>85725</xdr:rowOff>
        </xdr:from>
        <xdr:to>
          <xdr:col>7</xdr:col>
          <xdr:colOff>28575</xdr:colOff>
          <xdr:row>92</xdr:row>
          <xdr:rowOff>304800</xdr:rowOff>
        </xdr:to>
        <xdr:sp macro="" textlink="">
          <xdr:nvSpPr>
            <xdr:cNvPr id="8436" name="Check Box 244" hidden="1">
              <a:extLst>
                <a:ext uri="{63B3BB69-23CF-44E3-9099-C40C66FF867C}">
                  <a14:compatExt spid="_x0000_s8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93</xdr:row>
          <xdr:rowOff>85725</xdr:rowOff>
        </xdr:from>
        <xdr:to>
          <xdr:col>4</xdr:col>
          <xdr:colOff>28575</xdr:colOff>
          <xdr:row>93</xdr:row>
          <xdr:rowOff>304800</xdr:rowOff>
        </xdr:to>
        <xdr:sp macro="" textlink="">
          <xdr:nvSpPr>
            <xdr:cNvPr id="8437" name="Check Box 245" hidden="1">
              <a:extLst>
                <a:ext uri="{63B3BB69-23CF-44E3-9099-C40C66FF867C}">
                  <a14:compatExt spid="_x0000_s8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93</xdr:row>
          <xdr:rowOff>85725</xdr:rowOff>
        </xdr:from>
        <xdr:to>
          <xdr:col>5</xdr:col>
          <xdr:colOff>28575</xdr:colOff>
          <xdr:row>93</xdr:row>
          <xdr:rowOff>304800</xdr:rowOff>
        </xdr:to>
        <xdr:sp macro="" textlink="">
          <xdr:nvSpPr>
            <xdr:cNvPr id="8438" name="Check Box 246" hidden="1">
              <a:extLst>
                <a:ext uri="{63B3BB69-23CF-44E3-9099-C40C66FF867C}">
                  <a14:compatExt spid="_x0000_s8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93</xdr:row>
          <xdr:rowOff>85725</xdr:rowOff>
        </xdr:from>
        <xdr:to>
          <xdr:col>6</xdr:col>
          <xdr:colOff>28575</xdr:colOff>
          <xdr:row>93</xdr:row>
          <xdr:rowOff>304800</xdr:rowOff>
        </xdr:to>
        <xdr:sp macro="" textlink="">
          <xdr:nvSpPr>
            <xdr:cNvPr id="8439" name="Check Box 247" hidden="1">
              <a:extLst>
                <a:ext uri="{63B3BB69-23CF-44E3-9099-C40C66FF867C}">
                  <a14:compatExt spid="_x0000_s8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93</xdr:row>
          <xdr:rowOff>85725</xdr:rowOff>
        </xdr:from>
        <xdr:to>
          <xdr:col>7</xdr:col>
          <xdr:colOff>28575</xdr:colOff>
          <xdr:row>93</xdr:row>
          <xdr:rowOff>304800</xdr:rowOff>
        </xdr:to>
        <xdr:sp macro="" textlink="">
          <xdr:nvSpPr>
            <xdr:cNvPr id="8440" name="Check Box 248" hidden="1">
              <a:extLst>
                <a:ext uri="{63B3BB69-23CF-44E3-9099-C40C66FF867C}">
                  <a14:compatExt spid="_x0000_s8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94</xdr:row>
          <xdr:rowOff>85725</xdr:rowOff>
        </xdr:from>
        <xdr:to>
          <xdr:col>4</xdr:col>
          <xdr:colOff>28575</xdr:colOff>
          <xdr:row>94</xdr:row>
          <xdr:rowOff>304800</xdr:rowOff>
        </xdr:to>
        <xdr:sp macro="" textlink="">
          <xdr:nvSpPr>
            <xdr:cNvPr id="8441" name="Check Box 249" hidden="1">
              <a:extLst>
                <a:ext uri="{63B3BB69-23CF-44E3-9099-C40C66FF867C}">
                  <a14:compatExt spid="_x0000_s8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94</xdr:row>
          <xdr:rowOff>85725</xdr:rowOff>
        </xdr:from>
        <xdr:to>
          <xdr:col>5</xdr:col>
          <xdr:colOff>28575</xdr:colOff>
          <xdr:row>94</xdr:row>
          <xdr:rowOff>304800</xdr:rowOff>
        </xdr:to>
        <xdr:sp macro="" textlink="">
          <xdr:nvSpPr>
            <xdr:cNvPr id="8442" name="Check Box 250" hidden="1">
              <a:extLst>
                <a:ext uri="{63B3BB69-23CF-44E3-9099-C40C66FF867C}">
                  <a14:compatExt spid="_x0000_s8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94</xdr:row>
          <xdr:rowOff>85725</xdr:rowOff>
        </xdr:from>
        <xdr:to>
          <xdr:col>6</xdr:col>
          <xdr:colOff>28575</xdr:colOff>
          <xdr:row>94</xdr:row>
          <xdr:rowOff>304800</xdr:rowOff>
        </xdr:to>
        <xdr:sp macro="" textlink="">
          <xdr:nvSpPr>
            <xdr:cNvPr id="8443" name="Check Box 251" hidden="1">
              <a:extLst>
                <a:ext uri="{63B3BB69-23CF-44E3-9099-C40C66FF867C}">
                  <a14:compatExt spid="_x0000_s8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94</xdr:row>
          <xdr:rowOff>85725</xdr:rowOff>
        </xdr:from>
        <xdr:to>
          <xdr:col>7</xdr:col>
          <xdr:colOff>28575</xdr:colOff>
          <xdr:row>94</xdr:row>
          <xdr:rowOff>304800</xdr:rowOff>
        </xdr:to>
        <xdr:sp macro="" textlink="">
          <xdr:nvSpPr>
            <xdr:cNvPr id="8444" name="Check Box 252" hidden="1">
              <a:extLst>
                <a:ext uri="{63B3BB69-23CF-44E3-9099-C40C66FF867C}">
                  <a14:compatExt spid="_x0000_s8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95</xdr:row>
          <xdr:rowOff>85725</xdr:rowOff>
        </xdr:from>
        <xdr:to>
          <xdr:col>4</xdr:col>
          <xdr:colOff>28575</xdr:colOff>
          <xdr:row>95</xdr:row>
          <xdr:rowOff>304800</xdr:rowOff>
        </xdr:to>
        <xdr:sp macro="" textlink="">
          <xdr:nvSpPr>
            <xdr:cNvPr id="8445" name="Check Box 253" hidden="1">
              <a:extLst>
                <a:ext uri="{63B3BB69-23CF-44E3-9099-C40C66FF867C}">
                  <a14:compatExt spid="_x0000_s8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95</xdr:row>
          <xdr:rowOff>85725</xdr:rowOff>
        </xdr:from>
        <xdr:to>
          <xdr:col>5</xdr:col>
          <xdr:colOff>28575</xdr:colOff>
          <xdr:row>95</xdr:row>
          <xdr:rowOff>304800</xdr:rowOff>
        </xdr:to>
        <xdr:sp macro="" textlink="">
          <xdr:nvSpPr>
            <xdr:cNvPr id="8446" name="Check Box 254" hidden="1">
              <a:extLst>
                <a:ext uri="{63B3BB69-23CF-44E3-9099-C40C66FF867C}">
                  <a14:compatExt spid="_x0000_s8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95</xdr:row>
          <xdr:rowOff>85725</xdr:rowOff>
        </xdr:from>
        <xdr:to>
          <xdr:col>6</xdr:col>
          <xdr:colOff>28575</xdr:colOff>
          <xdr:row>95</xdr:row>
          <xdr:rowOff>304800</xdr:rowOff>
        </xdr:to>
        <xdr:sp macro="" textlink="">
          <xdr:nvSpPr>
            <xdr:cNvPr id="8447" name="Check Box 255" hidden="1">
              <a:extLst>
                <a:ext uri="{63B3BB69-23CF-44E3-9099-C40C66FF867C}">
                  <a14:compatExt spid="_x0000_s8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95</xdr:row>
          <xdr:rowOff>85725</xdr:rowOff>
        </xdr:from>
        <xdr:to>
          <xdr:col>7</xdr:col>
          <xdr:colOff>28575</xdr:colOff>
          <xdr:row>95</xdr:row>
          <xdr:rowOff>304800</xdr:rowOff>
        </xdr:to>
        <xdr:sp macro="" textlink="">
          <xdr:nvSpPr>
            <xdr:cNvPr id="8448" name="Check Box 256" hidden="1">
              <a:extLst>
                <a:ext uri="{63B3BB69-23CF-44E3-9099-C40C66FF867C}">
                  <a14:compatExt spid="_x0000_s8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96</xdr:row>
          <xdr:rowOff>85725</xdr:rowOff>
        </xdr:from>
        <xdr:to>
          <xdr:col>4</xdr:col>
          <xdr:colOff>28575</xdr:colOff>
          <xdr:row>96</xdr:row>
          <xdr:rowOff>304800</xdr:rowOff>
        </xdr:to>
        <xdr:sp macro="" textlink="">
          <xdr:nvSpPr>
            <xdr:cNvPr id="8449" name="Check Box 257" hidden="1">
              <a:extLst>
                <a:ext uri="{63B3BB69-23CF-44E3-9099-C40C66FF867C}">
                  <a14:compatExt spid="_x0000_s8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96</xdr:row>
          <xdr:rowOff>85725</xdr:rowOff>
        </xdr:from>
        <xdr:to>
          <xdr:col>5</xdr:col>
          <xdr:colOff>28575</xdr:colOff>
          <xdr:row>96</xdr:row>
          <xdr:rowOff>304800</xdr:rowOff>
        </xdr:to>
        <xdr:sp macro="" textlink="">
          <xdr:nvSpPr>
            <xdr:cNvPr id="8450" name="Check Box 258" hidden="1">
              <a:extLst>
                <a:ext uri="{63B3BB69-23CF-44E3-9099-C40C66FF867C}">
                  <a14:compatExt spid="_x0000_s8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96</xdr:row>
          <xdr:rowOff>85725</xdr:rowOff>
        </xdr:from>
        <xdr:to>
          <xdr:col>6</xdr:col>
          <xdr:colOff>28575</xdr:colOff>
          <xdr:row>96</xdr:row>
          <xdr:rowOff>304800</xdr:rowOff>
        </xdr:to>
        <xdr:sp macro="" textlink="">
          <xdr:nvSpPr>
            <xdr:cNvPr id="8451" name="Check Box 259" hidden="1">
              <a:extLst>
                <a:ext uri="{63B3BB69-23CF-44E3-9099-C40C66FF867C}">
                  <a14:compatExt spid="_x0000_s8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96</xdr:row>
          <xdr:rowOff>85725</xdr:rowOff>
        </xdr:from>
        <xdr:to>
          <xdr:col>7</xdr:col>
          <xdr:colOff>28575</xdr:colOff>
          <xdr:row>96</xdr:row>
          <xdr:rowOff>304800</xdr:rowOff>
        </xdr:to>
        <xdr:sp macro="" textlink="">
          <xdr:nvSpPr>
            <xdr:cNvPr id="8452" name="Check Box 260" hidden="1">
              <a:extLst>
                <a:ext uri="{63B3BB69-23CF-44E3-9099-C40C66FF867C}">
                  <a14:compatExt spid="_x0000_s8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97</xdr:row>
          <xdr:rowOff>85725</xdr:rowOff>
        </xdr:from>
        <xdr:to>
          <xdr:col>4</xdr:col>
          <xdr:colOff>28575</xdr:colOff>
          <xdr:row>97</xdr:row>
          <xdr:rowOff>304800</xdr:rowOff>
        </xdr:to>
        <xdr:sp macro="" textlink="">
          <xdr:nvSpPr>
            <xdr:cNvPr id="8453" name="Check Box 261" hidden="1">
              <a:extLst>
                <a:ext uri="{63B3BB69-23CF-44E3-9099-C40C66FF867C}">
                  <a14:compatExt spid="_x0000_s8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97</xdr:row>
          <xdr:rowOff>85725</xdr:rowOff>
        </xdr:from>
        <xdr:to>
          <xdr:col>5</xdr:col>
          <xdr:colOff>28575</xdr:colOff>
          <xdr:row>97</xdr:row>
          <xdr:rowOff>304800</xdr:rowOff>
        </xdr:to>
        <xdr:sp macro="" textlink="">
          <xdr:nvSpPr>
            <xdr:cNvPr id="8454" name="Check Box 262" hidden="1">
              <a:extLst>
                <a:ext uri="{63B3BB69-23CF-44E3-9099-C40C66FF867C}">
                  <a14:compatExt spid="_x0000_s8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97</xdr:row>
          <xdr:rowOff>85725</xdr:rowOff>
        </xdr:from>
        <xdr:to>
          <xdr:col>6</xdr:col>
          <xdr:colOff>28575</xdr:colOff>
          <xdr:row>97</xdr:row>
          <xdr:rowOff>304800</xdr:rowOff>
        </xdr:to>
        <xdr:sp macro="" textlink="">
          <xdr:nvSpPr>
            <xdr:cNvPr id="8455" name="Check Box 263" hidden="1">
              <a:extLst>
                <a:ext uri="{63B3BB69-23CF-44E3-9099-C40C66FF867C}">
                  <a14:compatExt spid="_x0000_s8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97</xdr:row>
          <xdr:rowOff>85725</xdr:rowOff>
        </xdr:from>
        <xdr:to>
          <xdr:col>7</xdr:col>
          <xdr:colOff>28575</xdr:colOff>
          <xdr:row>97</xdr:row>
          <xdr:rowOff>304800</xdr:rowOff>
        </xdr:to>
        <xdr:sp macro="" textlink="">
          <xdr:nvSpPr>
            <xdr:cNvPr id="8456" name="Check Box 264" hidden="1">
              <a:extLst>
                <a:ext uri="{63B3BB69-23CF-44E3-9099-C40C66FF867C}">
                  <a14:compatExt spid="_x0000_s8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98</xdr:row>
          <xdr:rowOff>85725</xdr:rowOff>
        </xdr:from>
        <xdr:to>
          <xdr:col>4</xdr:col>
          <xdr:colOff>28575</xdr:colOff>
          <xdr:row>98</xdr:row>
          <xdr:rowOff>304800</xdr:rowOff>
        </xdr:to>
        <xdr:sp macro="" textlink="">
          <xdr:nvSpPr>
            <xdr:cNvPr id="8457" name="Check Box 265" hidden="1">
              <a:extLst>
                <a:ext uri="{63B3BB69-23CF-44E3-9099-C40C66FF867C}">
                  <a14:compatExt spid="_x0000_s8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98</xdr:row>
          <xdr:rowOff>85725</xdr:rowOff>
        </xdr:from>
        <xdr:to>
          <xdr:col>5</xdr:col>
          <xdr:colOff>28575</xdr:colOff>
          <xdr:row>98</xdr:row>
          <xdr:rowOff>304800</xdr:rowOff>
        </xdr:to>
        <xdr:sp macro="" textlink="">
          <xdr:nvSpPr>
            <xdr:cNvPr id="8458" name="Check Box 266" hidden="1">
              <a:extLst>
                <a:ext uri="{63B3BB69-23CF-44E3-9099-C40C66FF867C}">
                  <a14:compatExt spid="_x0000_s8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98</xdr:row>
          <xdr:rowOff>85725</xdr:rowOff>
        </xdr:from>
        <xdr:to>
          <xdr:col>6</xdr:col>
          <xdr:colOff>28575</xdr:colOff>
          <xdr:row>98</xdr:row>
          <xdr:rowOff>304800</xdr:rowOff>
        </xdr:to>
        <xdr:sp macro="" textlink="">
          <xdr:nvSpPr>
            <xdr:cNvPr id="8459" name="Check Box 267" hidden="1">
              <a:extLst>
                <a:ext uri="{63B3BB69-23CF-44E3-9099-C40C66FF867C}">
                  <a14:compatExt spid="_x0000_s8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98</xdr:row>
          <xdr:rowOff>85725</xdr:rowOff>
        </xdr:from>
        <xdr:to>
          <xdr:col>7</xdr:col>
          <xdr:colOff>28575</xdr:colOff>
          <xdr:row>98</xdr:row>
          <xdr:rowOff>304800</xdr:rowOff>
        </xdr:to>
        <xdr:sp macro="" textlink="">
          <xdr:nvSpPr>
            <xdr:cNvPr id="8460" name="Check Box 268" hidden="1">
              <a:extLst>
                <a:ext uri="{63B3BB69-23CF-44E3-9099-C40C66FF867C}">
                  <a14:compatExt spid="_x0000_s8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99</xdr:row>
          <xdr:rowOff>85725</xdr:rowOff>
        </xdr:from>
        <xdr:to>
          <xdr:col>4</xdr:col>
          <xdr:colOff>28575</xdr:colOff>
          <xdr:row>99</xdr:row>
          <xdr:rowOff>304800</xdr:rowOff>
        </xdr:to>
        <xdr:sp macro="" textlink="">
          <xdr:nvSpPr>
            <xdr:cNvPr id="8461" name="Check Box 269" hidden="1">
              <a:extLst>
                <a:ext uri="{63B3BB69-23CF-44E3-9099-C40C66FF867C}">
                  <a14:compatExt spid="_x0000_s8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99</xdr:row>
          <xdr:rowOff>85725</xdr:rowOff>
        </xdr:from>
        <xdr:to>
          <xdr:col>5</xdr:col>
          <xdr:colOff>28575</xdr:colOff>
          <xdr:row>99</xdr:row>
          <xdr:rowOff>304800</xdr:rowOff>
        </xdr:to>
        <xdr:sp macro="" textlink="">
          <xdr:nvSpPr>
            <xdr:cNvPr id="8462" name="Check Box 270" hidden="1">
              <a:extLst>
                <a:ext uri="{63B3BB69-23CF-44E3-9099-C40C66FF867C}">
                  <a14:compatExt spid="_x0000_s8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99</xdr:row>
          <xdr:rowOff>85725</xdr:rowOff>
        </xdr:from>
        <xdr:to>
          <xdr:col>6</xdr:col>
          <xdr:colOff>28575</xdr:colOff>
          <xdr:row>99</xdr:row>
          <xdr:rowOff>304800</xdr:rowOff>
        </xdr:to>
        <xdr:sp macro="" textlink="">
          <xdr:nvSpPr>
            <xdr:cNvPr id="8463" name="Check Box 271" hidden="1">
              <a:extLst>
                <a:ext uri="{63B3BB69-23CF-44E3-9099-C40C66FF867C}">
                  <a14:compatExt spid="_x0000_s8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99</xdr:row>
          <xdr:rowOff>85725</xdr:rowOff>
        </xdr:from>
        <xdr:to>
          <xdr:col>7</xdr:col>
          <xdr:colOff>28575</xdr:colOff>
          <xdr:row>99</xdr:row>
          <xdr:rowOff>304800</xdr:rowOff>
        </xdr:to>
        <xdr:sp macro="" textlink="">
          <xdr:nvSpPr>
            <xdr:cNvPr id="8464" name="Check Box 272" hidden="1">
              <a:extLst>
                <a:ext uri="{63B3BB69-23CF-44E3-9099-C40C66FF867C}">
                  <a14:compatExt spid="_x0000_s8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100</xdr:row>
          <xdr:rowOff>85725</xdr:rowOff>
        </xdr:from>
        <xdr:to>
          <xdr:col>4</xdr:col>
          <xdr:colOff>28575</xdr:colOff>
          <xdr:row>100</xdr:row>
          <xdr:rowOff>304800</xdr:rowOff>
        </xdr:to>
        <xdr:sp macro="" textlink="">
          <xdr:nvSpPr>
            <xdr:cNvPr id="8465" name="Check Box 273" hidden="1">
              <a:extLst>
                <a:ext uri="{63B3BB69-23CF-44E3-9099-C40C66FF867C}">
                  <a14:compatExt spid="_x0000_s8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100</xdr:row>
          <xdr:rowOff>85725</xdr:rowOff>
        </xdr:from>
        <xdr:to>
          <xdr:col>5</xdr:col>
          <xdr:colOff>28575</xdr:colOff>
          <xdr:row>100</xdr:row>
          <xdr:rowOff>304800</xdr:rowOff>
        </xdr:to>
        <xdr:sp macro="" textlink="">
          <xdr:nvSpPr>
            <xdr:cNvPr id="8466" name="Check Box 274" hidden="1">
              <a:extLst>
                <a:ext uri="{63B3BB69-23CF-44E3-9099-C40C66FF867C}">
                  <a14:compatExt spid="_x0000_s8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100</xdr:row>
          <xdr:rowOff>85725</xdr:rowOff>
        </xdr:from>
        <xdr:to>
          <xdr:col>6</xdr:col>
          <xdr:colOff>28575</xdr:colOff>
          <xdr:row>100</xdr:row>
          <xdr:rowOff>304800</xdr:rowOff>
        </xdr:to>
        <xdr:sp macro="" textlink="">
          <xdr:nvSpPr>
            <xdr:cNvPr id="8467" name="Check Box 275" hidden="1">
              <a:extLst>
                <a:ext uri="{63B3BB69-23CF-44E3-9099-C40C66FF867C}">
                  <a14:compatExt spid="_x0000_s8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100</xdr:row>
          <xdr:rowOff>85725</xdr:rowOff>
        </xdr:from>
        <xdr:to>
          <xdr:col>7</xdr:col>
          <xdr:colOff>28575</xdr:colOff>
          <xdr:row>100</xdr:row>
          <xdr:rowOff>304800</xdr:rowOff>
        </xdr:to>
        <xdr:sp macro="" textlink="">
          <xdr:nvSpPr>
            <xdr:cNvPr id="8468" name="Check Box 276" hidden="1">
              <a:extLst>
                <a:ext uri="{63B3BB69-23CF-44E3-9099-C40C66FF867C}">
                  <a14:compatExt spid="_x0000_s8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101</xdr:row>
          <xdr:rowOff>85725</xdr:rowOff>
        </xdr:from>
        <xdr:to>
          <xdr:col>4</xdr:col>
          <xdr:colOff>28575</xdr:colOff>
          <xdr:row>101</xdr:row>
          <xdr:rowOff>304800</xdr:rowOff>
        </xdr:to>
        <xdr:sp macro="" textlink="">
          <xdr:nvSpPr>
            <xdr:cNvPr id="8469" name="Check Box 277" hidden="1">
              <a:extLst>
                <a:ext uri="{63B3BB69-23CF-44E3-9099-C40C66FF867C}">
                  <a14:compatExt spid="_x0000_s8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101</xdr:row>
          <xdr:rowOff>85725</xdr:rowOff>
        </xdr:from>
        <xdr:to>
          <xdr:col>5</xdr:col>
          <xdr:colOff>28575</xdr:colOff>
          <xdr:row>101</xdr:row>
          <xdr:rowOff>304800</xdr:rowOff>
        </xdr:to>
        <xdr:sp macro="" textlink="">
          <xdr:nvSpPr>
            <xdr:cNvPr id="8470" name="Check Box 278" hidden="1">
              <a:extLst>
                <a:ext uri="{63B3BB69-23CF-44E3-9099-C40C66FF867C}">
                  <a14:compatExt spid="_x0000_s8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101</xdr:row>
          <xdr:rowOff>85725</xdr:rowOff>
        </xdr:from>
        <xdr:to>
          <xdr:col>6</xdr:col>
          <xdr:colOff>28575</xdr:colOff>
          <xdr:row>101</xdr:row>
          <xdr:rowOff>304800</xdr:rowOff>
        </xdr:to>
        <xdr:sp macro="" textlink="">
          <xdr:nvSpPr>
            <xdr:cNvPr id="8471" name="Check Box 279" hidden="1">
              <a:extLst>
                <a:ext uri="{63B3BB69-23CF-44E3-9099-C40C66FF867C}">
                  <a14:compatExt spid="_x0000_s8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101</xdr:row>
          <xdr:rowOff>85725</xdr:rowOff>
        </xdr:from>
        <xdr:to>
          <xdr:col>7</xdr:col>
          <xdr:colOff>28575</xdr:colOff>
          <xdr:row>101</xdr:row>
          <xdr:rowOff>304800</xdr:rowOff>
        </xdr:to>
        <xdr:sp macro="" textlink="">
          <xdr:nvSpPr>
            <xdr:cNvPr id="8472" name="Check Box 280" hidden="1">
              <a:extLst>
                <a:ext uri="{63B3BB69-23CF-44E3-9099-C40C66FF867C}">
                  <a14:compatExt spid="_x0000_s8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102</xdr:row>
          <xdr:rowOff>85725</xdr:rowOff>
        </xdr:from>
        <xdr:to>
          <xdr:col>4</xdr:col>
          <xdr:colOff>28575</xdr:colOff>
          <xdr:row>102</xdr:row>
          <xdr:rowOff>304800</xdr:rowOff>
        </xdr:to>
        <xdr:sp macro="" textlink="">
          <xdr:nvSpPr>
            <xdr:cNvPr id="8473" name="Check Box 281" hidden="1">
              <a:extLst>
                <a:ext uri="{63B3BB69-23CF-44E3-9099-C40C66FF867C}">
                  <a14:compatExt spid="_x0000_s8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102</xdr:row>
          <xdr:rowOff>85725</xdr:rowOff>
        </xdr:from>
        <xdr:to>
          <xdr:col>5</xdr:col>
          <xdr:colOff>28575</xdr:colOff>
          <xdr:row>102</xdr:row>
          <xdr:rowOff>304800</xdr:rowOff>
        </xdr:to>
        <xdr:sp macro="" textlink="">
          <xdr:nvSpPr>
            <xdr:cNvPr id="8474" name="Check Box 282" hidden="1">
              <a:extLst>
                <a:ext uri="{63B3BB69-23CF-44E3-9099-C40C66FF867C}">
                  <a14:compatExt spid="_x0000_s8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102</xdr:row>
          <xdr:rowOff>85725</xdr:rowOff>
        </xdr:from>
        <xdr:to>
          <xdr:col>6</xdr:col>
          <xdr:colOff>28575</xdr:colOff>
          <xdr:row>102</xdr:row>
          <xdr:rowOff>304800</xdr:rowOff>
        </xdr:to>
        <xdr:sp macro="" textlink="">
          <xdr:nvSpPr>
            <xdr:cNvPr id="8475" name="Check Box 283" hidden="1">
              <a:extLst>
                <a:ext uri="{63B3BB69-23CF-44E3-9099-C40C66FF867C}">
                  <a14:compatExt spid="_x0000_s8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102</xdr:row>
          <xdr:rowOff>85725</xdr:rowOff>
        </xdr:from>
        <xdr:to>
          <xdr:col>7</xdr:col>
          <xdr:colOff>28575</xdr:colOff>
          <xdr:row>102</xdr:row>
          <xdr:rowOff>304800</xdr:rowOff>
        </xdr:to>
        <xdr:sp macro="" textlink="">
          <xdr:nvSpPr>
            <xdr:cNvPr id="8476" name="Check Box 284" hidden="1">
              <a:extLst>
                <a:ext uri="{63B3BB69-23CF-44E3-9099-C40C66FF867C}">
                  <a14:compatExt spid="_x0000_s8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103</xdr:row>
          <xdr:rowOff>85725</xdr:rowOff>
        </xdr:from>
        <xdr:to>
          <xdr:col>4</xdr:col>
          <xdr:colOff>28575</xdr:colOff>
          <xdr:row>103</xdr:row>
          <xdr:rowOff>304800</xdr:rowOff>
        </xdr:to>
        <xdr:sp macro="" textlink="">
          <xdr:nvSpPr>
            <xdr:cNvPr id="8477" name="Check Box 285" hidden="1">
              <a:extLst>
                <a:ext uri="{63B3BB69-23CF-44E3-9099-C40C66FF867C}">
                  <a14:compatExt spid="_x0000_s8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103</xdr:row>
          <xdr:rowOff>85725</xdr:rowOff>
        </xdr:from>
        <xdr:to>
          <xdr:col>5</xdr:col>
          <xdr:colOff>28575</xdr:colOff>
          <xdr:row>103</xdr:row>
          <xdr:rowOff>304800</xdr:rowOff>
        </xdr:to>
        <xdr:sp macro="" textlink="">
          <xdr:nvSpPr>
            <xdr:cNvPr id="8478" name="Check Box 286" hidden="1">
              <a:extLst>
                <a:ext uri="{63B3BB69-23CF-44E3-9099-C40C66FF867C}">
                  <a14:compatExt spid="_x0000_s8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103</xdr:row>
          <xdr:rowOff>85725</xdr:rowOff>
        </xdr:from>
        <xdr:to>
          <xdr:col>6</xdr:col>
          <xdr:colOff>28575</xdr:colOff>
          <xdr:row>103</xdr:row>
          <xdr:rowOff>304800</xdr:rowOff>
        </xdr:to>
        <xdr:sp macro="" textlink="">
          <xdr:nvSpPr>
            <xdr:cNvPr id="8479" name="Check Box 287" hidden="1">
              <a:extLst>
                <a:ext uri="{63B3BB69-23CF-44E3-9099-C40C66FF867C}">
                  <a14:compatExt spid="_x0000_s8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103</xdr:row>
          <xdr:rowOff>85725</xdr:rowOff>
        </xdr:from>
        <xdr:to>
          <xdr:col>7</xdr:col>
          <xdr:colOff>28575</xdr:colOff>
          <xdr:row>103</xdr:row>
          <xdr:rowOff>304800</xdr:rowOff>
        </xdr:to>
        <xdr:sp macro="" textlink="">
          <xdr:nvSpPr>
            <xdr:cNvPr id="8480" name="Check Box 288" hidden="1">
              <a:extLst>
                <a:ext uri="{63B3BB69-23CF-44E3-9099-C40C66FF867C}">
                  <a14:compatExt spid="_x0000_s8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7</xdr:col>
      <xdr:colOff>340178</xdr:colOff>
      <xdr:row>9</xdr:row>
      <xdr:rowOff>258537</xdr:rowOff>
    </xdr:from>
    <xdr:to>
      <xdr:col>13</xdr:col>
      <xdr:colOff>435429</xdr:colOff>
      <xdr:row>13</xdr:row>
      <xdr:rowOff>95251</xdr:rowOff>
    </xdr:to>
    <xdr:sp macro="" textlink="">
      <xdr:nvSpPr>
        <xdr:cNvPr id="2" name="Toelichting met afgeronde rechthoek 1"/>
        <xdr:cNvSpPr/>
      </xdr:nvSpPr>
      <xdr:spPr>
        <a:xfrm>
          <a:off x="3184071" y="2639787"/>
          <a:ext cx="2789465" cy="1360714"/>
        </a:xfrm>
        <a:prstGeom prst="wedgeRoundRectCallout">
          <a:avLst>
            <a:gd name="adj1" fmla="val -66687"/>
            <a:gd name="adj2" fmla="val 93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2000"/>
            <a:t>alleen het onderdeel 'Leervermogen' is actief in deze demo</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180975</xdr:colOff>
      <xdr:row>33</xdr:row>
      <xdr:rowOff>0</xdr:rowOff>
    </xdr:from>
    <xdr:to>
      <xdr:col>5</xdr:col>
      <xdr:colOff>257175</xdr:colOff>
      <xdr:row>34</xdr:row>
      <xdr:rowOff>57150</xdr:rowOff>
    </xdr:to>
    <xdr:sp macro="" textlink="">
      <xdr:nvSpPr>
        <xdr:cNvPr id="25601" name="Text Box 1"/>
        <xdr:cNvSpPr txBox="1">
          <a:spLocks noChangeArrowheads="1"/>
        </xdr:cNvSpPr>
      </xdr:nvSpPr>
      <xdr:spPr bwMode="auto">
        <a:xfrm>
          <a:off x="3067050" y="6991350"/>
          <a:ext cx="76200" cy="200025"/>
        </a:xfrm>
        <a:prstGeom prst="rect">
          <a:avLst/>
        </a:prstGeom>
        <a:noFill/>
        <a:ln w="9525">
          <a:noFill/>
          <a:miter lim="800000"/>
          <a:headEnd/>
          <a:tailEnd/>
        </a:ln>
      </xdr:spPr>
    </xdr:sp>
    <xdr:clientData/>
  </xdr:twoCellAnchor>
  <xdr:twoCellAnchor editAs="oneCell">
    <xdr:from>
      <xdr:col>5</xdr:col>
      <xdr:colOff>180975</xdr:colOff>
      <xdr:row>34</xdr:row>
      <xdr:rowOff>0</xdr:rowOff>
    </xdr:from>
    <xdr:to>
      <xdr:col>5</xdr:col>
      <xdr:colOff>257175</xdr:colOff>
      <xdr:row>35</xdr:row>
      <xdr:rowOff>57150</xdr:rowOff>
    </xdr:to>
    <xdr:sp macro="" textlink="">
      <xdr:nvSpPr>
        <xdr:cNvPr id="25602" name="Text Box 3"/>
        <xdr:cNvSpPr txBox="1">
          <a:spLocks noChangeArrowheads="1"/>
        </xdr:cNvSpPr>
      </xdr:nvSpPr>
      <xdr:spPr bwMode="auto">
        <a:xfrm>
          <a:off x="3067050" y="7134225"/>
          <a:ext cx="76200" cy="200025"/>
        </a:xfrm>
        <a:prstGeom prst="rect">
          <a:avLst/>
        </a:prstGeom>
        <a:noFill/>
        <a:ln w="9525">
          <a:noFill/>
          <a:miter lim="800000"/>
          <a:headEnd/>
          <a:tailEnd/>
        </a:ln>
      </xdr:spPr>
    </xdr:sp>
    <xdr:clientData/>
  </xdr:twoCellAnchor>
  <xdr:twoCellAnchor editAs="oneCell">
    <xdr:from>
      <xdr:col>5</xdr:col>
      <xdr:colOff>180975</xdr:colOff>
      <xdr:row>34</xdr:row>
      <xdr:rowOff>0</xdr:rowOff>
    </xdr:from>
    <xdr:to>
      <xdr:col>5</xdr:col>
      <xdr:colOff>257175</xdr:colOff>
      <xdr:row>35</xdr:row>
      <xdr:rowOff>57150</xdr:rowOff>
    </xdr:to>
    <xdr:sp macro="" textlink="">
      <xdr:nvSpPr>
        <xdr:cNvPr id="25603" name="Text Box 4"/>
        <xdr:cNvSpPr txBox="1">
          <a:spLocks noChangeArrowheads="1"/>
        </xdr:cNvSpPr>
      </xdr:nvSpPr>
      <xdr:spPr bwMode="auto">
        <a:xfrm>
          <a:off x="3067050" y="7134225"/>
          <a:ext cx="76200" cy="200025"/>
        </a:xfrm>
        <a:prstGeom prst="rect">
          <a:avLst/>
        </a:prstGeom>
        <a:noFill/>
        <a:ln w="9525">
          <a:noFill/>
          <a:miter lim="800000"/>
          <a:headEnd/>
          <a:tailEnd/>
        </a:ln>
      </xdr:spPr>
    </xdr:sp>
    <xdr:clientData/>
  </xdr:twoCellAnchor>
  <xdr:twoCellAnchor editAs="oneCell">
    <xdr:from>
      <xdr:col>5</xdr:col>
      <xdr:colOff>180975</xdr:colOff>
      <xdr:row>35</xdr:row>
      <xdr:rowOff>0</xdr:rowOff>
    </xdr:from>
    <xdr:to>
      <xdr:col>5</xdr:col>
      <xdr:colOff>257175</xdr:colOff>
      <xdr:row>36</xdr:row>
      <xdr:rowOff>57150</xdr:rowOff>
    </xdr:to>
    <xdr:sp macro="" textlink="">
      <xdr:nvSpPr>
        <xdr:cNvPr id="25604" name="Text Box 5"/>
        <xdr:cNvSpPr txBox="1">
          <a:spLocks noChangeArrowheads="1"/>
        </xdr:cNvSpPr>
      </xdr:nvSpPr>
      <xdr:spPr bwMode="auto">
        <a:xfrm>
          <a:off x="3067050" y="7277100"/>
          <a:ext cx="76200" cy="200025"/>
        </a:xfrm>
        <a:prstGeom prst="rect">
          <a:avLst/>
        </a:prstGeom>
        <a:noFill/>
        <a:ln w="9525">
          <a:noFill/>
          <a:miter lim="800000"/>
          <a:headEnd/>
          <a:tailEnd/>
        </a:ln>
      </xdr:spPr>
    </xdr:sp>
    <xdr:clientData/>
  </xdr:twoCellAnchor>
  <xdr:twoCellAnchor editAs="oneCell">
    <xdr:from>
      <xdr:col>5</xdr:col>
      <xdr:colOff>180975</xdr:colOff>
      <xdr:row>35</xdr:row>
      <xdr:rowOff>0</xdr:rowOff>
    </xdr:from>
    <xdr:to>
      <xdr:col>5</xdr:col>
      <xdr:colOff>257175</xdr:colOff>
      <xdr:row>36</xdr:row>
      <xdr:rowOff>57150</xdr:rowOff>
    </xdr:to>
    <xdr:sp macro="" textlink="">
      <xdr:nvSpPr>
        <xdr:cNvPr id="25605" name="Text Box 6"/>
        <xdr:cNvSpPr txBox="1">
          <a:spLocks noChangeArrowheads="1"/>
        </xdr:cNvSpPr>
      </xdr:nvSpPr>
      <xdr:spPr bwMode="auto">
        <a:xfrm>
          <a:off x="3067050" y="7277100"/>
          <a:ext cx="76200" cy="200025"/>
        </a:xfrm>
        <a:prstGeom prst="rect">
          <a:avLst/>
        </a:prstGeom>
        <a:noFill/>
        <a:ln w="9525">
          <a:noFill/>
          <a:miter lim="800000"/>
          <a:headEnd/>
          <a:tailEnd/>
        </a:ln>
      </xdr:spPr>
    </xdr:sp>
    <xdr:clientData/>
  </xdr:twoCellAnchor>
  <xdr:twoCellAnchor editAs="oneCell">
    <xdr:from>
      <xdr:col>5</xdr:col>
      <xdr:colOff>180975</xdr:colOff>
      <xdr:row>35</xdr:row>
      <xdr:rowOff>0</xdr:rowOff>
    </xdr:from>
    <xdr:to>
      <xdr:col>5</xdr:col>
      <xdr:colOff>257175</xdr:colOff>
      <xdr:row>36</xdr:row>
      <xdr:rowOff>57150</xdr:rowOff>
    </xdr:to>
    <xdr:sp macro="" textlink="">
      <xdr:nvSpPr>
        <xdr:cNvPr id="25606" name="Text Box 7"/>
        <xdr:cNvSpPr txBox="1">
          <a:spLocks noChangeArrowheads="1"/>
        </xdr:cNvSpPr>
      </xdr:nvSpPr>
      <xdr:spPr bwMode="auto">
        <a:xfrm>
          <a:off x="3067050" y="7277100"/>
          <a:ext cx="76200" cy="200025"/>
        </a:xfrm>
        <a:prstGeom prst="rect">
          <a:avLst/>
        </a:prstGeom>
        <a:noFill/>
        <a:ln w="9525">
          <a:noFill/>
          <a:miter lim="800000"/>
          <a:headEnd/>
          <a:tailEnd/>
        </a:ln>
      </xdr:spPr>
    </xdr:sp>
    <xdr:clientData/>
  </xdr:twoCellAnchor>
  <xdr:twoCellAnchor editAs="oneCell">
    <xdr:from>
      <xdr:col>5</xdr:col>
      <xdr:colOff>180975</xdr:colOff>
      <xdr:row>36</xdr:row>
      <xdr:rowOff>0</xdr:rowOff>
    </xdr:from>
    <xdr:to>
      <xdr:col>5</xdr:col>
      <xdr:colOff>257175</xdr:colOff>
      <xdr:row>37</xdr:row>
      <xdr:rowOff>38100</xdr:rowOff>
    </xdr:to>
    <xdr:sp macro="" textlink="">
      <xdr:nvSpPr>
        <xdr:cNvPr id="25607" name="Text Box 8"/>
        <xdr:cNvSpPr txBox="1">
          <a:spLocks noChangeArrowheads="1"/>
        </xdr:cNvSpPr>
      </xdr:nvSpPr>
      <xdr:spPr bwMode="auto">
        <a:xfrm>
          <a:off x="3067050" y="7419975"/>
          <a:ext cx="76200" cy="200025"/>
        </a:xfrm>
        <a:prstGeom prst="rect">
          <a:avLst/>
        </a:prstGeom>
        <a:noFill/>
        <a:ln w="9525">
          <a:noFill/>
          <a:miter lim="800000"/>
          <a:headEnd/>
          <a:tailEnd/>
        </a:ln>
      </xdr:spPr>
    </xdr:sp>
    <xdr:clientData/>
  </xdr:twoCellAnchor>
  <xdr:twoCellAnchor editAs="oneCell">
    <xdr:from>
      <xdr:col>5</xdr:col>
      <xdr:colOff>180975</xdr:colOff>
      <xdr:row>36</xdr:row>
      <xdr:rowOff>0</xdr:rowOff>
    </xdr:from>
    <xdr:to>
      <xdr:col>5</xdr:col>
      <xdr:colOff>257175</xdr:colOff>
      <xdr:row>37</xdr:row>
      <xdr:rowOff>38100</xdr:rowOff>
    </xdr:to>
    <xdr:sp macro="" textlink="">
      <xdr:nvSpPr>
        <xdr:cNvPr id="25608" name="Text Box 9"/>
        <xdr:cNvSpPr txBox="1">
          <a:spLocks noChangeArrowheads="1"/>
        </xdr:cNvSpPr>
      </xdr:nvSpPr>
      <xdr:spPr bwMode="auto">
        <a:xfrm>
          <a:off x="3067050" y="7419975"/>
          <a:ext cx="76200" cy="200025"/>
        </a:xfrm>
        <a:prstGeom prst="rect">
          <a:avLst/>
        </a:prstGeom>
        <a:noFill/>
        <a:ln w="9525">
          <a:noFill/>
          <a:miter lim="800000"/>
          <a:headEnd/>
          <a:tailEnd/>
        </a:ln>
      </xdr:spPr>
    </xdr:sp>
    <xdr:clientData/>
  </xdr:twoCellAnchor>
  <xdr:twoCellAnchor editAs="oneCell">
    <xdr:from>
      <xdr:col>5</xdr:col>
      <xdr:colOff>180975</xdr:colOff>
      <xdr:row>36</xdr:row>
      <xdr:rowOff>0</xdr:rowOff>
    </xdr:from>
    <xdr:to>
      <xdr:col>5</xdr:col>
      <xdr:colOff>257175</xdr:colOff>
      <xdr:row>37</xdr:row>
      <xdr:rowOff>38100</xdr:rowOff>
    </xdr:to>
    <xdr:sp macro="" textlink="">
      <xdr:nvSpPr>
        <xdr:cNvPr id="25609" name="Text Box 10"/>
        <xdr:cNvSpPr txBox="1">
          <a:spLocks noChangeArrowheads="1"/>
        </xdr:cNvSpPr>
      </xdr:nvSpPr>
      <xdr:spPr bwMode="auto">
        <a:xfrm>
          <a:off x="3067050" y="7419975"/>
          <a:ext cx="76200" cy="200025"/>
        </a:xfrm>
        <a:prstGeom prst="rect">
          <a:avLst/>
        </a:prstGeom>
        <a:noFill/>
        <a:ln w="9525">
          <a:noFill/>
          <a:miter lim="800000"/>
          <a:headEnd/>
          <a:tailEnd/>
        </a:ln>
      </xdr:spPr>
    </xdr:sp>
    <xdr:clientData/>
  </xdr:twoCellAnchor>
  <xdr:twoCellAnchor editAs="oneCell">
    <xdr:from>
      <xdr:col>5</xdr:col>
      <xdr:colOff>180975</xdr:colOff>
      <xdr:row>36</xdr:row>
      <xdr:rowOff>0</xdr:rowOff>
    </xdr:from>
    <xdr:to>
      <xdr:col>5</xdr:col>
      <xdr:colOff>257175</xdr:colOff>
      <xdr:row>37</xdr:row>
      <xdr:rowOff>38100</xdr:rowOff>
    </xdr:to>
    <xdr:sp macro="" textlink="">
      <xdr:nvSpPr>
        <xdr:cNvPr id="25610" name="Text Box 11"/>
        <xdr:cNvSpPr txBox="1">
          <a:spLocks noChangeArrowheads="1"/>
        </xdr:cNvSpPr>
      </xdr:nvSpPr>
      <xdr:spPr bwMode="auto">
        <a:xfrm>
          <a:off x="3067050" y="7419975"/>
          <a:ext cx="76200" cy="200025"/>
        </a:xfrm>
        <a:prstGeom prst="rect">
          <a:avLst/>
        </a:prstGeom>
        <a:noFill/>
        <a:ln w="9525">
          <a:noFill/>
          <a:miter lim="800000"/>
          <a:headEnd/>
          <a:tailEnd/>
        </a:ln>
      </xdr:spPr>
    </xdr:sp>
    <xdr:clientData/>
  </xdr:twoCellAnchor>
  <xdr:twoCellAnchor editAs="oneCell">
    <xdr:from>
      <xdr:col>5</xdr:col>
      <xdr:colOff>180975</xdr:colOff>
      <xdr:row>37</xdr:row>
      <xdr:rowOff>0</xdr:rowOff>
    </xdr:from>
    <xdr:to>
      <xdr:col>5</xdr:col>
      <xdr:colOff>257175</xdr:colOff>
      <xdr:row>38</xdr:row>
      <xdr:rowOff>28575</xdr:rowOff>
    </xdr:to>
    <xdr:sp macro="" textlink="">
      <xdr:nvSpPr>
        <xdr:cNvPr id="25611" name="Text Box 12"/>
        <xdr:cNvSpPr txBox="1">
          <a:spLocks noChangeArrowheads="1"/>
        </xdr:cNvSpPr>
      </xdr:nvSpPr>
      <xdr:spPr bwMode="auto">
        <a:xfrm>
          <a:off x="3067050" y="7581900"/>
          <a:ext cx="76200" cy="200025"/>
        </a:xfrm>
        <a:prstGeom prst="rect">
          <a:avLst/>
        </a:prstGeom>
        <a:noFill/>
        <a:ln w="9525">
          <a:noFill/>
          <a:miter lim="800000"/>
          <a:headEnd/>
          <a:tailEnd/>
        </a:ln>
      </xdr:spPr>
    </xdr:sp>
    <xdr:clientData/>
  </xdr:twoCellAnchor>
  <xdr:twoCellAnchor editAs="oneCell">
    <xdr:from>
      <xdr:col>5</xdr:col>
      <xdr:colOff>180975</xdr:colOff>
      <xdr:row>37</xdr:row>
      <xdr:rowOff>0</xdr:rowOff>
    </xdr:from>
    <xdr:to>
      <xdr:col>5</xdr:col>
      <xdr:colOff>257175</xdr:colOff>
      <xdr:row>38</xdr:row>
      <xdr:rowOff>28575</xdr:rowOff>
    </xdr:to>
    <xdr:sp macro="" textlink="">
      <xdr:nvSpPr>
        <xdr:cNvPr id="25612" name="Text Box 13"/>
        <xdr:cNvSpPr txBox="1">
          <a:spLocks noChangeArrowheads="1"/>
        </xdr:cNvSpPr>
      </xdr:nvSpPr>
      <xdr:spPr bwMode="auto">
        <a:xfrm>
          <a:off x="3067050" y="7581900"/>
          <a:ext cx="76200" cy="200025"/>
        </a:xfrm>
        <a:prstGeom prst="rect">
          <a:avLst/>
        </a:prstGeom>
        <a:noFill/>
        <a:ln w="9525">
          <a:noFill/>
          <a:miter lim="800000"/>
          <a:headEnd/>
          <a:tailEnd/>
        </a:ln>
      </xdr:spPr>
    </xdr:sp>
    <xdr:clientData/>
  </xdr:twoCellAnchor>
  <xdr:twoCellAnchor editAs="oneCell">
    <xdr:from>
      <xdr:col>5</xdr:col>
      <xdr:colOff>180975</xdr:colOff>
      <xdr:row>37</xdr:row>
      <xdr:rowOff>0</xdr:rowOff>
    </xdr:from>
    <xdr:to>
      <xdr:col>5</xdr:col>
      <xdr:colOff>257175</xdr:colOff>
      <xdr:row>38</xdr:row>
      <xdr:rowOff>28575</xdr:rowOff>
    </xdr:to>
    <xdr:sp macro="" textlink="">
      <xdr:nvSpPr>
        <xdr:cNvPr id="25613" name="Text Box 14"/>
        <xdr:cNvSpPr txBox="1">
          <a:spLocks noChangeArrowheads="1"/>
        </xdr:cNvSpPr>
      </xdr:nvSpPr>
      <xdr:spPr bwMode="auto">
        <a:xfrm>
          <a:off x="3067050" y="7581900"/>
          <a:ext cx="76200" cy="200025"/>
        </a:xfrm>
        <a:prstGeom prst="rect">
          <a:avLst/>
        </a:prstGeom>
        <a:noFill/>
        <a:ln w="9525">
          <a:noFill/>
          <a:miter lim="800000"/>
          <a:headEnd/>
          <a:tailEnd/>
        </a:ln>
      </xdr:spPr>
    </xdr:sp>
    <xdr:clientData/>
  </xdr:twoCellAnchor>
  <xdr:twoCellAnchor editAs="oneCell">
    <xdr:from>
      <xdr:col>5</xdr:col>
      <xdr:colOff>180975</xdr:colOff>
      <xdr:row>37</xdr:row>
      <xdr:rowOff>0</xdr:rowOff>
    </xdr:from>
    <xdr:to>
      <xdr:col>5</xdr:col>
      <xdr:colOff>257175</xdr:colOff>
      <xdr:row>38</xdr:row>
      <xdr:rowOff>28575</xdr:rowOff>
    </xdr:to>
    <xdr:sp macro="" textlink="">
      <xdr:nvSpPr>
        <xdr:cNvPr id="25614" name="Text Box 15"/>
        <xdr:cNvSpPr txBox="1">
          <a:spLocks noChangeArrowheads="1"/>
        </xdr:cNvSpPr>
      </xdr:nvSpPr>
      <xdr:spPr bwMode="auto">
        <a:xfrm>
          <a:off x="3067050" y="7581900"/>
          <a:ext cx="76200" cy="200025"/>
        </a:xfrm>
        <a:prstGeom prst="rect">
          <a:avLst/>
        </a:prstGeom>
        <a:noFill/>
        <a:ln w="9525">
          <a:noFill/>
          <a:miter lim="800000"/>
          <a:headEnd/>
          <a:tailEnd/>
        </a:ln>
      </xdr:spPr>
    </xdr:sp>
    <xdr:clientData/>
  </xdr:twoCellAnchor>
  <xdr:twoCellAnchor editAs="oneCell">
    <xdr:from>
      <xdr:col>5</xdr:col>
      <xdr:colOff>180975</xdr:colOff>
      <xdr:row>37</xdr:row>
      <xdr:rowOff>0</xdr:rowOff>
    </xdr:from>
    <xdr:to>
      <xdr:col>5</xdr:col>
      <xdr:colOff>257175</xdr:colOff>
      <xdr:row>38</xdr:row>
      <xdr:rowOff>28575</xdr:rowOff>
    </xdr:to>
    <xdr:sp macro="" textlink="">
      <xdr:nvSpPr>
        <xdr:cNvPr id="25615" name="Text Box 16"/>
        <xdr:cNvSpPr txBox="1">
          <a:spLocks noChangeArrowheads="1"/>
        </xdr:cNvSpPr>
      </xdr:nvSpPr>
      <xdr:spPr bwMode="auto">
        <a:xfrm>
          <a:off x="3067050" y="758190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16" name="Text Box 17"/>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5617" name="Text Box 18"/>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5618" name="Text Box 19"/>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5619" name="Text Box 20"/>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5620" name="Text Box 21"/>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5621" name="Text Box 22"/>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5622" name="Text Box 23"/>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23" name="Text Box 24"/>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24" name="Text Box 25"/>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25" name="Text Box 26"/>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26" name="Text Box 27"/>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5</xdr:col>
      <xdr:colOff>180975</xdr:colOff>
      <xdr:row>38</xdr:row>
      <xdr:rowOff>0</xdr:rowOff>
    </xdr:from>
    <xdr:to>
      <xdr:col>5</xdr:col>
      <xdr:colOff>257175</xdr:colOff>
      <xdr:row>39</xdr:row>
      <xdr:rowOff>47625</xdr:rowOff>
    </xdr:to>
    <xdr:sp macro="" textlink="">
      <xdr:nvSpPr>
        <xdr:cNvPr id="25627" name="Text Box 28"/>
        <xdr:cNvSpPr txBox="1">
          <a:spLocks noChangeArrowheads="1"/>
        </xdr:cNvSpPr>
      </xdr:nvSpPr>
      <xdr:spPr bwMode="auto">
        <a:xfrm>
          <a:off x="3067050" y="77533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28" name="Text Box 29"/>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5629" name="Text Box 30"/>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5630" name="Text Box 31"/>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5631" name="Text Box 32"/>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5632" name="Text Box 33"/>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33" name="Text Box 36"/>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4" name="Text Box 37"/>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5" name="Text Box 38"/>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6" name="Text Box 39"/>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7" name="Text Box 40"/>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8" name="Text Box 41"/>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39</xdr:row>
      <xdr:rowOff>0</xdr:rowOff>
    </xdr:from>
    <xdr:to>
      <xdr:col>5</xdr:col>
      <xdr:colOff>257175</xdr:colOff>
      <xdr:row>40</xdr:row>
      <xdr:rowOff>38100</xdr:rowOff>
    </xdr:to>
    <xdr:sp macro="" textlink="">
      <xdr:nvSpPr>
        <xdr:cNvPr id="25639" name="Text Box 42"/>
        <xdr:cNvSpPr txBox="1">
          <a:spLocks noChangeArrowheads="1"/>
        </xdr:cNvSpPr>
      </xdr:nvSpPr>
      <xdr:spPr bwMode="auto">
        <a:xfrm>
          <a:off x="3067050" y="7905750"/>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40" name="Text Box 43"/>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1" name="Text Box 44"/>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2" name="Text Box 45"/>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3" name="Text Box 46"/>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4" name="Text Box 47"/>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5" name="Text Box 48"/>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6" name="Text Box 49"/>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5647" name="Text Box 50"/>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48" name="Text Box 51"/>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49" name="Text Box 52"/>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0" name="Text Box 53"/>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1" name="Text Box 54"/>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2" name="Text Box 55"/>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3" name="Text Box 56"/>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4" name="Text Box 57"/>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40</xdr:row>
      <xdr:rowOff>0</xdr:rowOff>
    </xdr:from>
    <xdr:to>
      <xdr:col>5</xdr:col>
      <xdr:colOff>257175</xdr:colOff>
      <xdr:row>41</xdr:row>
      <xdr:rowOff>38100</xdr:rowOff>
    </xdr:to>
    <xdr:sp macro="" textlink="">
      <xdr:nvSpPr>
        <xdr:cNvPr id="25655" name="Text Box 58"/>
        <xdr:cNvSpPr txBox="1">
          <a:spLocks noChangeArrowheads="1"/>
        </xdr:cNvSpPr>
      </xdr:nvSpPr>
      <xdr:spPr bwMode="auto">
        <a:xfrm>
          <a:off x="3067050" y="8067675"/>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56" name="Text Box 59"/>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57" name="Text Box 60"/>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58" name="Text Box 61"/>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59" name="Text Box 62"/>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60" name="Text Box 63"/>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61" name="Text Box 64"/>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62" name="Text Box 65"/>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63" name="Text Box 66"/>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5664" name="Text Box 67"/>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65" name="Text Box 68"/>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66" name="Text Box 99"/>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67" name="Text Box 100"/>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68" name="Text Box 101"/>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69" name="Text Box 102"/>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70" name="Text Box 103"/>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71" name="Text Box 104"/>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72" name="Text Box 105"/>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41</xdr:row>
      <xdr:rowOff>0</xdr:rowOff>
    </xdr:from>
    <xdr:to>
      <xdr:col>5</xdr:col>
      <xdr:colOff>257175</xdr:colOff>
      <xdr:row>42</xdr:row>
      <xdr:rowOff>57150</xdr:rowOff>
    </xdr:to>
    <xdr:sp macro="" textlink="">
      <xdr:nvSpPr>
        <xdr:cNvPr id="25673" name="Text Box 106"/>
        <xdr:cNvSpPr txBox="1">
          <a:spLocks noChangeArrowheads="1"/>
        </xdr:cNvSpPr>
      </xdr:nvSpPr>
      <xdr:spPr bwMode="auto">
        <a:xfrm>
          <a:off x="3067050" y="8229600"/>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74" name="Text Box 107"/>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75" name="Text Box 108"/>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76" name="Text Box 109"/>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77" name="Text Box 110"/>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78" name="Text Box 111"/>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79" name="Text Box 112"/>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80" name="Text Box 113"/>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81" name="Text Box 114"/>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82" name="Text Box 115"/>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5683" name="Text Box 116"/>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84" name="Text Box 117"/>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85" name="Text Box 118"/>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86" name="Text Box 119"/>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87" name="Text Box 120"/>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88" name="Text Box 121"/>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89" name="Text Box 122"/>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90" name="Text Box 123"/>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91" name="Text Box 124"/>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92" name="Text Box 125"/>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42</xdr:row>
      <xdr:rowOff>0</xdr:rowOff>
    </xdr:from>
    <xdr:to>
      <xdr:col>5</xdr:col>
      <xdr:colOff>257175</xdr:colOff>
      <xdr:row>43</xdr:row>
      <xdr:rowOff>57150</xdr:rowOff>
    </xdr:to>
    <xdr:sp macro="" textlink="">
      <xdr:nvSpPr>
        <xdr:cNvPr id="25693" name="Text Box 126"/>
        <xdr:cNvSpPr txBox="1">
          <a:spLocks noChangeArrowheads="1"/>
        </xdr:cNvSpPr>
      </xdr:nvSpPr>
      <xdr:spPr bwMode="auto">
        <a:xfrm>
          <a:off x="3067050" y="8372475"/>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694" name="Text Box 127"/>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95" name="Text Box 128"/>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96" name="Text Box 129"/>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97" name="Text Box 130"/>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98" name="Text Box 131"/>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699" name="Text Box 132"/>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700" name="Text Box 133"/>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701" name="Text Box 134"/>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702" name="Text Box 135"/>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703" name="Text Box 136"/>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5704" name="Text Box 137"/>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05" name="Text Box 138"/>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06" name="Text Box 139"/>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07" name="Text Box 140"/>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08" name="Text Box 141"/>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09" name="Text Box 142"/>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0" name="Text Box 143"/>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1" name="Text Box 144"/>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2" name="Text Box 145"/>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3" name="Text Box 146"/>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4" name="Text Box 147"/>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43</xdr:row>
      <xdr:rowOff>0</xdr:rowOff>
    </xdr:from>
    <xdr:to>
      <xdr:col>5</xdr:col>
      <xdr:colOff>257175</xdr:colOff>
      <xdr:row>44</xdr:row>
      <xdr:rowOff>38100</xdr:rowOff>
    </xdr:to>
    <xdr:sp macro="" textlink="">
      <xdr:nvSpPr>
        <xdr:cNvPr id="25715" name="Text Box 148"/>
        <xdr:cNvSpPr txBox="1">
          <a:spLocks noChangeArrowheads="1"/>
        </xdr:cNvSpPr>
      </xdr:nvSpPr>
      <xdr:spPr bwMode="auto">
        <a:xfrm>
          <a:off x="3067050" y="8515350"/>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16" name="Text Box 149"/>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17" name="Text Box 150"/>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18" name="Text Box 151"/>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19" name="Text Box 152"/>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0" name="Text Box 153"/>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1" name="Text Box 154"/>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2" name="Text Box 155"/>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3" name="Text Box 156"/>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4" name="Text Box 157"/>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5" name="Text Box 158"/>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6" name="Text Box 159"/>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5727" name="Text Box 160"/>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28" name="Text Box 161"/>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29" name="Text Box 162"/>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0" name="Text Box 163"/>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1" name="Text Box 164"/>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2" name="Text Box 165"/>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3" name="Text Box 166"/>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4" name="Text Box 167"/>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5" name="Text Box 168"/>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6" name="Text Box 169"/>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7" name="Text Box 170"/>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8" name="Text Box 171"/>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44</xdr:row>
      <xdr:rowOff>0</xdr:rowOff>
    </xdr:from>
    <xdr:to>
      <xdr:col>5</xdr:col>
      <xdr:colOff>257175</xdr:colOff>
      <xdr:row>45</xdr:row>
      <xdr:rowOff>38100</xdr:rowOff>
    </xdr:to>
    <xdr:sp macro="" textlink="">
      <xdr:nvSpPr>
        <xdr:cNvPr id="25739" name="Text Box 172"/>
        <xdr:cNvSpPr txBox="1">
          <a:spLocks noChangeArrowheads="1"/>
        </xdr:cNvSpPr>
      </xdr:nvSpPr>
      <xdr:spPr bwMode="auto">
        <a:xfrm>
          <a:off x="3067050" y="8677275"/>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40" name="Text Box 173"/>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1" name="Text Box 174"/>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2" name="Text Box 175"/>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3" name="Text Box 176"/>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4" name="Text Box 177"/>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5" name="Text Box 178"/>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6" name="Text Box 179"/>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7" name="Text Box 180"/>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8" name="Text Box 181"/>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49" name="Text Box 182"/>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50" name="Text Box 183"/>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51" name="Text Box 184"/>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5752" name="Text Box 185"/>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53" name="Text Box 186"/>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4" name="Text Box 187"/>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5" name="Text Box 188"/>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6" name="Text Box 189"/>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7" name="Text Box 190"/>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8" name="Text Box 191"/>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59" name="Text Box 192"/>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0" name="Text Box 193"/>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1" name="Text Box 194"/>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2" name="Text Box 195"/>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3" name="Text Box 196"/>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4" name="Text Box 197"/>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5" name="Text Box 198"/>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44</xdr:row>
      <xdr:rowOff>0</xdr:rowOff>
    </xdr:from>
    <xdr:to>
      <xdr:col>16</xdr:col>
      <xdr:colOff>9525</xdr:colOff>
      <xdr:row>45</xdr:row>
      <xdr:rowOff>38100</xdr:rowOff>
    </xdr:to>
    <xdr:sp macro="" textlink="">
      <xdr:nvSpPr>
        <xdr:cNvPr id="25766" name="Text Box 199"/>
        <xdr:cNvSpPr txBox="1">
          <a:spLocks noChangeArrowheads="1"/>
        </xdr:cNvSpPr>
      </xdr:nvSpPr>
      <xdr:spPr bwMode="auto">
        <a:xfrm>
          <a:off x="6600825" y="8677275"/>
          <a:ext cx="76200" cy="200025"/>
        </a:xfrm>
        <a:prstGeom prst="rect">
          <a:avLst/>
        </a:prstGeom>
        <a:noFill/>
        <a:ln w="9525">
          <a:noFill/>
          <a:miter lim="800000"/>
          <a:headEnd/>
          <a:tailEnd/>
        </a:ln>
      </xdr:spPr>
    </xdr:sp>
    <xdr:clientData/>
  </xdr:twoCellAnchor>
  <xdr:twoCellAnchor editAs="oneCell">
    <xdr:from>
      <xdr:col>15</xdr:col>
      <xdr:colOff>180975</xdr:colOff>
      <xdr:row>45</xdr:row>
      <xdr:rowOff>0</xdr:rowOff>
    </xdr:from>
    <xdr:to>
      <xdr:col>16</xdr:col>
      <xdr:colOff>9525</xdr:colOff>
      <xdr:row>46</xdr:row>
      <xdr:rowOff>57150</xdr:rowOff>
    </xdr:to>
    <xdr:sp macro="" textlink="">
      <xdr:nvSpPr>
        <xdr:cNvPr id="25767" name="Text Box 200"/>
        <xdr:cNvSpPr txBox="1">
          <a:spLocks noChangeArrowheads="1"/>
        </xdr:cNvSpPr>
      </xdr:nvSpPr>
      <xdr:spPr bwMode="auto">
        <a:xfrm>
          <a:off x="6600825" y="8839200"/>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68" name="Text Box 201"/>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69" name="Text Box 202"/>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0" name="Text Box 203"/>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1" name="Text Box 204"/>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2" name="Text Box 205"/>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3" name="Text Box 206"/>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4" name="Text Box 207"/>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5" name="Text Box 208"/>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6" name="Text Box 209"/>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7" name="Text Box 210"/>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8" name="Text Box 211"/>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79" name="Text Box 212"/>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44</xdr:row>
      <xdr:rowOff>0</xdr:rowOff>
    </xdr:from>
    <xdr:to>
      <xdr:col>23</xdr:col>
      <xdr:colOff>9525</xdr:colOff>
      <xdr:row>45</xdr:row>
      <xdr:rowOff>38100</xdr:rowOff>
    </xdr:to>
    <xdr:sp macro="" textlink="">
      <xdr:nvSpPr>
        <xdr:cNvPr id="25780" name="Text Box 213"/>
        <xdr:cNvSpPr txBox="1">
          <a:spLocks noChangeArrowheads="1"/>
        </xdr:cNvSpPr>
      </xdr:nvSpPr>
      <xdr:spPr bwMode="auto">
        <a:xfrm>
          <a:off x="8334375" y="8677275"/>
          <a:ext cx="76200" cy="200025"/>
        </a:xfrm>
        <a:prstGeom prst="rect">
          <a:avLst/>
        </a:prstGeom>
        <a:noFill/>
        <a:ln w="9525">
          <a:noFill/>
          <a:miter lim="800000"/>
          <a:headEnd/>
          <a:tailEnd/>
        </a:ln>
      </xdr:spPr>
    </xdr:sp>
    <xdr:clientData/>
  </xdr:twoCellAnchor>
  <xdr:twoCellAnchor editAs="oneCell">
    <xdr:from>
      <xdr:col>22</xdr:col>
      <xdr:colOff>180975</xdr:colOff>
      <xdr:row>45</xdr:row>
      <xdr:rowOff>0</xdr:rowOff>
    </xdr:from>
    <xdr:to>
      <xdr:col>23</xdr:col>
      <xdr:colOff>9525</xdr:colOff>
      <xdr:row>46</xdr:row>
      <xdr:rowOff>57150</xdr:rowOff>
    </xdr:to>
    <xdr:sp macro="" textlink="">
      <xdr:nvSpPr>
        <xdr:cNvPr id="25781" name="Text Box 214"/>
        <xdr:cNvSpPr txBox="1">
          <a:spLocks noChangeArrowheads="1"/>
        </xdr:cNvSpPr>
      </xdr:nvSpPr>
      <xdr:spPr bwMode="auto">
        <a:xfrm>
          <a:off x="8334375"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2" name="Text Box 215"/>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3" name="Text Box 216"/>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4" name="Text Box 217"/>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5" name="Text Box 218"/>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6" name="Text Box 219"/>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7" name="Text Box 220"/>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8" name="Text Box 221"/>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89" name="Text Box 222"/>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90" name="Text Box 223"/>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91" name="Text Box 224"/>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92" name="Text Box 225"/>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5</xdr:col>
      <xdr:colOff>180975</xdr:colOff>
      <xdr:row>45</xdr:row>
      <xdr:rowOff>0</xdr:rowOff>
    </xdr:from>
    <xdr:to>
      <xdr:col>5</xdr:col>
      <xdr:colOff>257175</xdr:colOff>
      <xdr:row>46</xdr:row>
      <xdr:rowOff>57150</xdr:rowOff>
    </xdr:to>
    <xdr:sp macro="" textlink="">
      <xdr:nvSpPr>
        <xdr:cNvPr id="25793" name="Text Box 226"/>
        <xdr:cNvSpPr txBox="1">
          <a:spLocks noChangeArrowheads="1"/>
        </xdr:cNvSpPr>
      </xdr:nvSpPr>
      <xdr:spPr bwMode="auto">
        <a:xfrm>
          <a:off x="3067050"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4" name="Text Box 228"/>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5" name="Text Box 229"/>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6" name="Text Box 230"/>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7" name="Text Box 231"/>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8" name="Text Box 232"/>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799" name="Text Box 233"/>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0" name="Text Box 234"/>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1" name="Text Box 235"/>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2" name="Text Box 236"/>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3" name="Text Box 237"/>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4" name="Text Box 238"/>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5" name="Text Box 239"/>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5806" name="Text Box 240"/>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07" name="Text Box 241"/>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08" name="Text Box 242"/>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09" name="Text Box 243"/>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0" name="Text Box 244"/>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1" name="Text Box 245"/>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2" name="Text Box 246"/>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3" name="Text Box 247"/>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4" name="Text Box 248"/>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5" name="Text Box 249"/>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6" name="Text Box 250"/>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7" name="Text Box 251"/>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8" name="Text Box 252"/>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19" name="Text Box 253"/>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5</xdr:col>
      <xdr:colOff>180975</xdr:colOff>
      <xdr:row>46</xdr:row>
      <xdr:rowOff>0</xdr:rowOff>
    </xdr:from>
    <xdr:to>
      <xdr:col>5</xdr:col>
      <xdr:colOff>257175</xdr:colOff>
      <xdr:row>47</xdr:row>
      <xdr:rowOff>57150</xdr:rowOff>
    </xdr:to>
    <xdr:sp macro="" textlink="">
      <xdr:nvSpPr>
        <xdr:cNvPr id="25820" name="Text Box 254"/>
        <xdr:cNvSpPr txBox="1">
          <a:spLocks noChangeArrowheads="1"/>
        </xdr:cNvSpPr>
      </xdr:nvSpPr>
      <xdr:spPr bwMode="auto">
        <a:xfrm>
          <a:off x="3067050"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1" name="Text Box 255"/>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2" name="Text Box 256"/>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3" name="Text Box 257"/>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4" name="Text Box 258"/>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5" name="Text Box 259"/>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6" name="Text Box 260"/>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7" name="Text Box 261"/>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8" name="Text Box 262"/>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29" name="Text Box 263"/>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30" name="Text Box 264"/>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31" name="Text Box 265"/>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5832" name="Text Box 266"/>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3" name="Text Box 268"/>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4" name="Text Box 269"/>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5" name="Text Box 270"/>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6" name="Text Box 271"/>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7" name="Text Box 272"/>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8" name="Text Box 273"/>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39" name="Text Box 274"/>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0" name="Text Box 275"/>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1" name="Text Box 276"/>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2" name="Text Box 277"/>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3" name="Text Box 278"/>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4" name="Text Box 279"/>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5" name="Text Box 280"/>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15</xdr:col>
      <xdr:colOff>180975</xdr:colOff>
      <xdr:row>46</xdr:row>
      <xdr:rowOff>0</xdr:rowOff>
    </xdr:from>
    <xdr:to>
      <xdr:col>16</xdr:col>
      <xdr:colOff>9525</xdr:colOff>
      <xdr:row>47</xdr:row>
      <xdr:rowOff>57150</xdr:rowOff>
    </xdr:to>
    <xdr:sp macro="" textlink="">
      <xdr:nvSpPr>
        <xdr:cNvPr id="25846" name="Text Box 281"/>
        <xdr:cNvSpPr txBox="1">
          <a:spLocks noChangeArrowheads="1"/>
        </xdr:cNvSpPr>
      </xdr:nvSpPr>
      <xdr:spPr bwMode="auto">
        <a:xfrm>
          <a:off x="660082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47" name="Text Box 282"/>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48" name="Text Box 283"/>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49" name="Text Box 284"/>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0" name="Text Box 285"/>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1" name="Text Box 286"/>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2" name="Text Box 287"/>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3" name="Text Box 288"/>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4" name="Text Box 289"/>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5" name="Text Box 290"/>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6" name="Text Box 291"/>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7" name="Text Box 292"/>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8" name="Text Box 293"/>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59" name="Text Box 294"/>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22</xdr:col>
      <xdr:colOff>180975</xdr:colOff>
      <xdr:row>46</xdr:row>
      <xdr:rowOff>0</xdr:rowOff>
    </xdr:from>
    <xdr:to>
      <xdr:col>23</xdr:col>
      <xdr:colOff>9525</xdr:colOff>
      <xdr:row>47</xdr:row>
      <xdr:rowOff>57150</xdr:rowOff>
    </xdr:to>
    <xdr:sp macro="" textlink="">
      <xdr:nvSpPr>
        <xdr:cNvPr id="25860" name="Text Box 295"/>
        <xdr:cNvSpPr txBox="1">
          <a:spLocks noChangeArrowheads="1"/>
        </xdr:cNvSpPr>
      </xdr:nvSpPr>
      <xdr:spPr bwMode="auto">
        <a:xfrm>
          <a:off x="8334375" y="8982075"/>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1" name="Text Box 296"/>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2" name="Text Box 297"/>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3" name="Text Box 298"/>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4" name="Text Box 299"/>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5" name="Text Box 300"/>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6" name="Text Box 301"/>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7" name="Text Box 302"/>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8" name="Text Box 303"/>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69" name="Text Box 304"/>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70" name="Text Box 305"/>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71" name="Text Box 306"/>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72" name="Text Box 307"/>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5873" name="Text Box 308"/>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4" name="Text Box 30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5" name="Text Box 31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6" name="Text Box 31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7" name="Text Box 312"/>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8" name="Text Box 313"/>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79" name="Text Box 314"/>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0" name="Text Box 315"/>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1" name="Text Box 316"/>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2" name="Text Box 317"/>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3" name="Text Box 318"/>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4" name="Text Box 31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5" name="Text Box 32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5886" name="Text Box 32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87" name="Text Box 322"/>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88" name="Text Box 323"/>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89" name="Text Box 324"/>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0" name="Text Box 325"/>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1" name="Text Box 326"/>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2" name="Text Box 327"/>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3" name="Text Box 328"/>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4" name="Text Box 329"/>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5" name="Text Box 330"/>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6" name="Text Box 331"/>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7" name="Text Box 332"/>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8" name="Text Box 333"/>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15</xdr:col>
      <xdr:colOff>180975</xdr:colOff>
      <xdr:row>47</xdr:row>
      <xdr:rowOff>0</xdr:rowOff>
    </xdr:from>
    <xdr:to>
      <xdr:col>16</xdr:col>
      <xdr:colOff>9525</xdr:colOff>
      <xdr:row>48</xdr:row>
      <xdr:rowOff>38100</xdr:rowOff>
    </xdr:to>
    <xdr:sp macro="" textlink="">
      <xdr:nvSpPr>
        <xdr:cNvPr id="25899" name="Text Box 334"/>
        <xdr:cNvSpPr txBox="1">
          <a:spLocks noChangeArrowheads="1"/>
        </xdr:cNvSpPr>
      </xdr:nvSpPr>
      <xdr:spPr bwMode="auto">
        <a:xfrm>
          <a:off x="660082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0" name="Text Box 335"/>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1" name="Text Box 336"/>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2" name="Text Box 337"/>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3" name="Text Box 338"/>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4" name="Text Box 339"/>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5" name="Text Box 340"/>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6" name="Text Box 341"/>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7" name="Text Box 342"/>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8" name="Text Box 343"/>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09" name="Text Box 344"/>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10" name="Text Box 345"/>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11" name="Text Box 346"/>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22</xdr:col>
      <xdr:colOff>180975</xdr:colOff>
      <xdr:row>47</xdr:row>
      <xdr:rowOff>0</xdr:rowOff>
    </xdr:from>
    <xdr:to>
      <xdr:col>23</xdr:col>
      <xdr:colOff>9525</xdr:colOff>
      <xdr:row>48</xdr:row>
      <xdr:rowOff>38100</xdr:rowOff>
    </xdr:to>
    <xdr:sp macro="" textlink="">
      <xdr:nvSpPr>
        <xdr:cNvPr id="25912" name="Text Box 347"/>
        <xdr:cNvSpPr txBox="1">
          <a:spLocks noChangeArrowheads="1"/>
        </xdr:cNvSpPr>
      </xdr:nvSpPr>
      <xdr:spPr bwMode="auto">
        <a:xfrm>
          <a:off x="8334375" y="9124950"/>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3" name="Text Box 348"/>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4" name="Text Box 349"/>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5" name="Text Box 350"/>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6" name="Text Box 351"/>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7" name="Text Box 352"/>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8" name="Text Box 353"/>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19" name="Text Box 354"/>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0" name="Text Box 355"/>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1" name="Text Box 356"/>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2" name="Text Box 357"/>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3" name="Text Box 358"/>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4" name="Text Box 359"/>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5925" name="Text Box 360"/>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26" name="Text Box 36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27" name="Text Box 36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28" name="Text Box 36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29" name="Text Box 36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0" name="Text Box 36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1" name="Text Box 36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2" name="Text Box 36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3" name="Text Box 36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4" name="Text Box 36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5" name="Text Box 37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6" name="Text Box 37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7" name="Text Box 37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5938" name="Text Box 37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39" name="Text Box 374"/>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0" name="Text Box 375"/>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1" name="Text Box 376"/>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2" name="Text Box 377"/>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3" name="Text Box 378"/>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4" name="Text Box 379"/>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5" name="Text Box 380"/>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6" name="Text Box 381"/>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7" name="Text Box 382"/>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8" name="Text Box 383"/>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49" name="Text Box 384"/>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5950" name="Text Box 385"/>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1" name="Text Box 38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2" name="Text Box 38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3" name="Text Box 38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4" name="Text Box 39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5" name="Text Box 39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6" name="Text Box 39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7" name="Text Box 39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8" name="Text Box 39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59" name="Text Box 39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60" name="Text Box 39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5961" name="Text Box 39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2" name="Text Box 399"/>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3" name="Text Box 400"/>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4" name="Text Box 401"/>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5" name="Text Box 402"/>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6" name="Text Box 403"/>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7" name="Text Box 404"/>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8" name="Text Box 405"/>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69" name="Text Box 406"/>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70" name="Text Box 407"/>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71" name="Text Box 408"/>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72" name="Text Box 409"/>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5973" name="Text Box 410"/>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4" name="Text Box 41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5" name="Text Box 41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6" name="Text Box 41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7" name="Text Box 41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8" name="Text Box 41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79" name="Text Box 41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0" name="Text Box 41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1" name="Text Box 41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2" name="Text Box 41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3" name="Text Box 42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4" name="Text Box 42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5985" name="Text Box 42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86" name="Text Box 423"/>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87" name="Text Box 424"/>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88" name="Text Box 425"/>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89" name="Text Box 426"/>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0" name="Text Box 427"/>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1" name="Text Box 428"/>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2" name="Text Box 429"/>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3" name="Text Box 430"/>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4" name="Text Box 431"/>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5" name="Text Box 432"/>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6" name="Text Box 433"/>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5997" name="Text Box 434"/>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5998" name="Text Box 43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5999" name="Text Box 43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0" name="Text Box 43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1" name="Text Box 43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2" name="Text Box 43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3" name="Text Box 44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4" name="Text Box 44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5" name="Text Box 44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6" name="Text Box 44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7" name="Text Box 44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8" name="Text Box 44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6009" name="Text Box 44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0" name="Text Box 44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1" name="Text Box 448"/>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2" name="Text Box 44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3" name="Text Box 45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4" name="Text Box 45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5" name="Text Box 45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6" name="Text Box 45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7" name="Text Box 45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8" name="Text Box 45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19" name="Text Box 45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020" name="Text Box 45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1" name="Text Box 45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2" name="Text Box 46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3" name="Text Box 46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4" name="Text Box 46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5" name="Text Box 46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6" name="Text Box 46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7" name="Text Box 46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8" name="Text Box 46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29" name="Text Box 46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30" name="Text Box 46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6031" name="Text Box 46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2" name="Text Box 47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3" name="Text Box 47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4" name="Text Box 47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5" name="Text Box 47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6" name="Text Box 47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7" name="Text Box 47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8" name="Text Box 47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39" name="Text Box 47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40" name="Text Box 47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41" name="Text Box 47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6042" name="Text Box 48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3" name="Text Box 48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4" name="Text Box 48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5" name="Text Box 48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6" name="Text Box 48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7" name="Text Box 48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8" name="Text Box 48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49" name="Text Box 48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50" name="Text Box 48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51" name="Text Box 48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52" name="Text Box 49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6053" name="Text Box 49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4" name="Text Box 49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5" name="Text Box 49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6" name="Text Box 49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7" name="Text Box 49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8" name="Text Box 49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59" name="Text Box 49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60" name="Text Box 49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61" name="Text Box 49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62" name="Text Box 50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63" name="Text Box 50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6064" name="Text Box 50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65" name="Text Box 50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66" name="Text Box 50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67" name="Text Box 50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68" name="Text Box 50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69" name="Text Box 50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0" name="Text Box 50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1" name="Text Box 50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2" name="Text Box 51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3" name="Text Box 51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4" name="Text Box 51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6075" name="Text Box 51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76" name="Text Box 51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77" name="Text Box 51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78" name="Text Box 51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79" name="Text Box 51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80" name="Text Box 51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81" name="Text Box 51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82" name="Text Box 52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83" name="Text Box 52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6084" name="Text Box 52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85" name="Text Box 52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86" name="Text Box 52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87" name="Text Box 52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88" name="Text Box 52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89" name="Text Box 52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0" name="Text Box 53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1" name="Text Box 53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2" name="Text Box 53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3" name="Text Box 53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4" name="Text Box 53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5" name="Text Box 53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6" name="Text Box 5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7" name="Text Box 5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8" name="Text Box 5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099" name="Text Box 5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100" name="Text Box 5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101" name="Text Box 5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6102" name="Text Box 5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3" name="Text Box 579"/>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4" name="Text Box 580"/>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5" name="Text Box 581"/>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6" name="Text Box 582"/>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7" name="Text Box 583"/>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8" name="Text Box 584"/>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09" name="Text Box 585"/>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6110" name="Text Box 586"/>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1" name="Text Box 58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2" name="Text Box 58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3" name="Text Box 59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4" name="Text Box 59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5" name="Text Box 59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6" name="Text Box 59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7" name="Text Box 59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6118" name="Text Box 59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19" name="Text Box 596"/>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0" name="Text Box 59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1" name="Text Box 598"/>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2" name="Text Box 599"/>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3" name="Text Box 600"/>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4" name="Text Box 601"/>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5" name="Text Box 602"/>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6126" name="Text Box 60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27" name="Text Box 60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28" name="Text Box 60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29" name="Text Box 60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0" name="Text Box 60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1" name="Text Box 60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2" name="Text Box 60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3" name="Text Box 61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4" name="Text Box 61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5" name="Text Box 61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6" name="Text Box 61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7" name="Text Box 61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8" name="Text Box 61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39" name="Text Box 61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40" name="Text Box 61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41" name="Text Box 61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6142" name="Text Box 61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3" name="Text Box 62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4" name="Text Box 62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5" name="Text Box 62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6" name="Text Box 623"/>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7" name="Text Box 62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8" name="Text Box 62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49" name="Text Box 62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6150" name="Text Box 62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1" name="Text Box 62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2" name="Text Box 62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3" name="Text Box 63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4" name="Text Box 63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5" name="Text Box 63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6" name="Text Box 63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7" name="Text Box 63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6158" name="Text Box 63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59" name="Text Box 63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0" name="Text Box 63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1" name="Text Box 63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2" name="Text Box 63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3" name="Text Box 64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4" name="Text Box 64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5" name="Text Box 64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6166" name="Text Box 64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67" name="Text Box 64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68" name="Text Box 64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69" name="Text Box 64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70" name="Text Box 64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71" name="Text Box 64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72" name="Text Box 64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73" name="Text Box 65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6174" name="Text Box 65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75" name="Text Box 65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76" name="Text Box 65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77" name="Text Box 65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78" name="Text Box 655"/>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79" name="Text Box 65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80" name="Text Box 65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81" name="Text Box 65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6182" name="Text Box 65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3" name="Text Box 66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4" name="Text Box 66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5" name="Text Box 66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6" name="Text Box 66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7" name="Text Box 66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8" name="Text Box 66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26189" name="Text Box 66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0" name="Text Box 66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1" name="Text Box 66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2" name="Text Box 67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3" name="Text Box 67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4" name="Text Box 67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5" name="Text Box 67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6" name="Text Box 67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6197" name="Text Box 67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198" name="Text Box 67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199" name="Text Box 67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0" name="Text Box 67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1" name="Text Box 67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2" name="Text Box 68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3" name="Text Box 68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4" name="Text Box 68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26205" name="Text Box 68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06" name="Text Box 68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07" name="Text Box 68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08" name="Text Box 68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09" name="Text Box 687"/>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10" name="Text Box 68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11" name="Text Box 68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12" name="Text Box 69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6213" name="Text Box 69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4" name="Text Box 69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5" name="Text Box 69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6" name="Text Box 69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7" name="Text Box 69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8" name="Text Box 69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19" name="Text Box 69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20" name="Text Box 69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26221" name="Text Box 69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2" name="Text Box 70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3" name="Text Box 70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4" name="Text Box 70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5" name="Text Box 70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6" name="Text Box 70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7" name="Text Box 70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8" name="Text Box 70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6229" name="Text Box 70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0" name="Text Box 70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1" name="Text Box 70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2" name="Text Box 71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3" name="Text Box 71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4" name="Text Box 71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5" name="Text Box 71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6" name="Text Box 71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26237" name="Text Box 71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38" name="Text Box 71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39" name="Text Box 71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0" name="Text Box 71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1" name="Text Box 719"/>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2" name="Text Box 72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3" name="Text Box 72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4" name="Text Box 72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6245" name="Text Box 72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46" name="Text Box 72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47" name="Text Box 72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48" name="Text Box 72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49" name="Text Box 72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50" name="Text Box 72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51" name="Text Box 72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52" name="Text Box 73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26253" name="Text Box 73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4" name="Text Box 73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5" name="Text Box 73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6" name="Text Box 73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7" name="Text Box 73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8" name="Text Box 73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59" name="Text Box 73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60" name="Text Box 73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6261" name="Text Box 73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2" name="Text Box 74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3" name="Text Box 74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4" name="Text Box 74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5" name="Text Box 74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6" name="Text Box 74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7" name="Text Box 74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8" name="Text Box 74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26269" name="Text Box 74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0" name="Text Box 74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1" name="Text Box 74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2" name="Text Box 75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3" name="Text Box 751"/>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4" name="Text Box 75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5" name="Text Box 75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6" name="Text Box 75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6277" name="Text Box 75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78" name="Text Box 75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79" name="Text Box 75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0" name="Text Box 75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1" name="Text Box 75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2" name="Text Box 76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3" name="Text Box 76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4" name="Text Box 76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26285" name="Text Box 76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86" name="Text Box 764"/>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87" name="Text Box 765"/>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88" name="Text Box 766"/>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89" name="Text Box 767"/>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90" name="Text Box 768"/>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91" name="Text Box 769"/>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92" name="Text Box 770"/>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6293" name="Text Box 771"/>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4" name="Text Box 772"/>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5" name="Text Box 77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6" name="Text Box 77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7" name="Text Box 775"/>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8" name="Text Box 776"/>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299" name="Text Box 77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300" name="Text Box 77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26301" name="Text Box 77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2" name="Text Box 780"/>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3" name="Text Box 781"/>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4" name="Text Box 782"/>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5" name="Text Box 783"/>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6" name="Text Box 784"/>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7" name="Text Box 785"/>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8" name="Text Box 786"/>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26309" name="Text Box 787"/>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0" name="Text Box 788"/>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1" name="Text Box 78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2" name="Text Box 79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3" name="Text Box 79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4" name="Text Box 79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5" name="Text Box 79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6" name="Text Box 79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26317" name="Text Box 79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18" name="Text Box 796"/>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19" name="Text Box 79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0" name="Text Box 79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1" name="Text Box 799"/>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2" name="Text Box 800"/>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3" name="Text Box 80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4" name="Text Box 80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26325" name="Text Box 80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26" name="Text Box 80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27" name="Text Box 80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28" name="Text Box 80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29" name="Text Box 80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30" name="Text Box 80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31" name="Text Box 80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32" name="Text Box 81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26333" name="Text Box 81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4" name="Text Box 81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5" name="Text Box 81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6" name="Text Box 81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7" name="Text Box 81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8" name="Text Box 81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39" name="Text Box 81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40" name="Text Box 81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26341" name="Text Box 81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2" name="Text Box 82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3" name="Text Box 82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4" name="Text Box 82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5" name="Text Box 82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6" name="Text Box 82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7" name="Text Box 82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8" name="Text Box 82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26349" name="Text Box 82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0" name="Text Box 82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1" name="Text Box 82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2" name="Text Box 83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3" name="Text Box 83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4" name="Text Box 83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5" name="Text Box 83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6" name="Text Box 83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26357" name="Text Box 83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58" name="Text Box 83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59" name="Text Box 83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0" name="Text Box 83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1" name="Text Box 83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2" name="Text Box 84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3" name="Text Box 84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4" name="Text Box 84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26365" name="Text Box 84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66" name="Text Box 84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67" name="Text Box 84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68" name="Text Box 84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69" name="Text Box 84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70" name="Text Box 84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71" name="Text Box 84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72" name="Text Box 85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26373" name="Text Box 85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4" name="Text Box 85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5" name="Text Box 85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6" name="Text Box 85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7" name="Text Box 85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8" name="Text Box 85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79" name="Text Box 85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80" name="Text Box 85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26381" name="Text Box 85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2" name="Text Box 86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3" name="Text Box 86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4" name="Text Box 86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5" name="Text Box 86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6" name="Text Box 86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7" name="Text Box 86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26388" name="Text Box 86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89" name="Text Box 86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0" name="Text Box 86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1" name="Text Box 87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2" name="Text Box 87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3" name="Text Box 87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4" name="Text Box 87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5" name="Text Box 87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26396" name="Text Box 87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397" name="Text Box 87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398" name="Text Box 877"/>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399" name="Text Box 878"/>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400" name="Text Box 87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401" name="Text Box 88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402" name="Text Box 88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26403" name="Text Box 88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4" name="Text Box 88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5" name="Text Box 88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6" name="Text Box 88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7" name="Text Box 88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8" name="Text Box 88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09" name="Text Box 88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26410" name="Text Box 88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1" name="Text Box 89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2" name="Text Box 89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3" name="Text Box 89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4" name="Text Box 89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5" name="Text Box 89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26416" name="Text Box 89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17" name="Text Box 89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18" name="Text Box 89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19" name="Text Box 89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20" name="Text Box 90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21" name="Text Box 90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22" name="Text Box 90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26423" name="Text Box 90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4" name="Text Box 90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5" name="Text Box 90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6" name="Text Box 90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7" name="Text Box 90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8" name="Text Box 90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26429" name="Text Box 90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0" name="Text Box 91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1" name="Text Box 91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2" name="Text Box 91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3" name="Text Box 91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4" name="Text Box 91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26435" name="Text Box 91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36" name="Text Box 91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37" name="Text Box 91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38" name="Text Box 91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39" name="Text Box 91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40" name="Text Box 92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26441" name="Text Box 92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2" name="Text Box 92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3" name="Text Box 92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4" name="Text Box 92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5" name="Text Box 92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6" name="Text Box 92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26447" name="Text Box 92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48" name="Text Box 92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49" name="Text Box 92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50" name="Text Box 93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51" name="Text Box 93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52" name="Text Box 93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26453" name="Text Box 93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4" name="Text Box 93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5" name="Text Box 93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6" name="Text Box 93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7" name="Text Box 93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8" name="Text Box 93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26459" name="Text Box 93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26460" name="Text Box 94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26461" name="Text Box 94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26462" name="Text Box 94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26463" name="Text Box 94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26464" name="Text Box 94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65" name="Text Box 94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66" name="Text Box 94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67" name="Text Box 94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68" name="Text Box 94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69" name="Text Box 95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26470" name="Text Box 95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26471" name="Text Box 95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26472" name="Text Box 95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26473" name="Text Box 95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26474" name="Text Box 95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26475" name="Text Box 95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26476" name="Text Box 95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26477" name="Text Box 95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26478" name="Text Box 95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26479" name="Text Box 96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26480" name="Text Box 96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26481" name="Text Box 96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26482" name="Text Box 96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26483" name="Text Box 96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26484" name="Text Box 96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26485" name="Text Box 96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486" name="Text Box 96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487" name="Text Box 96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488" name="Text Box 96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489" name="Text Box 97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490" name="Text Box 97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26491" name="Text Box 97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26492" name="Text Box 97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26493" name="Text Box 97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26494" name="Text Box 97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26495" name="Text Box 97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496" name="Text Box 97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497" name="Text Box 97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498" name="Text Box 97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499" name="Text Box 98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00" name="Text Box 98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26501" name="Text Box 98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26502" name="Text Box 98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26503" name="Text Box 98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26504" name="Text Box 98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26505" name="Text Box 98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26506" name="Text Box 98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26507" name="Text Box 98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26508" name="Text Box 98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26509" name="Text Box 99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26510" name="Text Box 99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26511" name="Text Box 99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26512" name="Text Box 99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26513" name="Text Box 99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26514" name="Text Box 99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26515" name="Text Box 99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26516" name="Text Box 99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26517" name="Text Box 99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26518" name="Text Box 99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26519" name="Text Box 100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26520" name="Text Box 100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26521" name="Text Box 100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26522" name="Text Box 100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26523" name="Text Box 100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26524" name="Text Box 100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26525" name="Text Box 100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26526" name="Text Box 100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26527" name="Text Box 100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26528" name="Text Box 100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26529" name="Text Box 101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26530" name="Text Box 101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31" name="Text Box 101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32" name="Text Box 101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33" name="Text Box 101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34" name="Text Box 101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35" name="Text Box 101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36" name="Text Box 101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37" name="Text Box 101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38" name="Text Box 101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39" name="Text Box 102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40" name="Text Box 102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41" name="Text Box 102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42" name="Text Box 102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43" name="Text Box 102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44" name="Text Box 102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26545" name="Text Box 102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46" name="Text Box 102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47" name="Text Box 102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48" name="Text Box 102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26549" name="Text Box 103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550" name="Text Box 103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551" name="Text Box 103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552" name="Text Box 103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553" name="Text Box 103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26554" name="Text Box 103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55" name="Text Box 103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56" name="Text Box 103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57" name="Text Box 103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58" name="Text Box 104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26559" name="Text Box 104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33</xdr:row>
      <xdr:rowOff>0</xdr:rowOff>
    </xdr:from>
    <xdr:to>
      <xdr:col>11</xdr:col>
      <xdr:colOff>9525</xdr:colOff>
      <xdr:row>34</xdr:row>
      <xdr:rowOff>57150</xdr:rowOff>
    </xdr:to>
    <xdr:sp macro="" textlink="">
      <xdr:nvSpPr>
        <xdr:cNvPr id="26560" name="Text Box 1042"/>
        <xdr:cNvSpPr txBox="1">
          <a:spLocks noChangeArrowheads="1"/>
        </xdr:cNvSpPr>
      </xdr:nvSpPr>
      <xdr:spPr bwMode="auto">
        <a:xfrm>
          <a:off x="5362575" y="6991350"/>
          <a:ext cx="76200" cy="200025"/>
        </a:xfrm>
        <a:prstGeom prst="rect">
          <a:avLst/>
        </a:prstGeom>
        <a:noFill/>
        <a:ln w="9525">
          <a:noFill/>
          <a:miter lim="800000"/>
          <a:headEnd/>
          <a:tailEnd/>
        </a:ln>
      </xdr:spPr>
    </xdr:sp>
    <xdr:clientData/>
  </xdr:twoCellAnchor>
  <xdr:twoCellAnchor editAs="oneCell">
    <xdr:from>
      <xdr:col>10</xdr:col>
      <xdr:colOff>180975</xdr:colOff>
      <xdr:row>33</xdr:row>
      <xdr:rowOff>0</xdr:rowOff>
    </xdr:from>
    <xdr:to>
      <xdr:col>11</xdr:col>
      <xdr:colOff>9525</xdr:colOff>
      <xdr:row>34</xdr:row>
      <xdr:rowOff>57150</xdr:rowOff>
    </xdr:to>
    <xdr:sp macro="" textlink="">
      <xdr:nvSpPr>
        <xdr:cNvPr id="26561" name="Text Box 1043"/>
        <xdr:cNvSpPr txBox="1">
          <a:spLocks noChangeArrowheads="1"/>
        </xdr:cNvSpPr>
      </xdr:nvSpPr>
      <xdr:spPr bwMode="auto">
        <a:xfrm>
          <a:off x="5362575" y="6991350"/>
          <a:ext cx="76200" cy="200025"/>
        </a:xfrm>
        <a:prstGeom prst="rect">
          <a:avLst/>
        </a:prstGeom>
        <a:noFill/>
        <a:ln w="9525">
          <a:noFill/>
          <a:miter lim="800000"/>
          <a:headEnd/>
          <a:tailEnd/>
        </a:ln>
      </xdr:spPr>
    </xdr:sp>
    <xdr:clientData/>
  </xdr:twoCellAnchor>
  <xdr:twoCellAnchor editAs="oneCell">
    <xdr:from>
      <xdr:col>10</xdr:col>
      <xdr:colOff>180975</xdr:colOff>
      <xdr:row>34</xdr:row>
      <xdr:rowOff>0</xdr:rowOff>
    </xdr:from>
    <xdr:to>
      <xdr:col>11</xdr:col>
      <xdr:colOff>9525</xdr:colOff>
      <xdr:row>35</xdr:row>
      <xdr:rowOff>57150</xdr:rowOff>
    </xdr:to>
    <xdr:sp macro="" textlink="">
      <xdr:nvSpPr>
        <xdr:cNvPr id="26562" name="Text Box 1044"/>
        <xdr:cNvSpPr txBox="1">
          <a:spLocks noChangeArrowheads="1"/>
        </xdr:cNvSpPr>
      </xdr:nvSpPr>
      <xdr:spPr bwMode="auto">
        <a:xfrm>
          <a:off x="5362575" y="7134225"/>
          <a:ext cx="76200" cy="200025"/>
        </a:xfrm>
        <a:prstGeom prst="rect">
          <a:avLst/>
        </a:prstGeom>
        <a:noFill/>
        <a:ln w="9525">
          <a:noFill/>
          <a:miter lim="800000"/>
          <a:headEnd/>
          <a:tailEnd/>
        </a:ln>
      </xdr:spPr>
    </xdr:sp>
    <xdr:clientData/>
  </xdr:twoCellAnchor>
  <xdr:twoCellAnchor editAs="oneCell">
    <xdr:from>
      <xdr:col>10</xdr:col>
      <xdr:colOff>180975</xdr:colOff>
      <xdr:row>34</xdr:row>
      <xdr:rowOff>0</xdr:rowOff>
    </xdr:from>
    <xdr:to>
      <xdr:col>11</xdr:col>
      <xdr:colOff>9525</xdr:colOff>
      <xdr:row>35</xdr:row>
      <xdr:rowOff>57150</xdr:rowOff>
    </xdr:to>
    <xdr:sp macro="" textlink="">
      <xdr:nvSpPr>
        <xdr:cNvPr id="26563" name="Text Box 1045"/>
        <xdr:cNvSpPr txBox="1">
          <a:spLocks noChangeArrowheads="1"/>
        </xdr:cNvSpPr>
      </xdr:nvSpPr>
      <xdr:spPr bwMode="auto">
        <a:xfrm>
          <a:off x="5362575" y="7134225"/>
          <a:ext cx="76200" cy="200025"/>
        </a:xfrm>
        <a:prstGeom prst="rect">
          <a:avLst/>
        </a:prstGeom>
        <a:noFill/>
        <a:ln w="9525">
          <a:noFill/>
          <a:miter lim="800000"/>
          <a:headEnd/>
          <a:tailEnd/>
        </a:ln>
      </xdr:spPr>
    </xdr:sp>
    <xdr:clientData/>
  </xdr:twoCellAnchor>
  <xdr:twoCellAnchor editAs="oneCell">
    <xdr:from>
      <xdr:col>10</xdr:col>
      <xdr:colOff>180975</xdr:colOff>
      <xdr:row>34</xdr:row>
      <xdr:rowOff>0</xdr:rowOff>
    </xdr:from>
    <xdr:to>
      <xdr:col>11</xdr:col>
      <xdr:colOff>9525</xdr:colOff>
      <xdr:row>35</xdr:row>
      <xdr:rowOff>57150</xdr:rowOff>
    </xdr:to>
    <xdr:sp macro="" textlink="">
      <xdr:nvSpPr>
        <xdr:cNvPr id="26564" name="Text Box 1046"/>
        <xdr:cNvSpPr txBox="1">
          <a:spLocks noChangeArrowheads="1"/>
        </xdr:cNvSpPr>
      </xdr:nvSpPr>
      <xdr:spPr bwMode="auto">
        <a:xfrm>
          <a:off x="5362575" y="7134225"/>
          <a:ext cx="76200" cy="200025"/>
        </a:xfrm>
        <a:prstGeom prst="rect">
          <a:avLst/>
        </a:prstGeom>
        <a:noFill/>
        <a:ln w="9525">
          <a:noFill/>
          <a:miter lim="800000"/>
          <a:headEnd/>
          <a:tailEnd/>
        </a:ln>
      </xdr:spPr>
    </xdr:sp>
    <xdr:clientData/>
  </xdr:twoCellAnchor>
  <xdr:twoCellAnchor editAs="oneCell">
    <xdr:from>
      <xdr:col>10</xdr:col>
      <xdr:colOff>180975</xdr:colOff>
      <xdr:row>34</xdr:row>
      <xdr:rowOff>0</xdr:rowOff>
    </xdr:from>
    <xdr:to>
      <xdr:col>11</xdr:col>
      <xdr:colOff>9525</xdr:colOff>
      <xdr:row>35</xdr:row>
      <xdr:rowOff>57150</xdr:rowOff>
    </xdr:to>
    <xdr:sp macro="" textlink="">
      <xdr:nvSpPr>
        <xdr:cNvPr id="26565" name="Text Box 1047"/>
        <xdr:cNvSpPr txBox="1">
          <a:spLocks noChangeArrowheads="1"/>
        </xdr:cNvSpPr>
      </xdr:nvSpPr>
      <xdr:spPr bwMode="auto">
        <a:xfrm>
          <a:off x="5362575" y="7134225"/>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66" name="Text Box 1048"/>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67" name="Text Box 1049"/>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68" name="Text Box 1050"/>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69" name="Text Box 1051"/>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70" name="Text Box 1052"/>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35</xdr:row>
      <xdr:rowOff>0</xdr:rowOff>
    </xdr:from>
    <xdr:to>
      <xdr:col>11</xdr:col>
      <xdr:colOff>9525</xdr:colOff>
      <xdr:row>36</xdr:row>
      <xdr:rowOff>57150</xdr:rowOff>
    </xdr:to>
    <xdr:sp macro="" textlink="">
      <xdr:nvSpPr>
        <xdr:cNvPr id="26571" name="Text Box 1053"/>
        <xdr:cNvSpPr txBox="1">
          <a:spLocks noChangeArrowheads="1"/>
        </xdr:cNvSpPr>
      </xdr:nvSpPr>
      <xdr:spPr bwMode="auto">
        <a:xfrm>
          <a:off x="5362575" y="7277100"/>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2" name="Text Box 1054"/>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3" name="Text Box 1055"/>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4" name="Text Box 1056"/>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5" name="Text Box 1057"/>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6" name="Text Box 1058"/>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7" name="Text Box 1059"/>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8" name="Text Box 1060"/>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36</xdr:row>
      <xdr:rowOff>0</xdr:rowOff>
    </xdr:from>
    <xdr:to>
      <xdr:col>11</xdr:col>
      <xdr:colOff>9525</xdr:colOff>
      <xdr:row>37</xdr:row>
      <xdr:rowOff>38100</xdr:rowOff>
    </xdr:to>
    <xdr:sp macro="" textlink="">
      <xdr:nvSpPr>
        <xdr:cNvPr id="26579" name="Text Box 1061"/>
        <xdr:cNvSpPr txBox="1">
          <a:spLocks noChangeArrowheads="1"/>
        </xdr:cNvSpPr>
      </xdr:nvSpPr>
      <xdr:spPr bwMode="auto">
        <a:xfrm>
          <a:off x="5362575" y="7419975"/>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0" name="Text Box 1062"/>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1" name="Text Box 1063"/>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2" name="Text Box 1064"/>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3" name="Text Box 1065"/>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4" name="Text Box 1066"/>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5" name="Text Box 1067"/>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6" name="Text Box 1068"/>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7" name="Text Box 1069"/>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8" name="Text Box 1070"/>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37</xdr:row>
      <xdr:rowOff>0</xdr:rowOff>
    </xdr:from>
    <xdr:to>
      <xdr:col>11</xdr:col>
      <xdr:colOff>9525</xdr:colOff>
      <xdr:row>38</xdr:row>
      <xdr:rowOff>28575</xdr:rowOff>
    </xdr:to>
    <xdr:sp macro="" textlink="">
      <xdr:nvSpPr>
        <xdr:cNvPr id="26589" name="Text Box 1071"/>
        <xdr:cNvSpPr txBox="1">
          <a:spLocks noChangeArrowheads="1"/>
        </xdr:cNvSpPr>
      </xdr:nvSpPr>
      <xdr:spPr bwMode="auto">
        <a:xfrm>
          <a:off x="5362575" y="758190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0" name="Text Box 1072"/>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1" name="Text Box 1073"/>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2" name="Text Box 1074"/>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3" name="Text Box 1075"/>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4" name="Text Box 1076"/>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5" name="Text Box 1077"/>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6" name="Text Box 1078"/>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7" name="Text Box 1079"/>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8" name="Text Box 1080"/>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599" name="Text Box 1081"/>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600" name="Text Box 1082"/>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38</xdr:row>
      <xdr:rowOff>0</xdr:rowOff>
    </xdr:from>
    <xdr:to>
      <xdr:col>11</xdr:col>
      <xdr:colOff>9525</xdr:colOff>
      <xdr:row>39</xdr:row>
      <xdr:rowOff>47625</xdr:rowOff>
    </xdr:to>
    <xdr:sp macro="" textlink="">
      <xdr:nvSpPr>
        <xdr:cNvPr id="26601" name="Text Box 1083"/>
        <xdr:cNvSpPr txBox="1">
          <a:spLocks noChangeArrowheads="1"/>
        </xdr:cNvSpPr>
      </xdr:nvSpPr>
      <xdr:spPr bwMode="auto">
        <a:xfrm>
          <a:off x="5362575" y="77533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2" name="Text Box 1084"/>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3" name="Text Box 1085"/>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4" name="Text Box 1086"/>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5" name="Text Box 1087"/>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6" name="Text Box 1088"/>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7" name="Text Box 1089"/>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8" name="Text Box 1090"/>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09" name="Text Box 1091"/>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0" name="Text Box 1092"/>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1" name="Text Box 1093"/>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2" name="Text Box 1094"/>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3" name="Text Box 1095"/>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4" name="Text Box 1096"/>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39</xdr:row>
      <xdr:rowOff>0</xdr:rowOff>
    </xdr:from>
    <xdr:to>
      <xdr:col>11</xdr:col>
      <xdr:colOff>9525</xdr:colOff>
      <xdr:row>40</xdr:row>
      <xdr:rowOff>38100</xdr:rowOff>
    </xdr:to>
    <xdr:sp macro="" textlink="">
      <xdr:nvSpPr>
        <xdr:cNvPr id="26615" name="Text Box 1097"/>
        <xdr:cNvSpPr txBox="1">
          <a:spLocks noChangeArrowheads="1"/>
        </xdr:cNvSpPr>
      </xdr:nvSpPr>
      <xdr:spPr bwMode="auto">
        <a:xfrm>
          <a:off x="5362575" y="7905750"/>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16" name="Text Box 1098"/>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17" name="Text Box 1099"/>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18" name="Text Box 1100"/>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19" name="Text Box 1101"/>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0" name="Text Box 1102"/>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1" name="Text Box 1103"/>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2" name="Text Box 1104"/>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3" name="Text Box 1105"/>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4" name="Text Box 1106"/>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5" name="Text Box 1107"/>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6" name="Text Box 1108"/>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7" name="Text Box 1109"/>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8" name="Text Box 1110"/>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29" name="Text Box 1111"/>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30" name="Text Box 1112"/>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40</xdr:row>
      <xdr:rowOff>0</xdr:rowOff>
    </xdr:from>
    <xdr:to>
      <xdr:col>11</xdr:col>
      <xdr:colOff>9525</xdr:colOff>
      <xdr:row>41</xdr:row>
      <xdr:rowOff>38100</xdr:rowOff>
    </xdr:to>
    <xdr:sp macro="" textlink="">
      <xdr:nvSpPr>
        <xdr:cNvPr id="26631" name="Text Box 1113"/>
        <xdr:cNvSpPr txBox="1">
          <a:spLocks noChangeArrowheads="1"/>
        </xdr:cNvSpPr>
      </xdr:nvSpPr>
      <xdr:spPr bwMode="auto">
        <a:xfrm>
          <a:off x="5362575" y="8067675"/>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2" name="Text Box 1114"/>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3" name="Text Box 1115"/>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4" name="Text Box 1116"/>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5" name="Text Box 1117"/>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6" name="Text Box 1118"/>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7" name="Text Box 1119"/>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8" name="Text Box 1120"/>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39" name="Text Box 1121"/>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0" name="Text Box 1122"/>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1" name="Text Box 1123"/>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2" name="Text Box 1124"/>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3" name="Text Box 1125"/>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4" name="Text Box 1126"/>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5" name="Text Box 1127"/>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6" name="Text Box 1128"/>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7" name="Text Box 1129"/>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41</xdr:row>
      <xdr:rowOff>0</xdr:rowOff>
    </xdr:from>
    <xdr:to>
      <xdr:col>11</xdr:col>
      <xdr:colOff>9525</xdr:colOff>
      <xdr:row>42</xdr:row>
      <xdr:rowOff>57150</xdr:rowOff>
    </xdr:to>
    <xdr:sp macro="" textlink="">
      <xdr:nvSpPr>
        <xdr:cNvPr id="26648" name="Text Box 1130"/>
        <xdr:cNvSpPr txBox="1">
          <a:spLocks noChangeArrowheads="1"/>
        </xdr:cNvSpPr>
      </xdr:nvSpPr>
      <xdr:spPr bwMode="auto">
        <a:xfrm>
          <a:off x="5362575" y="8229600"/>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49" name="Text Box 1132"/>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0" name="Text Box 1133"/>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1" name="Text Box 1134"/>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2" name="Text Box 1135"/>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3" name="Text Box 1136"/>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4" name="Text Box 1137"/>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5" name="Text Box 1138"/>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6" name="Text Box 1139"/>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7" name="Text Box 1140"/>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8" name="Text Box 1141"/>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59" name="Text Box 1142"/>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0" name="Text Box 1143"/>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1" name="Text Box 1144"/>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2" name="Text Box 1145"/>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3" name="Text Box 1146"/>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4" name="Text Box 1147"/>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5" name="Text Box 1148"/>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6" name="Text Box 1149"/>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7" name="Text Box 1150"/>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42</xdr:row>
      <xdr:rowOff>0</xdr:rowOff>
    </xdr:from>
    <xdr:to>
      <xdr:col>11</xdr:col>
      <xdr:colOff>9525</xdr:colOff>
      <xdr:row>43</xdr:row>
      <xdr:rowOff>57150</xdr:rowOff>
    </xdr:to>
    <xdr:sp macro="" textlink="">
      <xdr:nvSpPr>
        <xdr:cNvPr id="26668" name="Text Box 1151"/>
        <xdr:cNvSpPr txBox="1">
          <a:spLocks noChangeArrowheads="1"/>
        </xdr:cNvSpPr>
      </xdr:nvSpPr>
      <xdr:spPr bwMode="auto">
        <a:xfrm>
          <a:off x="5362575" y="8372475"/>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69" name="Text Box 1152"/>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0" name="Text Box 1153"/>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1" name="Text Box 1154"/>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2" name="Text Box 1155"/>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3" name="Text Box 1156"/>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4" name="Text Box 1157"/>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5" name="Text Box 1158"/>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6" name="Text Box 1159"/>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7" name="Text Box 1160"/>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8" name="Text Box 1163"/>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79" name="Text Box 1164"/>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0" name="Text Box 1165"/>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1" name="Text Box 1166"/>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2" name="Text Box 1167"/>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3" name="Text Box 1168"/>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4" name="Text Box 1169"/>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5" name="Text Box 1170"/>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6" name="Text Box 1171"/>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7" name="Text Box 1172"/>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43</xdr:row>
      <xdr:rowOff>0</xdr:rowOff>
    </xdr:from>
    <xdr:to>
      <xdr:col>11</xdr:col>
      <xdr:colOff>9525</xdr:colOff>
      <xdr:row>44</xdr:row>
      <xdr:rowOff>38100</xdr:rowOff>
    </xdr:to>
    <xdr:sp macro="" textlink="">
      <xdr:nvSpPr>
        <xdr:cNvPr id="26688" name="Text Box 1173"/>
        <xdr:cNvSpPr txBox="1">
          <a:spLocks noChangeArrowheads="1"/>
        </xdr:cNvSpPr>
      </xdr:nvSpPr>
      <xdr:spPr bwMode="auto">
        <a:xfrm>
          <a:off x="5362575" y="8515350"/>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89" name="Text Box 1174"/>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0" name="Text Box 1175"/>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1" name="Text Box 1176"/>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2" name="Text Box 1177"/>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3" name="Text Box 1178"/>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4" name="Text Box 1179"/>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5" name="Text Box 1180"/>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6" name="Text Box 1181"/>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7" name="Text Box 1182"/>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8" name="Text Box 1183"/>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699" name="Text Box 1184"/>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0" name="Text Box 1185"/>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1" name="Text Box 1186"/>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2" name="Text Box 1187"/>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3" name="Text Box 1188"/>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4" name="Text Box 1189"/>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5" name="Text Box 1190"/>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6" name="Text Box 1191"/>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7" name="Text Box 1192"/>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8" name="Text Box 1193"/>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09" name="Text Box 1194"/>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10" name="Text Box 1195"/>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11" name="Text Box 1196"/>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44</xdr:row>
      <xdr:rowOff>0</xdr:rowOff>
    </xdr:from>
    <xdr:to>
      <xdr:col>11</xdr:col>
      <xdr:colOff>9525</xdr:colOff>
      <xdr:row>45</xdr:row>
      <xdr:rowOff>38100</xdr:rowOff>
    </xdr:to>
    <xdr:sp macro="" textlink="">
      <xdr:nvSpPr>
        <xdr:cNvPr id="26712" name="Text Box 1197"/>
        <xdr:cNvSpPr txBox="1">
          <a:spLocks noChangeArrowheads="1"/>
        </xdr:cNvSpPr>
      </xdr:nvSpPr>
      <xdr:spPr bwMode="auto">
        <a:xfrm>
          <a:off x="5362575" y="8677275"/>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3" name="Text Box 1198"/>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4" name="Text Box 1199"/>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5" name="Text Box 1200"/>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6" name="Text Box 1201"/>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7" name="Text Box 1202"/>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8" name="Text Box 1203"/>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19" name="Text Box 1204"/>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0" name="Text Box 1205"/>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1" name="Text Box 1206"/>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2" name="Text Box 1207"/>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3" name="Text Box 1208"/>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4" name="Text Box 1209"/>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5" name="Text Box 1210"/>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6" name="Text Box 1211"/>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7" name="Text Box 1212"/>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8" name="Text Box 1213"/>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29" name="Text Box 1214"/>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0" name="Text Box 1215"/>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1" name="Text Box 1216"/>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2" name="Text Box 1217"/>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3" name="Text Box 1218"/>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4" name="Text Box 1219"/>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5" name="Text Box 1220"/>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6" name="Text Box 1221"/>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7" name="Text Box 1222"/>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45</xdr:row>
      <xdr:rowOff>0</xdr:rowOff>
    </xdr:from>
    <xdr:to>
      <xdr:col>11</xdr:col>
      <xdr:colOff>9525</xdr:colOff>
      <xdr:row>46</xdr:row>
      <xdr:rowOff>57150</xdr:rowOff>
    </xdr:to>
    <xdr:sp macro="" textlink="">
      <xdr:nvSpPr>
        <xdr:cNvPr id="26738" name="Text Box 1223"/>
        <xdr:cNvSpPr txBox="1">
          <a:spLocks noChangeArrowheads="1"/>
        </xdr:cNvSpPr>
      </xdr:nvSpPr>
      <xdr:spPr bwMode="auto">
        <a:xfrm>
          <a:off x="5362575" y="8839200"/>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39" name="Text Box 1224"/>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0" name="Text Box 1225"/>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1" name="Text Box 1226"/>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2" name="Text Box 1227"/>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3" name="Text Box 1228"/>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4" name="Text Box 1229"/>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5" name="Text Box 1230"/>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6" name="Text Box 1231"/>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7" name="Text Box 1232"/>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8" name="Text Box 1233"/>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49" name="Text Box 1234"/>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0" name="Text Box 1235"/>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1" name="Text Box 1236"/>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2" name="Text Box 1237"/>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3" name="Text Box 1238"/>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4" name="Text Box 1239"/>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5" name="Text Box 1240"/>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6" name="Text Box 1241"/>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7" name="Text Box 1242"/>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8" name="Text Box 1243"/>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59" name="Text Box 1244"/>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60" name="Text Box 1245"/>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61" name="Text Box 1246"/>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62" name="Text Box 1247"/>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63" name="Text Box 1248"/>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46</xdr:row>
      <xdr:rowOff>0</xdr:rowOff>
    </xdr:from>
    <xdr:to>
      <xdr:col>11</xdr:col>
      <xdr:colOff>9525</xdr:colOff>
      <xdr:row>47</xdr:row>
      <xdr:rowOff>57150</xdr:rowOff>
    </xdr:to>
    <xdr:sp macro="" textlink="">
      <xdr:nvSpPr>
        <xdr:cNvPr id="26764" name="Text Box 1249"/>
        <xdr:cNvSpPr txBox="1">
          <a:spLocks noChangeArrowheads="1"/>
        </xdr:cNvSpPr>
      </xdr:nvSpPr>
      <xdr:spPr bwMode="auto">
        <a:xfrm>
          <a:off x="5362575" y="8982075"/>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65" name="Text Box 125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66" name="Text Box 125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67" name="Text Box 1252"/>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68" name="Text Box 1253"/>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69" name="Text Box 1254"/>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0" name="Text Box 1255"/>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1" name="Text Box 1256"/>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2" name="Text Box 1257"/>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3" name="Text Box 1258"/>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4" name="Text Box 125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5" name="Text Box 126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6" name="Text Box 126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777" name="Text Box 1262"/>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78" name="Text Box 1263"/>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79" name="Text Box 1264"/>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0" name="Text Box 1265"/>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1" name="Text Box 1266"/>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2" name="Text Box 1267"/>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3" name="Text Box 1268"/>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4" name="Text Box 1269"/>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5" name="Text Box 1270"/>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6" name="Text Box 1271"/>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7" name="Text Box 1272"/>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8" name="Text Box 1273"/>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89" name="Text Box 1274"/>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47</xdr:row>
      <xdr:rowOff>0</xdr:rowOff>
    </xdr:from>
    <xdr:to>
      <xdr:col>5</xdr:col>
      <xdr:colOff>257175</xdr:colOff>
      <xdr:row>48</xdr:row>
      <xdr:rowOff>38100</xdr:rowOff>
    </xdr:to>
    <xdr:sp macro="" textlink="">
      <xdr:nvSpPr>
        <xdr:cNvPr id="26790" name="Text Box 1275"/>
        <xdr:cNvSpPr txBox="1">
          <a:spLocks noChangeArrowheads="1"/>
        </xdr:cNvSpPr>
      </xdr:nvSpPr>
      <xdr:spPr bwMode="auto">
        <a:xfrm>
          <a:off x="3067050" y="9124950"/>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1" name="Text Box 1276"/>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2" name="Text Box 1277"/>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3" name="Text Box 1278"/>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4" name="Text Box 1279"/>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5" name="Text Box 1280"/>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6" name="Text Box 1281"/>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7" name="Text Box 1282"/>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8" name="Text Box 1283"/>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799" name="Text Box 1284"/>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0" name="Text Box 1285"/>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1" name="Text Box 1286"/>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2" name="Text Box 1287"/>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3" name="Text Box 1288"/>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4" name="Text Box 1289"/>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5" name="Text Box 1290"/>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6" name="Text Box 1291"/>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7" name="Text Box 1292"/>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8" name="Text Box 1293"/>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09" name="Text Box 1294"/>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0" name="Text Box 1295"/>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1" name="Text Box 1296"/>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2" name="Text Box 1297"/>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3" name="Text Box 1298"/>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4" name="Text Box 1299"/>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5" name="Text Box 1300"/>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48</xdr:row>
      <xdr:rowOff>0</xdr:rowOff>
    </xdr:from>
    <xdr:to>
      <xdr:col>5</xdr:col>
      <xdr:colOff>257175</xdr:colOff>
      <xdr:row>49</xdr:row>
      <xdr:rowOff>38100</xdr:rowOff>
    </xdr:to>
    <xdr:sp macro="" textlink="">
      <xdr:nvSpPr>
        <xdr:cNvPr id="26816" name="Text Box 1301"/>
        <xdr:cNvSpPr txBox="1">
          <a:spLocks noChangeArrowheads="1"/>
        </xdr:cNvSpPr>
      </xdr:nvSpPr>
      <xdr:spPr bwMode="auto">
        <a:xfrm>
          <a:off x="3067050" y="9286875"/>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17" name="Text Box 1302"/>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18" name="Text Box 1303"/>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19" name="Text Box 1304"/>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0" name="Text Box 1305"/>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1" name="Text Box 1306"/>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2" name="Text Box 1307"/>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3" name="Text Box 1308"/>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4" name="Text Box 1309"/>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5" name="Text Box 1310"/>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6" name="Text Box 1311"/>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7" name="Text Box 1312"/>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8" name="Text Box 1313"/>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29" name="Text Box 1314"/>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0" name="Text Box 1315"/>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1" name="Text Box 1316"/>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2" name="Text Box 1317"/>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3" name="Text Box 1318"/>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4" name="Text Box 1319"/>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5" name="Text Box 1320"/>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6" name="Text Box 1321"/>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7" name="Text Box 1322"/>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8" name="Text Box 1323"/>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39" name="Text Box 1324"/>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40" name="Text Box 1325"/>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41" name="Text Box 1326"/>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49</xdr:row>
      <xdr:rowOff>0</xdr:rowOff>
    </xdr:from>
    <xdr:to>
      <xdr:col>5</xdr:col>
      <xdr:colOff>257175</xdr:colOff>
      <xdr:row>50</xdr:row>
      <xdr:rowOff>38100</xdr:rowOff>
    </xdr:to>
    <xdr:sp macro="" textlink="">
      <xdr:nvSpPr>
        <xdr:cNvPr id="26842" name="Text Box 1327"/>
        <xdr:cNvSpPr txBox="1">
          <a:spLocks noChangeArrowheads="1"/>
        </xdr:cNvSpPr>
      </xdr:nvSpPr>
      <xdr:spPr bwMode="auto">
        <a:xfrm>
          <a:off x="3067050" y="9448800"/>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3" name="Text Box 1328"/>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4" name="Text Box 1329"/>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5" name="Text Box 1330"/>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6" name="Text Box 1331"/>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7" name="Text Box 1332"/>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8" name="Text Box 1333"/>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49" name="Text Box 1334"/>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0" name="Text Box 1335"/>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1" name="Text Box 1336"/>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2" name="Text Box 1337"/>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3" name="Text Box 1338"/>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4" name="Text Box 1339"/>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5" name="Text Box 1340"/>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6" name="Text Box 1341"/>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7" name="Text Box 1342"/>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8" name="Text Box 1343"/>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59" name="Text Box 1344"/>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0" name="Text Box 1345"/>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1" name="Text Box 1346"/>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2" name="Text Box 1347"/>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3" name="Text Box 1348"/>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4" name="Text Box 1349"/>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5" name="Text Box 1350"/>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6" name="Text Box 1351"/>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7" name="Text Box 1352"/>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50</xdr:row>
      <xdr:rowOff>0</xdr:rowOff>
    </xdr:from>
    <xdr:to>
      <xdr:col>5</xdr:col>
      <xdr:colOff>257175</xdr:colOff>
      <xdr:row>51</xdr:row>
      <xdr:rowOff>57150</xdr:rowOff>
    </xdr:to>
    <xdr:sp macro="" textlink="">
      <xdr:nvSpPr>
        <xdr:cNvPr id="26868" name="Text Box 1353"/>
        <xdr:cNvSpPr txBox="1">
          <a:spLocks noChangeArrowheads="1"/>
        </xdr:cNvSpPr>
      </xdr:nvSpPr>
      <xdr:spPr bwMode="auto">
        <a:xfrm>
          <a:off x="3067050" y="9610725"/>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69" name="Text Box 1354"/>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0" name="Text Box 1355"/>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1" name="Text Box 1356"/>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2" name="Text Box 1357"/>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3" name="Text Box 1358"/>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4" name="Text Box 1359"/>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5" name="Text Box 1360"/>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6" name="Text Box 1361"/>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7" name="Text Box 1362"/>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8" name="Text Box 1363"/>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79" name="Text Box 1364"/>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0" name="Text Box 1365"/>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1" name="Text Box 1366"/>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2" name="Text Box 1367"/>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3" name="Text Box 1368"/>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4" name="Text Box 1369"/>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5" name="Text Box 1370"/>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6" name="Text Box 1371"/>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7" name="Text Box 1372"/>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8" name="Text Box 1373"/>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89" name="Text Box 1374"/>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90" name="Text Box 1375"/>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91" name="Text Box 1376"/>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92" name="Text Box 1377"/>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93" name="Text Box 1378"/>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51</xdr:row>
      <xdr:rowOff>0</xdr:rowOff>
    </xdr:from>
    <xdr:to>
      <xdr:col>5</xdr:col>
      <xdr:colOff>257175</xdr:colOff>
      <xdr:row>52</xdr:row>
      <xdr:rowOff>38100</xdr:rowOff>
    </xdr:to>
    <xdr:sp macro="" textlink="">
      <xdr:nvSpPr>
        <xdr:cNvPr id="26894" name="Text Box 1379"/>
        <xdr:cNvSpPr txBox="1">
          <a:spLocks noChangeArrowheads="1"/>
        </xdr:cNvSpPr>
      </xdr:nvSpPr>
      <xdr:spPr bwMode="auto">
        <a:xfrm>
          <a:off x="3067050" y="9753600"/>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895" name="Text Box 138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896" name="Text Box 138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897" name="Text Box 138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898" name="Text Box 138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899" name="Text Box 138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0" name="Text Box 138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1" name="Text Box 138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2" name="Text Box 138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3" name="Text Box 1388"/>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4" name="Text Box 138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5" name="Text Box 139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6" name="Text Box 139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6907" name="Text Box 139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08" name="Text Box 1393"/>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09" name="Text Box 1394"/>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0" name="Text Box 1395"/>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1" name="Text Box 1396"/>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2" name="Text Box 1397"/>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3" name="Text Box 1398"/>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4" name="Text Box 139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5" name="Text Box 140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6" name="Text Box 140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7" name="Text Box 1402"/>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8" name="Text Box 1403"/>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19" name="Text Box 1404"/>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20" name="Text Box 1405"/>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1" name="Text Box 140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2" name="Text Box 140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3" name="Text Box 140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4" name="Text Box 140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5" name="Text Box 141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6" name="Text Box 141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7" name="Text Box 141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8" name="Text Box 141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29" name="Text Box 141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30" name="Text Box 141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31" name="Text Box 141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32" name="Text Box 141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33" name="Text Box 141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4" name="Text Box 141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5" name="Text Box 142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6" name="Text Box 142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7" name="Text Box 1422"/>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8" name="Text Box 1423"/>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39" name="Text Box 1424"/>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0" name="Text Box 1425"/>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1" name="Text Box 1426"/>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2" name="Text Box 1427"/>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3" name="Text Box 1428"/>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4" name="Text Box 1429"/>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5" name="Text Box 1430"/>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47</xdr:row>
      <xdr:rowOff>0</xdr:rowOff>
    </xdr:from>
    <xdr:to>
      <xdr:col>11</xdr:col>
      <xdr:colOff>9525</xdr:colOff>
      <xdr:row>48</xdr:row>
      <xdr:rowOff>38100</xdr:rowOff>
    </xdr:to>
    <xdr:sp macro="" textlink="">
      <xdr:nvSpPr>
        <xdr:cNvPr id="26946" name="Text Box 1431"/>
        <xdr:cNvSpPr txBox="1">
          <a:spLocks noChangeArrowheads="1"/>
        </xdr:cNvSpPr>
      </xdr:nvSpPr>
      <xdr:spPr bwMode="auto">
        <a:xfrm>
          <a:off x="5362575" y="9124950"/>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47" name="Text Box 143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48" name="Text Box 143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49" name="Text Box 143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0" name="Text Box 143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1" name="Text Box 143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2" name="Text Box 143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3" name="Text Box 143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4" name="Text Box 143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5" name="Text Box 144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6" name="Text Box 144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7" name="Text Box 144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8" name="Text Box 144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59" name="Text Box 144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0" name="Text Box 144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1" name="Text Box 144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2" name="Text Box 144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3" name="Text Box 144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4" name="Text Box 144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5" name="Text Box 145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6" name="Text Box 145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7" name="Text Box 145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8" name="Text Box 145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69" name="Text Box 145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0" name="Text Box 145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1" name="Text Box 145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2" name="Text Box 145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3" name="Text Box 145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4" name="Text Box 145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5" name="Text Box 146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6" name="Text Box 146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7" name="Text Box 146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8" name="Text Box 146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79" name="Text Box 146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0" name="Text Box 146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1" name="Text Box 146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2" name="Text Box 146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3" name="Text Box 146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4" name="Text Box 146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85" name="Text Box 147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86" name="Text Box 147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87" name="Text Box 147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88" name="Text Box 147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89" name="Text Box 147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0" name="Text Box 147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1" name="Text Box 147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2" name="Text Box 147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3" name="Text Box 147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4" name="Text Box 147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5" name="Text Box 148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6" name="Text Box 148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6997" name="Text Box 148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98" name="Text Box 148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6999" name="Text Box 148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0" name="Text Box 148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1" name="Text Box 148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2" name="Text Box 148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3" name="Text Box 148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4" name="Text Box 148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5" name="Text Box 149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6" name="Text Box 149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7" name="Text Box 149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8" name="Text Box 149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09" name="Text Box 149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0" name="Text Box 149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1" name="Text Box 149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2" name="Text Box 149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3" name="Text Box 149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4" name="Text Box 1499"/>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5" name="Text Box 1500"/>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6" name="Text Box 1501"/>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7" name="Text Box 1502"/>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8" name="Text Box 1503"/>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19" name="Text Box 1504"/>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20" name="Text Box 1505"/>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21" name="Text Box 1506"/>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22" name="Text Box 1507"/>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48</xdr:row>
      <xdr:rowOff>0</xdr:rowOff>
    </xdr:from>
    <xdr:to>
      <xdr:col>11</xdr:col>
      <xdr:colOff>9525</xdr:colOff>
      <xdr:row>49</xdr:row>
      <xdr:rowOff>38100</xdr:rowOff>
    </xdr:to>
    <xdr:sp macro="" textlink="">
      <xdr:nvSpPr>
        <xdr:cNvPr id="27023" name="Text Box 1508"/>
        <xdr:cNvSpPr txBox="1">
          <a:spLocks noChangeArrowheads="1"/>
        </xdr:cNvSpPr>
      </xdr:nvSpPr>
      <xdr:spPr bwMode="auto">
        <a:xfrm>
          <a:off x="5362575" y="9286875"/>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4" name="Text Box 150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5" name="Text Box 151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6" name="Text Box 151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7" name="Text Box 151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8" name="Text Box 151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29" name="Text Box 151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0" name="Text Box 151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1" name="Text Box 151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2" name="Text Box 151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3" name="Text Box 151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4" name="Text Box 151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5" name="Text Box 152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6" name="Text Box 152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7" name="Text Box 152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8" name="Text Box 152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39" name="Text Box 152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0" name="Text Box 152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1" name="Text Box 152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2" name="Text Box 152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3" name="Text Box 152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4" name="Text Box 152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5" name="Text Box 153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6" name="Text Box 153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7" name="Text Box 153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8" name="Text Box 153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49" name="Text Box 153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0" name="Text Box 153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1" name="Text Box 153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2" name="Text Box 153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3" name="Text Box 153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4" name="Text Box 153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5" name="Text Box 154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6" name="Text Box 154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7" name="Text Box 154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8" name="Text Box 154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59" name="Text Box 154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60" name="Text Box 154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61" name="Text Box 154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2" name="Text Box 154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3" name="Text Box 154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4" name="Text Box 154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5" name="Text Box 155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6" name="Text Box 155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7" name="Text Box 155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8" name="Text Box 155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69" name="Text Box 155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70" name="Text Box 155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71" name="Text Box 155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72" name="Text Box 155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073" name="Text Box 155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4" name="Text Box 155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5" name="Text Box 156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6" name="Text Box 156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7" name="Text Box 156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8" name="Text Box 156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79" name="Text Box 156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0" name="Text Box 156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1" name="Text Box 156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2" name="Text Box 156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3" name="Text Box 156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4" name="Text Box 156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5" name="Text Box 157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6" name="Text Box 157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7" name="Text Box 157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8" name="Text Box 157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89" name="Text Box 157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0" name="Text Box 1575"/>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1" name="Text Box 1576"/>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2" name="Text Box 1577"/>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3" name="Text Box 1578"/>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4" name="Text Box 1579"/>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5" name="Text Box 1580"/>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6" name="Text Box 1581"/>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7" name="Text Box 1582"/>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8" name="Text Box 1583"/>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49</xdr:row>
      <xdr:rowOff>0</xdr:rowOff>
    </xdr:from>
    <xdr:to>
      <xdr:col>11</xdr:col>
      <xdr:colOff>9525</xdr:colOff>
      <xdr:row>50</xdr:row>
      <xdr:rowOff>38100</xdr:rowOff>
    </xdr:to>
    <xdr:sp macro="" textlink="">
      <xdr:nvSpPr>
        <xdr:cNvPr id="27099" name="Text Box 1584"/>
        <xdr:cNvSpPr txBox="1">
          <a:spLocks noChangeArrowheads="1"/>
        </xdr:cNvSpPr>
      </xdr:nvSpPr>
      <xdr:spPr bwMode="auto">
        <a:xfrm>
          <a:off x="5362575" y="9448800"/>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0" name="Text Box 158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1" name="Text Box 158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2" name="Text Box 158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3" name="Text Box 158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4" name="Text Box 158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5" name="Text Box 159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6" name="Text Box 159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7" name="Text Box 159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8" name="Text Box 159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09" name="Text Box 159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0" name="Text Box 159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1" name="Text Box 159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2" name="Text Box 159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3" name="Text Box 159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4" name="Text Box 159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5" name="Text Box 160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6" name="Text Box 160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7" name="Text Box 160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8" name="Text Box 160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19" name="Text Box 160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0" name="Text Box 160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1" name="Text Box 160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2" name="Text Box 160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3" name="Text Box 160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4" name="Text Box 160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5" name="Text Box 161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6" name="Text Box 161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7" name="Text Box 161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8" name="Text Box 161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29" name="Text Box 161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0" name="Text Box 161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1" name="Text Box 161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2" name="Text Box 161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3" name="Text Box 161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4" name="Text Box 161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5" name="Text Box 162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6" name="Text Box 162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37" name="Text Box 162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38" name="Text Box 162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39" name="Text Box 162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0" name="Text Box 162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1" name="Text Box 162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2" name="Text Box 162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3" name="Text Box 162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4" name="Text Box 162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5" name="Text Box 163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6" name="Text Box 163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7" name="Text Box 163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8" name="Text Box 163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49" name="Text Box 163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0" name="Text Box 163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1" name="Text Box 163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2" name="Text Box 163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3" name="Text Box 163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4" name="Text Box 163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5" name="Text Box 164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6" name="Text Box 164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7" name="Text Box 164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8" name="Text Box 164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59" name="Text Box 164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0" name="Text Box 164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1" name="Text Box 164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2" name="Text Box 164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3" name="Text Box 164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4" name="Text Box 164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5" name="Text Box 165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6" name="Text Box 1651"/>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7" name="Text Box 1652"/>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8" name="Text Box 1653"/>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69" name="Text Box 1654"/>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0" name="Text Box 1655"/>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1" name="Text Box 1656"/>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2" name="Text Box 1657"/>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3" name="Text Box 1658"/>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4" name="Text Box 1659"/>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50</xdr:row>
      <xdr:rowOff>0</xdr:rowOff>
    </xdr:from>
    <xdr:to>
      <xdr:col>11</xdr:col>
      <xdr:colOff>9525</xdr:colOff>
      <xdr:row>51</xdr:row>
      <xdr:rowOff>57150</xdr:rowOff>
    </xdr:to>
    <xdr:sp macro="" textlink="">
      <xdr:nvSpPr>
        <xdr:cNvPr id="27175" name="Text Box 1660"/>
        <xdr:cNvSpPr txBox="1">
          <a:spLocks noChangeArrowheads="1"/>
        </xdr:cNvSpPr>
      </xdr:nvSpPr>
      <xdr:spPr bwMode="auto">
        <a:xfrm>
          <a:off x="5362575" y="9610725"/>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76" name="Text Box 166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77" name="Text Box 166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78" name="Text Box 166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79" name="Text Box 166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0" name="Text Box 166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1" name="Text Box 166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2" name="Text Box 166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3" name="Text Box 166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4" name="Text Box 166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5" name="Text Box 167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6" name="Text Box 167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7" name="Text Box 167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8" name="Text Box 167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89" name="Text Box 167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0" name="Text Box 167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1" name="Text Box 167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2" name="Text Box 167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3" name="Text Box 167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4" name="Text Box 167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5" name="Text Box 168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6" name="Text Box 168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7" name="Text Box 168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8" name="Text Box 168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199" name="Text Box 168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0" name="Text Box 168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1" name="Text Box 168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2" name="Text Box 168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3" name="Text Box 168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4" name="Text Box 168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5" name="Text Box 169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6" name="Text Box 169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7" name="Text Box 169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8" name="Text Box 169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09" name="Text Box 169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10" name="Text Box 169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11" name="Text Box 169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12" name="Text Box 169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13" name="Text Box 169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4" name="Text Box 169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5" name="Text Box 170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6" name="Text Box 170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7" name="Text Box 170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8" name="Text Box 170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19" name="Text Box 170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20" name="Text Box 170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21" name="Text Box 170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22" name="Text Box 170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23" name="Text Box 170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24" name="Text Box 170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25" name="Text Box 171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26" name="Text Box 171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27" name="Text Box 171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28" name="Text Box 171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29" name="Text Box 171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0" name="Text Box 171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1" name="Text Box 171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2" name="Text Box 171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3" name="Text Box 171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4" name="Text Box 171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5" name="Text Box 172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6" name="Text Box 172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7" name="Text Box 172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8" name="Text Box 172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39" name="Text Box 172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0" name="Text Box 172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1" name="Text Box 1726"/>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2" name="Text Box 1727"/>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3" name="Text Box 1728"/>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4" name="Text Box 1729"/>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5" name="Text Box 1730"/>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6" name="Text Box 1731"/>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7" name="Text Box 1732"/>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8" name="Text Box 1733"/>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49" name="Text Box 1734"/>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51</xdr:row>
      <xdr:rowOff>0</xdr:rowOff>
    </xdr:from>
    <xdr:to>
      <xdr:col>11</xdr:col>
      <xdr:colOff>9525</xdr:colOff>
      <xdr:row>52</xdr:row>
      <xdr:rowOff>38100</xdr:rowOff>
    </xdr:to>
    <xdr:sp macro="" textlink="">
      <xdr:nvSpPr>
        <xdr:cNvPr id="27250" name="Text Box 1735"/>
        <xdr:cNvSpPr txBox="1">
          <a:spLocks noChangeArrowheads="1"/>
        </xdr:cNvSpPr>
      </xdr:nvSpPr>
      <xdr:spPr bwMode="auto">
        <a:xfrm>
          <a:off x="5362575" y="9753600"/>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1" name="Text Box 173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2" name="Text Box 173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3" name="Text Box 173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4" name="Text Box 173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5" name="Text Box 174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6" name="Text Box 174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7" name="Text Box 174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8" name="Text Box 174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59" name="Text Box 174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60" name="Text Box 174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61" name="Text Box 174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62" name="Text Box 174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263" name="Text Box 174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4" name="Text Box 174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5" name="Text Box 175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6" name="Text Box 175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7" name="Text Box 175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8" name="Text Box 175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69" name="Text Box 175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0" name="Text Box 175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1" name="Text Box 175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2" name="Text Box 175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3" name="Text Box 1758"/>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4" name="Text Box 175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75" name="Text Box 176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76" name="Text Box 176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77" name="Text Box 176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78" name="Text Box 176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79" name="Text Box 176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0" name="Text Box 176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1" name="Text Box 176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2" name="Text Box 176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3" name="Text Box 176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4" name="Text Box 176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5" name="Text Box 177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286" name="Text Box 177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87" name="Text Box 177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88" name="Text Box 177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89" name="Text Box 177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0" name="Text Box 177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1" name="Text Box 177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2" name="Text Box 177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3" name="Text Box 1778"/>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4" name="Text Box 177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5" name="Text Box 178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6" name="Text Box 178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7" name="Text Box 178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8" name="Text Box 178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299" name="Text Box 178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0" name="Text Box 178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1" name="Text Box 178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2" name="Text Box 178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3" name="Text Box 1788"/>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4" name="Text Box 1789"/>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5" name="Text Box 1790"/>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6" name="Text Box 1791"/>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7" name="Text Box 1792"/>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8" name="Text Box 1793"/>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09" name="Text Box 1794"/>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10" name="Text Box 1795"/>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11" name="Text Box 1796"/>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52</xdr:row>
      <xdr:rowOff>0</xdr:rowOff>
    </xdr:from>
    <xdr:to>
      <xdr:col>5</xdr:col>
      <xdr:colOff>257175</xdr:colOff>
      <xdr:row>53</xdr:row>
      <xdr:rowOff>38100</xdr:rowOff>
    </xdr:to>
    <xdr:sp macro="" textlink="">
      <xdr:nvSpPr>
        <xdr:cNvPr id="27312" name="Text Box 1797"/>
        <xdr:cNvSpPr txBox="1">
          <a:spLocks noChangeArrowheads="1"/>
        </xdr:cNvSpPr>
      </xdr:nvSpPr>
      <xdr:spPr bwMode="auto">
        <a:xfrm>
          <a:off x="3067050" y="9915525"/>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3" name="Text Box 179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4" name="Text Box 179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5" name="Text Box 180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6" name="Text Box 180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7" name="Text Box 180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8" name="Text Box 180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19" name="Text Box 180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0" name="Text Box 180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1" name="Text Box 180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2" name="Text Box 180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3" name="Text Box 180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4" name="Text Box 180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325" name="Text Box 181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26" name="Text Box 181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27" name="Text Box 181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28" name="Text Box 181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29" name="Text Box 181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0" name="Text Box 181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1" name="Text Box 181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2" name="Text Box 181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3" name="Text Box 181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4" name="Text Box 181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5" name="Text Box 182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36" name="Text Box 182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37" name="Text Box 182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38" name="Text Box 182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39" name="Text Box 182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0" name="Text Box 182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1" name="Text Box 182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2" name="Text Box 182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3" name="Text Box 182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4" name="Text Box 182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5" name="Text Box 183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6" name="Text Box 183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47" name="Text Box 183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48" name="Text Box 183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49" name="Text Box 183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0" name="Text Box 183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1" name="Text Box 183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2" name="Text Box 183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3" name="Text Box 183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4" name="Text Box 183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5" name="Text Box 184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6" name="Text Box 184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7" name="Text Box 184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8" name="Text Box 184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59" name="Text Box 184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0" name="Text Box 184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1" name="Text Box 184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2" name="Text Box 184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3" name="Text Box 184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4" name="Text Box 184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5" name="Text Box 185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6" name="Text Box 185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7" name="Text Box 185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8" name="Text Box 185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69" name="Text Box 185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70" name="Text Box 185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71" name="Text Box 185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72" name="Text Box 185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3" name="Text Box 185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4" name="Text Box 185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5" name="Text Box 186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6" name="Text Box 186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7" name="Text Box 186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8" name="Text Box 186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79" name="Text Box 186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80" name="Text Box 186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81" name="Text Box 186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82" name="Text Box 186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383" name="Text Box 186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4" name="Text Box 186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5" name="Text Box 187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6" name="Text Box 187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7" name="Text Box 187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8" name="Text Box 187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89" name="Text Box 187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0" name="Text Box 187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1" name="Text Box 187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2" name="Text Box 187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3" name="Text Box 187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4" name="Text Box 187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5" name="Text Box 188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6" name="Text Box 188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7" name="Text Box 188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8" name="Text Box 188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399" name="Text Box 1884"/>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0" name="Text Box 1885"/>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1" name="Text Box 1886"/>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2" name="Text Box 1887"/>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3" name="Text Box 1888"/>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4" name="Text Box 1889"/>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5" name="Text Box 1890"/>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6" name="Text Box 1891"/>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7" name="Text Box 1892"/>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52</xdr:row>
      <xdr:rowOff>0</xdr:rowOff>
    </xdr:from>
    <xdr:to>
      <xdr:col>11</xdr:col>
      <xdr:colOff>9525</xdr:colOff>
      <xdr:row>53</xdr:row>
      <xdr:rowOff>38100</xdr:rowOff>
    </xdr:to>
    <xdr:sp macro="" textlink="">
      <xdr:nvSpPr>
        <xdr:cNvPr id="27408" name="Text Box 1893"/>
        <xdr:cNvSpPr txBox="1">
          <a:spLocks noChangeArrowheads="1"/>
        </xdr:cNvSpPr>
      </xdr:nvSpPr>
      <xdr:spPr bwMode="auto">
        <a:xfrm>
          <a:off x="5362575" y="9915525"/>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09" name="Text Box 189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0" name="Text Box 189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1" name="Text Box 189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2" name="Text Box 189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3" name="Text Box 189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4" name="Text Box 190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5" name="Text Box 190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6" name="Text Box 190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7" name="Text Box 190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8" name="Text Box 190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19" name="Text Box 190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20" name="Text Box 190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421" name="Text Box 190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2" name="Text Box 190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3" name="Text Box 190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4" name="Text Box 191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5" name="Text Box 191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6" name="Text Box 191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7" name="Text Box 191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8" name="Text Box 191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29" name="Text Box 191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30" name="Text Box 191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31" name="Text Box 191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32" name="Text Box 191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3" name="Text Box 191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4" name="Text Box 192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5" name="Text Box 192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6" name="Text Box 192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7" name="Text Box 192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8" name="Text Box 192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39" name="Text Box 192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40" name="Text Box 192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41" name="Text Box 192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42" name="Text Box 192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43" name="Text Box 192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4" name="Text Box 193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5" name="Text Box 193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6" name="Text Box 193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7" name="Text Box 193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8" name="Text Box 193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49" name="Text Box 193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0" name="Text Box 193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1" name="Text Box 193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2" name="Text Box 193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3" name="Text Box 193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4" name="Text Box 194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5" name="Text Box 194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6" name="Text Box 194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7" name="Text Box 194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8" name="Text Box 194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59" name="Text Box 194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0" name="Text Box 194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1" name="Text Box 194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2" name="Text Box 194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3" name="Text Box 194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4" name="Text Box 195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5" name="Text Box 195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6" name="Text Box 195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7" name="Text Box 195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68" name="Text Box 195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69" name="Text Box 195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0" name="Text Box 195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1" name="Text Box 195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2" name="Text Box 195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3" name="Text Box 195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4" name="Text Box 196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5" name="Text Box 196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6" name="Text Box 196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7" name="Text Box 196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8" name="Text Box 196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479" name="Text Box 196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0" name="Text Box 196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1" name="Text Box 196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2" name="Text Box 196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3" name="Text Box 196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4" name="Text Box 197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5" name="Text Box 197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6" name="Text Box 197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7" name="Text Box 197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8" name="Text Box 197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89" name="Text Box 197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0" name="Text Box 197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1" name="Text Box 197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2" name="Text Box 197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3" name="Text Box 197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4" name="Text Box 198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5" name="Text Box 198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6" name="Text Box 198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7" name="Text Box 198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8" name="Text Box 198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499" name="Text Box 198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0" name="Text Box 198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1" name="Text Box 198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2" name="Text Box 198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3" name="Text Box 198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4" name="Text Box 199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7505" name="Text Box 199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06" name="Text Box 199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07" name="Text Box 199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08" name="Text Box 199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09" name="Text Box 199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0" name="Text Box 199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1" name="Text Box 199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2" name="Text Box 199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3" name="Text Box 199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4" name="Text Box 200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5" name="Text Box 200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6" name="Text Box 200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7" name="Text Box 200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8" name="Text Box 200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19" name="Text Box 200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0" name="Text Box 200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1" name="Text Box 200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2" name="Text Box 200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3" name="Text Box 200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4" name="Text Box 201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5" name="Text Box 201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6" name="Text Box 201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7" name="Text Box 201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8" name="Text Box 201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29" name="Text Box 201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0" name="Text Box 201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1" name="Text Box 201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2" name="Text Box 201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3" name="Text Box 201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4" name="Text Box 202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5" name="Text Box 202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6" name="Text Box 202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7" name="Text Box 202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8" name="Text Box 202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39" name="Text Box 202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40" name="Text Box 202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1" name="Text Box 202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2" name="Text Box 202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3" name="Text Box 202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4" name="Text Box 203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5" name="Text Box 203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6" name="Text Box 203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7" name="Text Box 203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8" name="Text Box 203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49" name="Text Box 203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0" name="Text Box 203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1" name="Text Box 203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2" name="Text Box 203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3" name="Text Box 203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4" name="Text Box 204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5" name="Text Box 204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6" name="Text Box 204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7" name="Text Box 204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8" name="Text Box 204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59" name="Text Box 204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0" name="Text Box 204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1" name="Text Box 204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2" name="Text Box 204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3" name="Text Box 204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4" name="Text Box 205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65" name="Text Box 205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66" name="Text Box 205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67" name="Text Box 205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68" name="Text Box 205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69" name="Text Box 205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0" name="Text Box 205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1" name="Text Box 205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2" name="Text Box 205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3" name="Text Box 205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4" name="Text Box 206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5" name="Text Box 206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576" name="Text Box 206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77" name="Text Box 206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78" name="Text Box 206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79" name="Text Box 206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0" name="Text Box 206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1" name="Text Box 206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2" name="Text Box 206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3" name="Text Box 206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4" name="Text Box 207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5" name="Text Box 207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6" name="Text Box 207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7" name="Text Box 207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8" name="Text Box 207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89" name="Text Box 207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0" name="Text Box 207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1" name="Text Box 207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2" name="Text Box 207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3" name="Text Box 2079"/>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4" name="Text Box 2080"/>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5" name="Text Box 2081"/>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6" name="Text Box 2082"/>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7" name="Text Box 2083"/>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8" name="Text Box 2084"/>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599" name="Text Box 2085"/>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600" name="Text Box 2086"/>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601" name="Text Box 2087"/>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55</xdr:row>
      <xdr:rowOff>0</xdr:rowOff>
    </xdr:from>
    <xdr:to>
      <xdr:col>5</xdr:col>
      <xdr:colOff>257175</xdr:colOff>
      <xdr:row>56</xdr:row>
      <xdr:rowOff>57150</xdr:rowOff>
    </xdr:to>
    <xdr:sp macro="" textlink="">
      <xdr:nvSpPr>
        <xdr:cNvPr id="27602" name="Text Box 2088"/>
        <xdr:cNvSpPr txBox="1">
          <a:spLocks noChangeArrowheads="1"/>
        </xdr:cNvSpPr>
      </xdr:nvSpPr>
      <xdr:spPr bwMode="auto">
        <a:xfrm>
          <a:off x="3067050" y="1042035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3" name="Text Box 208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4" name="Text Box 209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5" name="Text Box 209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6" name="Text Box 209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7" name="Text Box 209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8" name="Text Box 209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09" name="Text Box 209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0" name="Text Box 209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1" name="Text Box 209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2" name="Text Box 209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3" name="Text Box 209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4" name="Text Box 210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5" name="Text Box 210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6" name="Text Box 210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7" name="Text Box 210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8" name="Text Box 210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19" name="Text Box 210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0" name="Text Box 210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1" name="Text Box 210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2" name="Text Box 210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3" name="Text Box 210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4" name="Text Box 211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5" name="Text Box 211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26" name="Text Box 211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27" name="Text Box 2113"/>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28" name="Text Box 2114"/>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29" name="Text Box 2115"/>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0" name="Text Box 2116"/>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1" name="Text Box 2117"/>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2" name="Text Box 2118"/>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3" name="Text Box 2119"/>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4" name="Text Box 2120"/>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5" name="Text Box 2121"/>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6" name="Text Box 2122"/>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37" name="Text Box 2123"/>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38" name="Text Box 212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39" name="Text Box 212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0" name="Text Box 212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1" name="Text Box 212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2" name="Text Box 212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3" name="Text Box 212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4" name="Text Box 213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5" name="Text Box 213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6" name="Text Box 213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7" name="Text Box 213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8" name="Text Box 213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49" name="Text Box 213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0" name="Text Box 213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1" name="Text Box 213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2" name="Text Box 213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3" name="Text Box 213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4" name="Text Box 214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5" name="Text Box 214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6" name="Text Box 214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7" name="Text Box 214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8" name="Text Box 214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59" name="Text Box 214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60" name="Text Box 214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61" name="Text Box 214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62" name="Text Box 214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3" name="Text Box 2149"/>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4" name="Text Box 2150"/>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5" name="Text Box 2151"/>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6" name="Text Box 2152"/>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7" name="Text Box 2153"/>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8" name="Text Box 2154"/>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69" name="Text Box 2155"/>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70" name="Text Box 2156"/>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71" name="Text Box 2157"/>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72" name="Text Box 2158"/>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673" name="Text Box 2159"/>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4" name="Text Box 216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5" name="Text Box 216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6" name="Text Box 216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7" name="Text Box 216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8" name="Text Box 216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79" name="Text Box 216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0" name="Text Box 216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1" name="Text Box 216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2" name="Text Box 216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3" name="Text Box 216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4" name="Text Box 217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5" name="Text Box 217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6" name="Text Box 217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7" name="Text Box 217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8" name="Text Box 217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89" name="Text Box 217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0" name="Text Box 2176"/>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1" name="Text Box 2177"/>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2" name="Text Box 2178"/>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3" name="Text Box 2179"/>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4" name="Text Box 2180"/>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5" name="Text Box 2181"/>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6" name="Text Box 2182"/>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7" name="Text Box 2183"/>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8" name="Text Box 2184"/>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56</xdr:row>
      <xdr:rowOff>0</xdr:rowOff>
    </xdr:from>
    <xdr:to>
      <xdr:col>5</xdr:col>
      <xdr:colOff>257175</xdr:colOff>
      <xdr:row>57</xdr:row>
      <xdr:rowOff>57150</xdr:rowOff>
    </xdr:to>
    <xdr:sp macro="" textlink="">
      <xdr:nvSpPr>
        <xdr:cNvPr id="27699" name="Text Box 2185"/>
        <xdr:cNvSpPr txBox="1">
          <a:spLocks noChangeArrowheads="1"/>
        </xdr:cNvSpPr>
      </xdr:nvSpPr>
      <xdr:spPr bwMode="auto">
        <a:xfrm>
          <a:off x="3067050" y="10563225"/>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0" name="Text Box 2186"/>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1" name="Text Box 2187"/>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2" name="Text Box 2188"/>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3" name="Text Box 2189"/>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4" name="Text Box 2190"/>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5" name="Text Box 2191"/>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6" name="Text Box 2192"/>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7" name="Text Box 2193"/>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8" name="Text Box 2194"/>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09" name="Text Box 2195"/>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10" name="Text Box 2196"/>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5</xdr:col>
      <xdr:colOff>180975</xdr:colOff>
      <xdr:row>57</xdr:row>
      <xdr:rowOff>0</xdr:rowOff>
    </xdr:from>
    <xdr:to>
      <xdr:col>5</xdr:col>
      <xdr:colOff>257175</xdr:colOff>
      <xdr:row>58</xdr:row>
      <xdr:rowOff>57150</xdr:rowOff>
    </xdr:to>
    <xdr:sp macro="" textlink="">
      <xdr:nvSpPr>
        <xdr:cNvPr id="27711" name="Text Box 2197"/>
        <xdr:cNvSpPr txBox="1">
          <a:spLocks noChangeArrowheads="1"/>
        </xdr:cNvSpPr>
      </xdr:nvSpPr>
      <xdr:spPr bwMode="auto">
        <a:xfrm>
          <a:off x="3067050" y="1070610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2" name="Text Box 219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3" name="Text Box 220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4" name="Text Box 220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5" name="Text Box 220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6" name="Text Box 220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7" name="Text Box 220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8" name="Text Box 220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19" name="Text Box 220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20" name="Text Box 220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21" name="Text Box 220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22" name="Text Box 220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3" name="Text Box 221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4" name="Text Box 221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5" name="Text Box 221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6" name="Text Box 221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7" name="Text Box 221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8" name="Text Box 221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29" name="Text Box 221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30" name="Text Box 221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31" name="Text Box 221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32" name="Text Box 221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33" name="Text Box 222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4" name="Text Box 222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5" name="Text Box 222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6" name="Text Box 222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7" name="Text Box 222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8" name="Text Box 222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39" name="Text Box 222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0" name="Text Box 222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1" name="Text Box 222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2" name="Text Box 222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3" name="Text Box 223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4" name="Text Box 223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5" name="Text Box 223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6" name="Text Box 223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7" name="Text Box 223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8" name="Text Box 223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49" name="Text Box 223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0" name="Text Box 223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1" name="Text Box 223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2" name="Text Box 223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3" name="Text Box 224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4" name="Text Box 224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5" name="Text Box 224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6" name="Text Box 224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7" name="Text Box 224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8" name="Text Box 224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59" name="Text Box 224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0" name="Text Box 224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1" name="Text Box 224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2" name="Text Box 224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3" name="Text Box 225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4" name="Text Box 225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5" name="Text Box 225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6" name="Text Box 225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7" name="Text Box 225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68" name="Text Box 225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69" name="Text Box 225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0" name="Text Box 225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1" name="Text Box 225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2" name="Text Box 225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3" name="Text Box 226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4" name="Text Box 226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5" name="Text Box 226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6" name="Text Box 226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7" name="Text Box 226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8" name="Text Box 226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779" name="Text Box 226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0" name="Text Box 226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1" name="Text Box 226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2" name="Text Box 226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3" name="Text Box 227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4" name="Text Box 227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5" name="Text Box 227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6" name="Text Box 227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7" name="Text Box 227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8" name="Text Box 227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89" name="Text Box 227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0" name="Text Box 227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1" name="Text Box 227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2" name="Text Box 227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3" name="Text Box 228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4" name="Text Box 228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5" name="Text Box 228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6" name="Text Box 228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7" name="Text Box 228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8" name="Text Box 228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799" name="Text Box 228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00" name="Text Box 228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01" name="Text Box 228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02" name="Text Box 228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03" name="Text Box 229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04" name="Text Box 229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05" name="Text Box 22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06" name="Text Box 22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07" name="Text Box 22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08" name="Text Box 22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09" name="Text Box 22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0" name="Text Box 22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1" name="Text Box 22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2" name="Text Box 22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3" name="Text Box 230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4" name="Text Box 230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15" name="Text Box 230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16" name="Text Box 230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17" name="Text Box 230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18" name="Text Box 230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19" name="Text Box 230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0" name="Text Box 230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1" name="Text Box 230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2" name="Text Box 230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3" name="Text Box 231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4" name="Text Box 231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5" name="Text Box 231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6" name="Text Box 231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7" name="Text Box 231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8" name="Text Box 231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29" name="Text Box 231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0" name="Text Box 231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1" name="Text Box 231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2" name="Text Box 231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3" name="Text Box 232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4" name="Text Box 232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5" name="Text Box 232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6" name="Text Box 232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7" name="Text Box 232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8" name="Text Box 232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39" name="Text Box 232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40" name="Text Box 232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7841" name="Text Box 232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2" name="Text Box 23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3" name="Text Box 23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4" name="Text Box 23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5" name="Text Box 23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6" name="Text Box 23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7" name="Text Box 23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8" name="Text Box 23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49" name="Text Box 233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0" name="Text Box 233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1" name="Text Box 233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2" name="Text Box 233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3" name="Text Box 234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4" name="Text Box 234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5" name="Text Box 234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6" name="Text Box 234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7" name="Text Box 234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8" name="Text Box 234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59" name="Text Box 234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0" name="Text Box 234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1" name="Text Box 234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2" name="Text Box 234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3" name="Text Box 235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4" name="Text Box 235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5" name="Text Box 235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6" name="Text Box 235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7" name="Text Box 235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8" name="Text Box 235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69" name="Text Box 235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0" name="Text Box 235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1" name="Text Box 235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2" name="Text Box 235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3" name="Text Box 236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4" name="Text Box 236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5" name="Text Box 236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6" name="Text Box 236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7" name="Text Box 236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8" name="Text Box 236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79" name="Text Box 236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0" name="Text Box 236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1" name="Text Box 236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2" name="Text Box 236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3" name="Text Box 237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4" name="Text Box 237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5" name="Text Box 237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6" name="Text Box 237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7" name="Text Box 237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8" name="Text Box 237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89" name="Text Box 237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0" name="Text Box 237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1" name="Text Box 237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2" name="Text Box 237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3" name="Text Box 238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4" name="Text Box 238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5" name="Text Box 238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6" name="Text Box 238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7" name="Text Box 238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8" name="Text Box 238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899" name="Text Box 238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0" name="Text Box 238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1" name="Text Box 238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2" name="Text Box 238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3" name="Text Box 239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4" name="Text Box 239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5" name="Text Box 23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6" name="Text Box 23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7" name="Text Box 23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8" name="Text Box 23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09" name="Text Box 23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0" name="Text Box 23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1" name="Text Box 23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2" name="Text Box 23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3" name="Text Box 240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4" name="Text Box 240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5" name="Text Box 240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6" name="Text Box 240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7" name="Text Box 240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8" name="Text Box 240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19" name="Text Box 240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0" name="Text Box 240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1" name="Text Box 240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2" name="Text Box 240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3" name="Text Box 241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4" name="Text Box 241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5" name="Text Box 241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6" name="Text Box 241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27" name="Text Box 241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28" name="Text Box 24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29" name="Text Box 24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0" name="Text Box 241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1" name="Text Box 241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2" name="Text Box 241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3" name="Text Box 242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4" name="Text Box 242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5" name="Text Box 242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36" name="Text Box 242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37" name="Text Box 242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38" name="Text Box 242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39" name="Text Box 242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0" name="Text Box 242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1" name="Text Box 242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2" name="Text Box 24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3" name="Text Box 24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4" name="Text Box 24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5" name="Text Box 24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6" name="Text Box 24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7" name="Text Box 24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8" name="Text Box 24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49" name="Text Box 243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0" name="Text Box 243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1" name="Text Box 243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2" name="Text Box 243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3" name="Text Box 244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4" name="Text Box 244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5" name="Text Box 244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6" name="Text Box 244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7" name="Text Box 244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8" name="Text Box 244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59" name="Text Box 244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0" name="Text Box 244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1" name="Text Box 244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2" name="Text Box 244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3" name="Text Box 245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4" name="Text Box 245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5" name="Text Box 245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6" name="Text Box 245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7" name="Text Box 245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8" name="Text Box 245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69" name="Text Box 245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0" name="Text Box 245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1" name="Text Box 245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2" name="Text Box 245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3" name="Text Box 246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4" name="Text Box 246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5" name="Text Box 246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6" name="Text Box 246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7" name="Text Box 246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8" name="Text Box 246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79" name="Text Box 246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80" name="Text Box 246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81" name="Text Box 246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82" name="Text Box 246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3" name="Text Box 24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4" name="Text Box 24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5" name="Text Box 24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6" name="Text Box 24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7" name="Text Box 247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8" name="Text Box 247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89" name="Text Box 247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90" name="Text Box 247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91" name="Text Box 247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92" name="Text Box 247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7993" name="Text Box 248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4" name="Text Box 248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5" name="Text Box 248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6" name="Text Box 248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7" name="Text Box 248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8" name="Text Box 248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7999" name="Text Box 248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0" name="Text Box 248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1" name="Text Box 248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2" name="Text Box 248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3" name="Text Box 249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4" name="Text Box 249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5" name="Text Box 24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6" name="Text Box 24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7" name="Text Box 24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8" name="Text Box 24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09" name="Text Box 24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0" name="Text Box 24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1" name="Text Box 24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2" name="Text Box 24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3" name="Text Box 250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4" name="Text Box 250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5" name="Text Box 250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6" name="Text Box 250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7" name="Text Box 250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18" name="Text Box 250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19" name="Text Box 25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0" name="Text Box 25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1" name="Text Box 25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2" name="Text Box 25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3" name="Text Box 251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4" name="Text Box 251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5" name="Text Box 251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6" name="Text Box 251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7" name="Text Box 251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8" name="Text Box 25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29" name="Text Box 25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0" name="Text Box 251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1" name="Text Box 251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2" name="Text Box 251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3" name="Text Box 252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4" name="Text Box 252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5" name="Text Box 252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6" name="Text Box 252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7" name="Text Box 252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8" name="Text Box 252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39" name="Text Box 252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0" name="Text Box 252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1" name="Text Box 252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2" name="Text Box 25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3" name="Text Box 25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4" name="Text Box 25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5" name="Text Box 25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6" name="Text Box 25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7" name="Text Box 25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8" name="Text Box 25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49" name="Text Box 253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0" name="Text Box 253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1" name="Text Box 253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2" name="Text Box 253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3" name="Text Box 254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4" name="Text Box 254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8055" name="Text Box 254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56" name="Text Box 25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57" name="Text Box 25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58" name="Text Box 25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59" name="Text Box 25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0" name="Text Box 254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1" name="Text Box 254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2" name="Text Box 254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3" name="Text Box 255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4" name="Text Box 255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5" name="Text Box 255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6" name="Text Box 255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7" name="Text Box 255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8" name="Text Box 255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69" name="Text Box 255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0" name="Text Box 255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1" name="Text Box 255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2" name="Text Box 255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3" name="Text Box 256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4" name="Text Box 256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5" name="Text Box 256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6" name="Text Box 256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7" name="Text Box 256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8" name="Text Box 256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79" name="Text Box 256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0" name="Text Box 256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1" name="Text Box 256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2" name="Text Box 256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3" name="Text Box 25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4" name="Text Box 25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5" name="Text Box 25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6" name="Text Box 25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7" name="Text Box 257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8" name="Text Box 257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89" name="Text Box 257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0" name="Text Box 257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1" name="Text Box 257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2" name="Text Box 257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3" name="Text Box 258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4" name="Text Box 258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5" name="Text Box 258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6" name="Text Box 258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7" name="Text Box 258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8" name="Text Box 258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099" name="Text Box 258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0" name="Text Box 258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1" name="Text Box 258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2" name="Text Box 258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3" name="Text Box 259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4" name="Text Box 259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5" name="Text Box 259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6" name="Text Box 259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7" name="Text Box 259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8" name="Text Box 259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09" name="Text Box 259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0" name="Text Box 259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1" name="Text Box 259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2" name="Text Box 259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3" name="Text Box 260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4" name="Text Box 260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5" name="Text Box 260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6" name="Text Box 260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7" name="Text Box 260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8" name="Text Box 260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19" name="Text Box 26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0" name="Text Box 26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1" name="Text Box 26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2" name="Text Box 26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3" name="Text Box 261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4" name="Text Box 261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5" name="Text Box 261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6" name="Text Box 261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7" name="Text Box 261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8" name="Text Box 26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29" name="Text Box 26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0" name="Text Box 261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1" name="Text Box 261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2" name="Text Box 261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3" name="Text Box 262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4" name="Text Box 262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5" name="Text Box 262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6" name="Text Box 262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7" name="Text Box 262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8" name="Text Box 262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39" name="Text Box 262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0" name="Text Box 262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1" name="Text Box 262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2" name="Text Box 262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3" name="Text Box 263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4" name="Text Box 263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5" name="Text Box 263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6" name="Text Box 263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47" name="Text Box 263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48" name="Text Box 263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49" name="Text Box 26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0" name="Text Box 26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1" name="Text Box 26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2" name="Text Box 26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3" name="Text Box 26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4" name="Text Box 26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5" name="Text Box 26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6" name="Text Box 26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7" name="Text Box 26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8" name="Text Box 26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59" name="Text Box 26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0" name="Text Box 264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1" name="Text Box 264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2" name="Text Box 264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3" name="Text Box 265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4" name="Text Box 265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5" name="Text Box 265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6" name="Text Box 265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7" name="Text Box 265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8" name="Text Box 265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69" name="Text Box 265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0" name="Text Box 265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1" name="Text Box 265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2" name="Text Box 265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3" name="Text Box 266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4" name="Text Box 266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5" name="Text Box 266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6" name="Text Box 266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7" name="Text Box 266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8" name="Text Box 266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79" name="Text Box 266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0" name="Text Box 266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1" name="Text Box 266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2" name="Text Box 266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3" name="Text Box 26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4" name="Text Box 26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5" name="Text Box 26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6" name="Text Box 26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7" name="Text Box 267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8" name="Text Box 267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89" name="Text Box 267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90" name="Text Box 267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91" name="Text Box 267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92" name="Text Box 267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193" name="Text Box 268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4" name="Text Box 268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5" name="Text Box 268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6" name="Text Box 268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7" name="Text Box 268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8" name="Text Box 268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199" name="Text Box 268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00" name="Text Box 268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01" name="Text Box 268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02" name="Text Box 268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03" name="Text Box 269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04" name="Text Box 269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05" name="Text Box 269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06" name="Text Box 269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07" name="Text Box 269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08" name="Text Box 269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09" name="Text Box 269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0" name="Text Box 269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1" name="Text Box 269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2" name="Text Box 269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3" name="Text Box 270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4" name="Text Box 270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5" name="Text Box 270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6" name="Text Box 270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7" name="Text Box 270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8" name="Text Box 270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19" name="Text Box 27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0" name="Text Box 27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1" name="Text Box 27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2" name="Text Box 27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3" name="Text Box 271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4" name="Text Box 271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5" name="Text Box 271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6" name="Text Box 271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7" name="Text Box 271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8" name="Text Box 27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29" name="Text Box 27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0" name="Text Box 271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1" name="Text Box 271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2" name="Text Box 271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3" name="Text Box 272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4" name="Text Box 272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5" name="Text Box 272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6" name="Text Box 272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7" name="Text Box 272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8" name="Text Box 272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39" name="Text Box 272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40" name="Text Box 272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1" name="Text Box 272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2" name="Text Box 272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3" name="Text Box 273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4" name="Text Box 273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5" name="Text Box 273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6" name="Text Box 273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7" name="Text Box 273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8" name="Text Box 273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49" name="Text Box 27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0" name="Text Box 27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1" name="Text Box 27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2" name="Text Box 27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3" name="Text Box 27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4" name="Text Box 27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5" name="Text Box 27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6" name="Text Box 27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7" name="Text Box 27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8" name="Text Box 27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59" name="Text Box 27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0" name="Text Box 274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1" name="Text Box 274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2" name="Text Box 274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3" name="Text Box 275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4" name="Text Box 275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5" name="Text Box 275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8266" name="Text Box 275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67" name="Text Box 275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68" name="Text Box 275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69" name="Text Box 275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0" name="Text Box 275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1" name="Text Box 275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2" name="Text Box 275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3" name="Text Box 276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4" name="Text Box 276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5" name="Text Box 276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6" name="Text Box 276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7" name="Text Box 276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8" name="Text Box 276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8279" name="Text Box 276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0" name="Text Box 276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1" name="Text Box 2768"/>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2" name="Text Box 2769"/>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3" name="Text Box 2770"/>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4" name="Text Box 2771"/>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5" name="Text Box 2772"/>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6" name="Text Box 277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87" name="Text Box 2774"/>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88" name="Text Box 277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89" name="Text Box 277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0" name="Text Box 277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1" name="Text Box 277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2" name="Text Box 2779"/>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3" name="Text Box 278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4" name="Text Box 278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295" name="Text Box 278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96" name="Text Box 278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97" name="Text Box 2784"/>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98" name="Text Box 2785"/>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299" name="Text Box 2786"/>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0" name="Text Box 278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1" name="Text Box 2788"/>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2" name="Text Box 2789"/>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3" name="Text Box 2790"/>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4" name="Text Box 2791"/>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5" name="Text Box 2792"/>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6" name="Text Box 279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7" name="Text Box 2794"/>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8" name="Text Box 2795"/>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09" name="Text Box 2796"/>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0" name="Text Box 279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1" name="Text Box 2798"/>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2" name="Text Box 2799"/>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3" name="Text Box 2800"/>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4" name="Text Box 2801"/>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5" name="Text Box 2802"/>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6" name="Text Box 280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7" name="Text Box 2804"/>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8" name="Text Box 2805"/>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19" name="Text Box 2806"/>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0" name="Text Box 280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1" name="Text Box 2808"/>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2" name="Text Box 2809"/>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3" name="Text Box 2810"/>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4" name="Text Box 2811"/>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5" name="Text Box 2812"/>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6" name="Text Box 2813"/>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7" name="Text Box 2814"/>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8" name="Text Box 2815"/>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29" name="Text Box 2816"/>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58</xdr:row>
      <xdr:rowOff>0</xdr:rowOff>
    </xdr:from>
    <xdr:to>
      <xdr:col>5</xdr:col>
      <xdr:colOff>257175</xdr:colOff>
      <xdr:row>59</xdr:row>
      <xdr:rowOff>47625</xdr:rowOff>
    </xdr:to>
    <xdr:sp macro="" textlink="">
      <xdr:nvSpPr>
        <xdr:cNvPr id="28330" name="Text Box 2817"/>
        <xdr:cNvSpPr txBox="1">
          <a:spLocks noChangeArrowheads="1"/>
        </xdr:cNvSpPr>
      </xdr:nvSpPr>
      <xdr:spPr bwMode="auto">
        <a:xfrm>
          <a:off x="3067050" y="108489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1" name="Text Box 281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2" name="Text Box 2819"/>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3" name="Text Box 282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4" name="Text Box 282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5" name="Text Box 282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6" name="Text Box 2823"/>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7" name="Text Box 282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38" name="Text Box 282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39" name="Text Box 282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0" name="Text Box 282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1" name="Text Box 282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2" name="Text Box 282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3" name="Text Box 283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4" name="Text Box 283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5" name="Text Box 283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46" name="Text Box 283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47" name="Text Box 283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48" name="Text Box 283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49" name="Text Box 283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0" name="Text Box 283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1" name="Text Box 283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2" name="Text Box 2839"/>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3" name="Text Box 284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4" name="Text Box 284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5" name="Text Box 284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6" name="Text Box 2843"/>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7" name="Text Box 284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8" name="Text Box 284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59" name="Text Box 284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0" name="Text Box 284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1" name="Text Box 284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2" name="Text Box 2849"/>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3" name="Text Box 285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4" name="Text Box 285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5" name="Text Box 285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6" name="Text Box 2853"/>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7" name="Text Box 285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8" name="Text Box 285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69" name="Text Box 285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0" name="Text Box 285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1" name="Text Box 285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2" name="Text Box 2859"/>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3" name="Text Box 2860"/>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4" name="Text Box 2861"/>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5" name="Text Box 2862"/>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6" name="Text Box 2863"/>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7" name="Text Box 2864"/>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8" name="Text Box 2865"/>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79" name="Text Box 2866"/>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80" name="Text Box 2867"/>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59</xdr:row>
      <xdr:rowOff>0</xdr:rowOff>
    </xdr:from>
    <xdr:to>
      <xdr:col>5</xdr:col>
      <xdr:colOff>257175</xdr:colOff>
      <xdr:row>60</xdr:row>
      <xdr:rowOff>57150</xdr:rowOff>
    </xdr:to>
    <xdr:sp macro="" textlink="">
      <xdr:nvSpPr>
        <xdr:cNvPr id="28381" name="Text Box 2868"/>
        <xdr:cNvSpPr txBox="1">
          <a:spLocks noChangeArrowheads="1"/>
        </xdr:cNvSpPr>
      </xdr:nvSpPr>
      <xdr:spPr bwMode="auto">
        <a:xfrm>
          <a:off x="3067050" y="11001375"/>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2" name="Text Box 286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3" name="Text Box 287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4" name="Text Box 287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5" name="Text Box 287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6" name="Text Box 287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7" name="Text Box 2874"/>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8" name="Text Box 2875"/>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89" name="Text Box 287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0" name="Text Box 287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1" name="Text Box 287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2" name="Text Box 287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3" name="Text Box 288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4" name="Text Box 2881"/>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5" name="Text Box 288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6" name="Text Box 288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397" name="Text Box 288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98" name="Text Box 2885"/>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399" name="Text Box 288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0" name="Text Box 288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1" name="Text Box 288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2" name="Text Box 288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3" name="Text Box 289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4" name="Text Box 289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5" name="Text Box 289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6" name="Text Box 289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7" name="Text Box 2894"/>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8" name="Text Box 2895"/>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09" name="Text Box 289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0" name="Text Box 289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1" name="Text Box 289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2" name="Text Box 289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3" name="Text Box 290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4" name="Text Box 290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5" name="Text Box 290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6" name="Text Box 290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7" name="Text Box 2904"/>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8" name="Text Box 2905"/>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19" name="Text Box 290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0" name="Text Box 290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1" name="Text Box 290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2" name="Text Box 290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3" name="Text Box 2910"/>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4" name="Text Box 2911"/>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5" name="Text Box 2912"/>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6" name="Text Box 2913"/>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7" name="Text Box 2914"/>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8" name="Text Box 2915"/>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29" name="Text Box 2916"/>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30" name="Text Box 2917"/>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31" name="Text Box 2918"/>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60</xdr:row>
      <xdr:rowOff>0</xdr:rowOff>
    </xdr:from>
    <xdr:to>
      <xdr:col>5</xdr:col>
      <xdr:colOff>257175</xdr:colOff>
      <xdr:row>61</xdr:row>
      <xdr:rowOff>57150</xdr:rowOff>
    </xdr:to>
    <xdr:sp macro="" textlink="">
      <xdr:nvSpPr>
        <xdr:cNvPr id="28432" name="Text Box 2919"/>
        <xdr:cNvSpPr txBox="1">
          <a:spLocks noChangeArrowheads="1"/>
        </xdr:cNvSpPr>
      </xdr:nvSpPr>
      <xdr:spPr bwMode="auto">
        <a:xfrm>
          <a:off x="3067050" y="11144250"/>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3" name="Text Box 292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4" name="Text Box 2921"/>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5" name="Text Box 292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6" name="Text Box 292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7" name="Text Box 292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8" name="Text Box 2925"/>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39" name="Text Box 292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40" name="Text Box 292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1" name="Text Box 292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2" name="Text Box 292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3" name="Text Box 293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4" name="Text Box 293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5" name="Text Box 293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6" name="Text Box 293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7" name="Text Box 293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48" name="Text Box 293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49" name="Text Box 293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0" name="Text Box 293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1" name="Text Box 293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2" name="Text Box 293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3" name="Text Box 294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4" name="Text Box 2941"/>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5" name="Text Box 294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6" name="Text Box 294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7" name="Text Box 294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8" name="Text Box 2945"/>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59" name="Text Box 294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0" name="Text Box 294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1" name="Text Box 294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2" name="Text Box 294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3" name="Text Box 295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4" name="Text Box 2951"/>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5" name="Text Box 295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6" name="Text Box 295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7" name="Text Box 295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8" name="Text Box 2955"/>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69" name="Text Box 295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0" name="Text Box 295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1" name="Text Box 295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2" name="Text Box 295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3" name="Text Box 296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4" name="Text Box 2961"/>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5" name="Text Box 2962"/>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6" name="Text Box 2963"/>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7" name="Text Box 2964"/>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8" name="Text Box 2965"/>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79" name="Text Box 2966"/>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80" name="Text Box 2967"/>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81" name="Text Box 2968"/>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82" name="Text Box 2969"/>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61</xdr:row>
      <xdr:rowOff>0</xdr:rowOff>
    </xdr:from>
    <xdr:to>
      <xdr:col>5</xdr:col>
      <xdr:colOff>257175</xdr:colOff>
      <xdr:row>62</xdr:row>
      <xdr:rowOff>57150</xdr:rowOff>
    </xdr:to>
    <xdr:sp macro="" textlink="">
      <xdr:nvSpPr>
        <xdr:cNvPr id="28483" name="Text Box 2970"/>
        <xdr:cNvSpPr txBox="1">
          <a:spLocks noChangeArrowheads="1"/>
        </xdr:cNvSpPr>
      </xdr:nvSpPr>
      <xdr:spPr bwMode="auto">
        <a:xfrm>
          <a:off x="3067050" y="11287125"/>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4" name="Text Box 297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5" name="Text Box 297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6" name="Text Box 297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7" name="Text Box 297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8" name="Text Box 297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89" name="Text Box 2976"/>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90" name="Text Box 2977"/>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491" name="Text Box 297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2" name="Text Box 297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3" name="Text Box 298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4" name="Text Box 298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5" name="Text Box 298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6" name="Text Box 2983"/>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7" name="Text Box 298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8" name="Text Box 298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499" name="Text Box 298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0" name="Text Box 2987"/>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1" name="Text Box 298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2" name="Text Box 298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3" name="Text Box 299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4" name="Text Box 299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5" name="Text Box 299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6" name="Text Box 299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7" name="Text Box 299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8" name="Text Box 299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09" name="Text Box 2996"/>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0" name="Text Box 2997"/>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1" name="Text Box 299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2" name="Text Box 299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3" name="Text Box 300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4" name="Text Box 300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5" name="Text Box 300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6" name="Text Box 300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7" name="Text Box 300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8" name="Text Box 300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19" name="Text Box 3006"/>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0" name="Text Box 3007"/>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1" name="Text Box 300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2" name="Text Box 300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3" name="Text Box 301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4" name="Text Box 301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5" name="Text Box 3012"/>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6" name="Text Box 3013"/>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7" name="Text Box 3014"/>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8" name="Text Box 3015"/>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29" name="Text Box 3016"/>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30" name="Text Box 3017"/>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31" name="Text Box 3018"/>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32" name="Text Box 3019"/>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33" name="Text Box 3020"/>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62</xdr:row>
      <xdr:rowOff>0</xdr:rowOff>
    </xdr:from>
    <xdr:to>
      <xdr:col>5</xdr:col>
      <xdr:colOff>257175</xdr:colOff>
      <xdr:row>63</xdr:row>
      <xdr:rowOff>57150</xdr:rowOff>
    </xdr:to>
    <xdr:sp macro="" textlink="">
      <xdr:nvSpPr>
        <xdr:cNvPr id="28534" name="Text Box 3021"/>
        <xdr:cNvSpPr txBox="1">
          <a:spLocks noChangeArrowheads="1"/>
        </xdr:cNvSpPr>
      </xdr:nvSpPr>
      <xdr:spPr bwMode="auto">
        <a:xfrm>
          <a:off x="3067050" y="11430000"/>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35" name="Text Box 302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36" name="Text Box 3023"/>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37" name="Text Box 302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38" name="Text Box 302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39" name="Text Box 302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40" name="Text Box 3027"/>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41" name="Text Box 302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42" name="Text Box 302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3" name="Text Box 303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4" name="Text Box 303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5" name="Text Box 303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6" name="Text Box 303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7" name="Text Box 303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8" name="Text Box 303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49" name="Text Box 303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50" name="Text Box 303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1" name="Text Box 303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2" name="Text Box 303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3" name="Text Box 304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4" name="Text Box 304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5" name="Text Box 304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6" name="Text Box 3043"/>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7" name="Text Box 304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8" name="Text Box 304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59" name="Text Box 304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0" name="Text Box 3047"/>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1" name="Text Box 304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2" name="Text Box 304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3" name="Text Box 305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4" name="Text Box 305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5" name="Text Box 305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6" name="Text Box 3053"/>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7" name="Text Box 305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8" name="Text Box 305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69" name="Text Box 305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0" name="Text Box 3057"/>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1" name="Text Box 305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2" name="Text Box 305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3" name="Text Box 306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4" name="Text Box 306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5" name="Text Box 306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6" name="Text Box 3063"/>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7" name="Text Box 3064"/>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8" name="Text Box 3065"/>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79" name="Text Box 3066"/>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0" name="Text Box 3067"/>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1" name="Text Box 3068"/>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2" name="Text Box 3069"/>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3" name="Text Box 3070"/>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4" name="Text Box 3071"/>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63</xdr:row>
      <xdr:rowOff>0</xdr:rowOff>
    </xdr:from>
    <xdr:to>
      <xdr:col>5</xdr:col>
      <xdr:colOff>257175</xdr:colOff>
      <xdr:row>64</xdr:row>
      <xdr:rowOff>47625</xdr:rowOff>
    </xdr:to>
    <xdr:sp macro="" textlink="">
      <xdr:nvSpPr>
        <xdr:cNvPr id="28585" name="Text Box 3072"/>
        <xdr:cNvSpPr txBox="1">
          <a:spLocks noChangeArrowheads="1"/>
        </xdr:cNvSpPr>
      </xdr:nvSpPr>
      <xdr:spPr bwMode="auto">
        <a:xfrm>
          <a:off x="3067050" y="115728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86" name="Text Box 307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87" name="Text Box 307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88" name="Text Box 307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89" name="Text Box 307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90" name="Text Box 307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91" name="Text Box 3078"/>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92" name="Text Box 3079"/>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593" name="Text Box 308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4" name="Text Box 308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5" name="Text Box 308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6" name="Text Box 308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7" name="Text Box 308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8" name="Text Box 3085"/>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599" name="Text Box 308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00" name="Text Box 308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01" name="Text Box 308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2" name="Text Box 3089"/>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3" name="Text Box 309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4" name="Text Box 309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5" name="Text Box 309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6" name="Text Box 309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7" name="Text Box 309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8" name="Text Box 309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09" name="Text Box 309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0" name="Text Box 309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1" name="Text Box 3098"/>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2" name="Text Box 3099"/>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3" name="Text Box 310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4" name="Text Box 310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5" name="Text Box 310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6" name="Text Box 310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7" name="Text Box 310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8" name="Text Box 310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19" name="Text Box 310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0" name="Text Box 310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1" name="Text Box 3108"/>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2" name="Text Box 3109"/>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3" name="Text Box 311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4" name="Text Box 311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5" name="Text Box 311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6" name="Text Box 311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7" name="Text Box 3114"/>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8" name="Text Box 3115"/>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29" name="Text Box 3116"/>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0" name="Text Box 3117"/>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1" name="Text Box 3118"/>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2" name="Text Box 3119"/>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3" name="Text Box 3120"/>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4" name="Text Box 3121"/>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5" name="Text Box 3122"/>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64</xdr:row>
      <xdr:rowOff>0</xdr:rowOff>
    </xdr:from>
    <xdr:to>
      <xdr:col>5</xdr:col>
      <xdr:colOff>257175</xdr:colOff>
      <xdr:row>65</xdr:row>
      <xdr:rowOff>57150</xdr:rowOff>
    </xdr:to>
    <xdr:sp macro="" textlink="">
      <xdr:nvSpPr>
        <xdr:cNvPr id="28636" name="Text Box 3123"/>
        <xdr:cNvSpPr txBox="1">
          <a:spLocks noChangeArrowheads="1"/>
        </xdr:cNvSpPr>
      </xdr:nvSpPr>
      <xdr:spPr bwMode="auto">
        <a:xfrm>
          <a:off x="3067050" y="11725275"/>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37" name="Text Box 312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38" name="Text Box 3125"/>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39" name="Text Box 312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40" name="Text Box 312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41" name="Text Box 312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42" name="Text Box 3129"/>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43" name="Text Box 313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44" name="Text Box 313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45" name="Text Box 313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46" name="Text Box 313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47" name="Text Box 313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48" name="Text Box 313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49" name="Text Box 313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50" name="Text Box 313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51" name="Text Box 313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52" name="Text Box 313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3" name="Text Box 314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4" name="Text Box 314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5" name="Text Box 314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6" name="Text Box 314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7" name="Text Box 314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8" name="Text Box 3145"/>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59" name="Text Box 314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0" name="Text Box 314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1" name="Text Box 314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2" name="Text Box 3149"/>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3" name="Text Box 315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4" name="Text Box 315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5" name="Text Box 315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6" name="Text Box 315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7" name="Text Box 315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8" name="Text Box 3155"/>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69" name="Text Box 315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0" name="Text Box 315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1" name="Text Box 315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2" name="Text Box 3159"/>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3" name="Text Box 316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4" name="Text Box 316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5" name="Text Box 316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6" name="Text Box 316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7" name="Text Box 316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8" name="Text Box 3165"/>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79" name="Text Box 3166"/>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0" name="Text Box 3167"/>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1" name="Text Box 3168"/>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2" name="Text Box 3169"/>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3" name="Text Box 3170"/>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4" name="Text Box 3171"/>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5" name="Text Box 3172"/>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6" name="Text Box 3173"/>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65</xdr:row>
      <xdr:rowOff>0</xdr:rowOff>
    </xdr:from>
    <xdr:to>
      <xdr:col>5</xdr:col>
      <xdr:colOff>257175</xdr:colOff>
      <xdr:row>66</xdr:row>
      <xdr:rowOff>57150</xdr:rowOff>
    </xdr:to>
    <xdr:sp macro="" textlink="">
      <xdr:nvSpPr>
        <xdr:cNvPr id="28687" name="Text Box 3174"/>
        <xdr:cNvSpPr txBox="1">
          <a:spLocks noChangeArrowheads="1"/>
        </xdr:cNvSpPr>
      </xdr:nvSpPr>
      <xdr:spPr bwMode="auto">
        <a:xfrm>
          <a:off x="3067050" y="11868150"/>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88" name="Text Box 317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89" name="Text Box 317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0" name="Text Box 317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1" name="Text Box 317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2" name="Text Box 317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3" name="Text Box 3180"/>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4" name="Text Box 3181"/>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695" name="Text Box 318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696" name="Text Box 318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697" name="Text Box 318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698" name="Text Box 318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699" name="Text Box 318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00" name="Text Box 3187"/>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01" name="Text Box 318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02" name="Text Box 318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03" name="Text Box 319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4" name="Text Box 3191"/>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5" name="Text Box 319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6" name="Text Box 319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7" name="Text Box 319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8" name="Text Box 319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09" name="Text Box 319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0" name="Text Box 319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1" name="Text Box 319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2" name="Text Box 319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3" name="Text Box 3200"/>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4" name="Text Box 3201"/>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5" name="Text Box 320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6" name="Text Box 320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7" name="Text Box 320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8" name="Text Box 320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19" name="Text Box 320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0" name="Text Box 320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1" name="Text Box 320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2" name="Text Box 320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3" name="Text Box 3210"/>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4" name="Text Box 3211"/>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5" name="Text Box 321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6" name="Text Box 321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7" name="Text Box 321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8" name="Text Box 321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29" name="Text Box 3216"/>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0" name="Text Box 3217"/>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1" name="Text Box 3218"/>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2" name="Text Box 3219"/>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3" name="Text Box 3220"/>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4" name="Text Box 3221"/>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5" name="Text Box 3222"/>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6" name="Text Box 3223"/>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7" name="Text Box 3224"/>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66</xdr:row>
      <xdr:rowOff>0</xdr:rowOff>
    </xdr:from>
    <xdr:to>
      <xdr:col>5</xdr:col>
      <xdr:colOff>257175</xdr:colOff>
      <xdr:row>67</xdr:row>
      <xdr:rowOff>57150</xdr:rowOff>
    </xdr:to>
    <xdr:sp macro="" textlink="">
      <xdr:nvSpPr>
        <xdr:cNvPr id="28738" name="Text Box 3225"/>
        <xdr:cNvSpPr txBox="1">
          <a:spLocks noChangeArrowheads="1"/>
        </xdr:cNvSpPr>
      </xdr:nvSpPr>
      <xdr:spPr bwMode="auto">
        <a:xfrm>
          <a:off x="3067050" y="12011025"/>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39" name="Text Box 322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0" name="Text Box 3227"/>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1" name="Text Box 322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2" name="Text Box 322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3" name="Text Box 323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4" name="Text Box 3231"/>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5" name="Text Box 323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46" name="Text Box 323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47" name="Text Box 3234"/>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48" name="Text Box 3235"/>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49" name="Text Box 3236"/>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50" name="Text Box 3237"/>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51" name="Text Box 3238"/>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52" name="Text Box 3239"/>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53" name="Text Box 3240"/>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68</xdr:row>
      <xdr:rowOff>0</xdr:rowOff>
    </xdr:from>
    <xdr:to>
      <xdr:col>5</xdr:col>
      <xdr:colOff>257175</xdr:colOff>
      <xdr:row>69</xdr:row>
      <xdr:rowOff>57150</xdr:rowOff>
    </xdr:to>
    <xdr:sp macro="" textlink="">
      <xdr:nvSpPr>
        <xdr:cNvPr id="28754" name="Text Box 3241"/>
        <xdr:cNvSpPr txBox="1">
          <a:spLocks noChangeArrowheads="1"/>
        </xdr:cNvSpPr>
      </xdr:nvSpPr>
      <xdr:spPr bwMode="auto">
        <a:xfrm>
          <a:off x="3067050" y="12296775"/>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55" name="Text Box 324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56" name="Text Box 324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57" name="Text Box 324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58" name="Text Box 324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59" name="Text Box 324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0" name="Text Box 3247"/>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1" name="Text Box 324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2" name="Text Box 324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3" name="Text Box 325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4" name="Text Box 3251"/>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5" name="Text Box 325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6" name="Text Box 325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7" name="Text Box 325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8" name="Text Box 325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69" name="Text Box 325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0" name="Text Box 3257"/>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1" name="Text Box 325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2" name="Text Box 325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3" name="Text Box 326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4" name="Text Box 3261"/>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5" name="Text Box 326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6" name="Text Box 326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7" name="Text Box 326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8" name="Text Box 326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79" name="Text Box 326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0" name="Text Box 3267"/>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1" name="Text Box 3268"/>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2" name="Text Box 3269"/>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3" name="Text Box 3270"/>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4" name="Text Box 3271"/>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5" name="Text Box 3272"/>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6" name="Text Box 3273"/>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7" name="Text Box 3274"/>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8" name="Text Box 3275"/>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67</xdr:row>
      <xdr:rowOff>0</xdr:rowOff>
    </xdr:from>
    <xdr:to>
      <xdr:col>5</xdr:col>
      <xdr:colOff>257175</xdr:colOff>
      <xdr:row>68</xdr:row>
      <xdr:rowOff>57150</xdr:rowOff>
    </xdr:to>
    <xdr:sp macro="" textlink="">
      <xdr:nvSpPr>
        <xdr:cNvPr id="28789" name="Text Box 3276"/>
        <xdr:cNvSpPr txBox="1">
          <a:spLocks noChangeArrowheads="1"/>
        </xdr:cNvSpPr>
      </xdr:nvSpPr>
      <xdr:spPr bwMode="auto">
        <a:xfrm>
          <a:off x="3067050" y="1215390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0" name="Text Box 327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1" name="Text Box 327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2" name="Text Box 327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3" name="Text Box 328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4" name="Text Box 328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5" name="Text Box 328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6" name="Text Box 328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7" name="Text Box 328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8" name="Text Box 328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799" name="Text Box 328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00" name="Text Box 328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1" name="Text Box 328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2" name="Text Box 328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3" name="Text Box 329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4" name="Text Box 329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5" name="Text Box 329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6" name="Text Box 329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7" name="Text Box 329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8" name="Text Box 329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09" name="Text Box 329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10" name="Text Box 329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11" name="Text Box 329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2" name="Text Box 329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3" name="Text Box 330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4" name="Text Box 330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5" name="Text Box 330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6" name="Text Box 330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7" name="Text Box 330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8" name="Text Box 330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19" name="Text Box 330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0" name="Text Box 330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1" name="Text Box 330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2" name="Text Box 330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3" name="Text Box 331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4" name="Text Box 331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5" name="Text Box 331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6" name="Text Box 331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7" name="Text Box 331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8" name="Text Box 331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29" name="Text Box 331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0" name="Text Box 331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1" name="Text Box 331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2" name="Text Box 331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3" name="Text Box 332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4" name="Text Box 332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5" name="Text Box 332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36" name="Text Box 332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37" name="Text Box 332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38" name="Text Box 332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39" name="Text Box 332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0" name="Text Box 332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1" name="Text Box 332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2" name="Text Box 332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3" name="Text Box 333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4" name="Text Box 333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5" name="Text Box 333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6" name="Text Box 333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47" name="Text Box 333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48" name="Text Box 333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49" name="Text Box 333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0" name="Text Box 333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1" name="Text Box 333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2" name="Text Box 333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3" name="Text Box 334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4" name="Text Box 334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5" name="Text Box 334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6" name="Text Box 334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7" name="Text Box 334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8" name="Text Box 334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59" name="Text Box 334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0" name="Text Box 334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1" name="Text Box 334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2" name="Text Box 334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3" name="Text Box 335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4" name="Text Box 3351"/>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5" name="Text Box 3352"/>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6" name="Text Box 3353"/>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7" name="Text Box 3354"/>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8" name="Text Box 3355"/>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69" name="Text Box 3356"/>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70" name="Text Box 3357"/>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71" name="Text Box 3358"/>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72" name="Text Box 3359"/>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53</xdr:row>
      <xdr:rowOff>0</xdr:rowOff>
    </xdr:from>
    <xdr:to>
      <xdr:col>5</xdr:col>
      <xdr:colOff>257175</xdr:colOff>
      <xdr:row>54</xdr:row>
      <xdr:rowOff>28575</xdr:rowOff>
    </xdr:to>
    <xdr:sp macro="" textlink="">
      <xdr:nvSpPr>
        <xdr:cNvPr id="28873" name="Text Box 3360"/>
        <xdr:cNvSpPr txBox="1">
          <a:spLocks noChangeArrowheads="1"/>
        </xdr:cNvSpPr>
      </xdr:nvSpPr>
      <xdr:spPr bwMode="auto">
        <a:xfrm>
          <a:off x="3067050" y="1007745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4" name="Text Box 336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5" name="Text Box 336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6" name="Text Box 336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7" name="Text Box 336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8" name="Text Box 336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79" name="Text Box 336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0" name="Text Box 336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1" name="Text Box 336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2" name="Text Box 336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3" name="Text Box 337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4" name="Text Box 337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5" name="Text Box 337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6" name="Text Box 337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7" name="Text Box 337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8" name="Text Box 337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89" name="Text Box 337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0" name="Text Box 337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1" name="Text Box 337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2" name="Text Box 337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3" name="Text Box 338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4" name="Text Box 338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5" name="Text Box 338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6" name="Text Box 338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7" name="Text Box 338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8" name="Text Box 338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899" name="Text Box 338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0" name="Text Box 338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1" name="Text Box 338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2" name="Text Box 338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3" name="Text Box 339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4" name="Text Box 339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5" name="Text Box 339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6" name="Text Box 339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7" name="Text Box 339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8" name="Text Box 339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09" name="Text Box 339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0" name="Text Box 339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1" name="Text Box 339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2" name="Text Box 339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3" name="Text Box 340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4" name="Text Box 340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5" name="Text Box 340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6" name="Text Box 340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7" name="Text Box 340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8" name="Text Box 340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19" name="Text Box 340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0" name="Text Box 340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1" name="Text Box 340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2" name="Text Box 340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3" name="Text Box 341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4" name="Text Box 341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5" name="Text Box 341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6" name="Text Box 341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7" name="Text Box 341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8" name="Text Box 341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29" name="Text Box 341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0" name="Text Box 341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1" name="Text Box 341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2" name="Text Box 341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3" name="Text Box 342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4" name="Text Box 342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5" name="Text Box 342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6" name="Text Box 342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7" name="Text Box 342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8" name="Text Box 342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39" name="Text Box 3426"/>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0" name="Text Box 3427"/>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1" name="Text Box 3428"/>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2" name="Text Box 3429"/>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3" name="Text Box 3430"/>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4" name="Text Box 3431"/>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5" name="Text Box 3432"/>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6" name="Text Box 3433"/>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7" name="Text Box 3434"/>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5</xdr:col>
      <xdr:colOff>180975</xdr:colOff>
      <xdr:row>54</xdr:row>
      <xdr:rowOff>0</xdr:rowOff>
    </xdr:from>
    <xdr:to>
      <xdr:col>5</xdr:col>
      <xdr:colOff>257175</xdr:colOff>
      <xdr:row>55</xdr:row>
      <xdr:rowOff>28575</xdr:rowOff>
    </xdr:to>
    <xdr:sp macro="" textlink="">
      <xdr:nvSpPr>
        <xdr:cNvPr id="28948" name="Text Box 3435"/>
        <xdr:cNvSpPr txBox="1">
          <a:spLocks noChangeArrowheads="1"/>
        </xdr:cNvSpPr>
      </xdr:nvSpPr>
      <xdr:spPr bwMode="auto">
        <a:xfrm>
          <a:off x="3067050" y="1024890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49" name="Text Box 343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0" name="Text Box 343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1" name="Text Box 343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2" name="Text Box 343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3" name="Text Box 344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4" name="Text Box 344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5" name="Text Box 344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6" name="Text Box 344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7" name="Text Box 344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8" name="Text Box 344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59" name="Text Box 344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0" name="Text Box 344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1" name="Text Box 344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2" name="Text Box 344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3" name="Text Box 345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4" name="Text Box 345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5" name="Text Box 345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6" name="Text Box 345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7" name="Text Box 345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8" name="Text Box 345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69" name="Text Box 345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0" name="Text Box 345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1" name="Text Box 345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2" name="Text Box 345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3" name="Text Box 346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4" name="Text Box 346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5" name="Text Box 346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6" name="Text Box 346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7" name="Text Box 346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8" name="Text Box 346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79" name="Text Box 346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0" name="Text Box 346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1" name="Text Box 346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2" name="Text Box 346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3" name="Text Box 347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4" name="Text Box 347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5" name="Text Box 347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6" name="Text Box 347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7" name="Text Box 347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8" name="Text Box 347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89" name="Text Box 347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0" name="Text Box 347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1" name="Text Box 347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2" name="Text Box 347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3" name="Text Box 348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4" name="Text Box 348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5" name="Text Box 348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6" name="Text Box 348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7" name="Text Box 348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8" name="Text Box 348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8999" name="Text Box 348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0" name="Text Box 348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1" name="Text Box 348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2" name="Text Box 348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3" name="Text Box 349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4" name="Text Box 349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5" name="Text Box 349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6" name="Text Box 349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7" name="Text Box 349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8" name="Text Box 349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09" name="Text Box 349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0" name="Text Box 349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1" name="Text Box 349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2" name="Text Box 349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3" name="Text Box 350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4" name="Text Box 350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5" name="Text Box 350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6" name="Text Box 350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7" name="Text Box 350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8" name="Text Box 350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19" name="Text Box 350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0" name="Text Box 350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1" name="Text Box 350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2" name="Text Box 350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3" name="Text Box 351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4" name="Text Box 351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5" name="Text Box 351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6" name="Text Box 351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7" name="Text Box 351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8" name="Text Box 351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29" name="Text Box 351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0" name="Text Box 351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1" name="Text Box 351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2" name="Text Box 351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3" name="Text Box 352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4" name="Text Box 352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5" name="Text Box 352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6" name="Text Box 352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7" name="Text Box 352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8" name="Text Box 352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39" name="Text Box 352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0" name="Text Box 352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1" name="Text Box 352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2" name="Text Box 352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3" name="Text Box 353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4" name="Text Box 353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5" name="Text Box 353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6" name="Text Box 353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7" name="Text Box 353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8" name="Text Box 353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49" name="Text Box 353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0" name="Text Box 353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1" name="Text Box 353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2" name="Text Box 353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3" name="Text Box 354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4" name="Text Box 354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5" name="Text Box 354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56" name="Text Box 354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57" name="Text Box 354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58" name="Text Box 354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59" name="Text Box 354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0" name="Text Box 354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1" name="Text Box 354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2" name="Text Box 354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3" name="Text Box 355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4" name="Text Box 355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5" name="Text Box 355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6" name="Text Box 355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67" name="Text Box 355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68" name="Text Box 355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69" name="Text Box 355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0" name="Text Box 355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1" name="Text Box 355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2" name="Text Box 355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3" name="Text Box 356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4" name="Text Box 356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5" name="Text Box 356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6" name="Text Box 356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7" name="Text Box 356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8" name="Text Box 356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79" name="Text Box 356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0" name="Text Box 356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1" name="Text Box 356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2" name="Text Box 356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3" name="Text Box 357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4" name="Text Box 357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5" name="Text Box 357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6" name="Text Box 357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7" name="Text Box 357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8" name="Text Box 357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89" name="Text Box 357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90" name="Text Box 357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91" name="Text Box 357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092" name="Text Box 357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3" name="Text Box 358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4" name="Text Box 358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5" name="Text Box 358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6" name="Text Box 358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7" name="Text Box 358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8" name="Text Box 358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099" name="Text Box 358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00" name="Text Box 358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01" name="Text Box 358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02" name="Text Box 358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03" name="Text Box 359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4" name="Text Box 359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5" name="Text Box 359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6" name="Text Box 359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7" name="Text Box 359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8" name="Text Box 359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09" name="Text Box 359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0" name="Text Box 359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1" name="Text Box 359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2" name="Text Box 359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3" name="Text Box 360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4" name="Text Box 360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5" name="Text Box 360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6" name="Text Box 360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7" name="Text Box 360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8" name="Text Box 360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19" name="Text Box 360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0" name="Text Box 3607"/>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1" name="Text Box 3608"/>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2" name="Text Box 3609"/>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3" name="Text Box 3610"/>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4" name="Text Box 3611"/>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5" name="Text Box 3612"/>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6" name="Text Box 3613"/>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7" name="Text Box 3614"/>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8" name="Text Box 3615"/>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53</xdr:row>
      <xdr:rowOff>0</xdr:rowOff>
    </xdr:from>
    <xdr:to>
      <xdr:col>11</xdr:col>
      <xdr:colOff>9525</xdr:colOff>
      <xdr:row>54</xdr:row>
      <xdr:rowOff>28575</xdr:rowOff>
    </xdr:to>
    <xdr:sp macro="" textlink="">
      <xdr:nvSpPr>
        <xdr:cNvPr id="29129" name="Text Box 3616"/>
        <xdr:cNvSpPr txBox="1">
          <a:spLocks noChangeArrowheads="1"/>
        </xdr:cNvSpPr>
      </xdr:nvSpPr>
      <xdr:spPr bwMode="auto">
        <a:xfrm>
          <a:off x="5362575" y="1007745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0" name="Text Box 361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1" name="Text Box 361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2" name="Text Box 361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3" name="Text Box 362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4" name="Text Box 362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5" name="Text Box 362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6" name="Text Box 362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7" name="Text Box 362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8" name="Text Box 362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39" name="Text Box 362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0" name="Text Box 362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1" name="Text Box 362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2" name="Text Box 362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3" name="Text Box 363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4" name="Text Box 363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5" name="Text Box 363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6" name="Text Box 363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7" name="Text Box 363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8" name="Text Box 363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49" name="Text Box 363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0" name="Text Box 363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1" name="Text Box 363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2" name="Text Box 363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3" name="Text Box 364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4" name="Text Box 364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5" name="Text Box 364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6" name="Text Box 364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7" name="Text Box 364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8" name="Text Box 364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59" name="Text Box 364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0" name="Text Box 364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1" name="Text Box 364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2" name="Text Box 364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3" name="Text Box 365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4" name="Text Box 365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5" name="Text Box 365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6" name="Text Box 365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7" name="Text Box 365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8" name="Text Box 365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69" name="Text Box 365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0" name="Text Box 365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1" name="Text Box 365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2" name="Text Box 365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3" name="Text Box 366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4" name="Text Box 366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5" name="Text Box 366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6" name="Text Box 366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7" name="Text Box 366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8" name="Text Box 366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79" name="Text Box 366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0" name="Text Box 366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1" name="Text Box 366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2" name="Text Box 366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3" name="Text Box 367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4" name="Text Box 367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5" name="Text Box 367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6" name="Text Box 367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7" name="Text Box 367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8" name="Text Box 367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89" name="Text Box 367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0" name="Text Box 367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1" name="Text Box 367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2" name="Text Box 367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3" name="Text Box 368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4" name="Text Box 368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5" name="Text Box 368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6" name="Text Box 368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7" name="Text Box 368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8" name="Text Box 368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199" name="Text Box 368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200" name="Text Box 368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201" name="Text Box 368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202" name="Text Box 368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203" name="Text Box 369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204" name="Text Box 369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05" name="Text Box 36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06" name="Text Box 36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07" name="Text Box 36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08" name="Text Box 36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09" name="Text Box 36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0" name="Text Box 36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1" name="Text Box 36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2" name="Text Box 36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3" name="Text Box 370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4" name="Text Box 370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5" name="Text Box 370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6" name="Text Box 370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7" name="Text Box 370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8" name="Text Box 370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19" name="Text Box 370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0" name="Text Box 370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1" name="Text Box 370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2" name="Text Box 370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3" name="Text Box 371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4" name="Text Box 371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5" name="Text Box 371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6" name="Text Box 371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7" name="Text Box 371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8" name="Text Box 371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29" name="Text Box 371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0" name="Text Box 371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1" name="Text Box 371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2" name="Text Box 371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3" name="Text Box 372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4" name="Text Box 372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5" name="Text Box 372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6" name="Text Box 372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7" name="Text Box 372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8" name="Text Box 372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39" name="Text Box 372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0" name="Text Box 372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1" name="Text Box 372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2" name="Text Box 37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3" name="Text Box 37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4" name="Text Box 37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5" name="Text Box 37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6" name="Text Box 37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7" name="Text Box 37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8" name="Text Box 37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49" name="Text Box 373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0" name="Text Box 373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1" name="Text Box 373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2" name="Text Box 373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3" name="Text Box 374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4" name="Text Box 374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5" name="Text Box 374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6" name="Text Box 374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7" name="Text Box 374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8" name="Text Box 374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59" name="Text Box 374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0" name="Text Box 374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1" name="Text Box 374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2" name="Text Box 374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3" name="Text Box 375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4" name="Text Box 375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5" name="Text Box 375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6" name="Text Box 375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7" name="Text Box 375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8" name="Text Box 375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69" name="Text Box 375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0" name="Text Box 375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1" name="Text Box 375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2" name="Text Box 375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3" name="Text Box 376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4" name="Text Box 376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5" name="Text Box 376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6" name="Text Box 376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7" name="Text Box 376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8" name="Text Box 376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79" name="Text Box 376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0" name="Text Box 376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1" name="Text Box 376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2" name="Text Box 376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3" name="Text Box 377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4" name="Text Box 377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5" name="Text Box 377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6" name="Text Box 377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7" name="Text Box 377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8" name="Text Box 377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89" name="Text Box 377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0" name="Text Box 377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1" name="Text Box 377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2" name="Text Box 377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3" name="Text Box 378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4" name="Text Box 378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5" name="Text Box 378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6" name="Text Box 378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7" name="Text Box 378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8" name="Text Box 378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299" name="Text Box 378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0" name="Text Box 378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1" name="Text Box 378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2" name="Text Box 378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3" name="Text Box 379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4" name="Text Box 379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5" name="Text Box 37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6" name="Text Box 37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7" name="Text Box 37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8" name="Text Box 37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09" name="Text Box 37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10" name="Text Box 37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11" name="Text Box 37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312" name="Text Box 37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3" name="Text Box 380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4" name="Text Box 380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5" name="Text Box 380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6" name="Text Box 380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7" name="Text Box 380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8" name="Text Box 380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19" name="Text Box 380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0" name="Text Box 380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1" name="Text Box 380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2" name="Text Box 380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3" name="Text Box 381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4" name="Text Box 381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5" name="Text Box 381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6" name="Text Box 381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7" name="Text Box 381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8" name="Text Box 381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29" name="Text Box 381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0" name="Text Box 381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1" name="Text Box 381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2" name="Text Box 381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3" name="Text Box 382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4" name="Text Box 382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5" name="Text Box 382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6" name="Text Box 382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7" name="Text Box 382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8" name="Text Box 382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39" name="Text Box 382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0" name="Text Box 382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1" name="Text Box 382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2" name="Text Box 382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3" name="Text Box 383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4" name="Text Box 383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5" name="Text Box 383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6" name="Text Box 383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7" name="Text Box 383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8" name="Text Box 383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49" name="Text Box 383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0" name="Text Box 383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1" name="Text Box 383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2" name="Text Box 383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3" name="Text Box 384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4" name="Text Box 384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5" name="Text Box 384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6" name="Text Box 384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7" name="Text Box 384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8" name="Text Box 384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59" name="Text Box 384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0" name="Text Box 384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1" name="Text Box 384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2" name="Text Box 384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3" name="Text Box 385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4" name="Text Box 385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5" name="Text Box 385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6" name="Text Box 385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7" name="Text Box 385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8" name="Text Box 385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69" name="Text Box 385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0" name="Text Box 385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1" name="Text Box 385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2" name="Text Box 385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3" name="Text Box 386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4" name="Text Box 386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5" name="Text Box 386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6" name="Text Box 386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7" name="Text Box 386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8" name="Text Box 386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79" name="Text Box 386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0" name="Text Box 386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1" name="Text Box 386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2" name="Text Box 386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3" name="Text Box 387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4" name="Text Box 387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5" name="Text Box 387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6" name="Text Box 387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7" name="Text Box 387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8" name="Text Box 387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89" name="Text Box 387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0" name="Text Box 387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1" name="Text Box 387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2" name="Text Box 387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3" name="Text Box 388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4" name="Text Box 388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5" name="Text Box 388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6" name="Text Box 388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7" name="Text Box 388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8" name="Text Box 388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399" name="Text Box 388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0" name="Text Box 3887"/>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1" name="Text Box 3888"/>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2" name="Text Box 3889"/>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3" name="Text Box 3890"/>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4" name="Text Box 3891"/>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5" name="Text Box 3892"/>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6" name="Text Box 3893"/>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7" name="Text Box 3894"/>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8" name="Text Box 3895"/>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54</xdr:row>
      <xdr:rowOff>0</xdr:rowOff>
    </xdr:from>
    <xdr:to>
      <xdr:col>11</xdr:col>
      <xdr:colOff>9525</xdr:colOff>
      <xdr:row>55</xdr:row>
      <xdr:rowOff>28575</xdr:rowOff>
    </xdr:to>
    <xdr:sp macro="" textlink="">
      <xdr:nvSpPr>
        <xdr:cNvPr id="29409" name="Text Box 3896"/>
        <xdr:cNvSpPr txBox="1">
          <a:spLocks noChangeArrowheads="1"/>
        </xdr:cNvSpPr>
      </xdr:nvSpPr>
      <xdr:spPr bwMode="auto">
        <a:xfrm>
          <a:off x="5362575" y="1024890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0" name="Text Box 38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1" name="Text Box 38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2" name="Text Box 389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3" name="Text Box 390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4" name="Text Box 390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5" name="Text Box 390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6" name="Text Box 390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7" name="Text Box 390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8" name="Text Box 390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19" name="Text Box 390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20" name="Text Box 390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1" name="Text Box 39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2" name="Text Box 39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3" name="Text Box 391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4" name="Text Box 391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5" name="Text Box 391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6" name="Text Box 391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7" name="Text Box 391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8" name="Text Box 39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29" name="Text Box 39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0" name="Text Box 391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1" name="Text Box 391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2" name="Text Box 391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3" name="Text Box 392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4" name="Text Box 392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5" name="Text Box 392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6" name="Text Box 392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7" name="Text Box 392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8" name="Text Box 392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39" name="Text Box 392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0" name="Text Box 392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1" name="Text Box 392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2" name="Text Box 39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3" name="Text Box 39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4" name="Text Box 39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5" name="Text Box 39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6" name="Text Box 39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7" name="Text Box 39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8" name="Text Box 39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49" name="Text Box 393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0" name="Text Box 393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1" name="Text Box 393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2" name="Text Box 393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3" name="Text Box 394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4" name="Text Box 394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5" name="Text Box 394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6" name="Text Box 394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7" name="Text Box 394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8" name="Text Box 394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59" name="Text Box 394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0" name="Text Box 394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1" name="Text Box 394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2" name="Text Box 394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3" name="Text Box 395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4" name="Text Box 395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5" name="Text Box 395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6" name="Text Box 395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7" name="Text Box 395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8" name="Text Box 395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69" name="Text Box 395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0" name="Text Box 395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1" name="Text Box 395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2" name="Text Box 395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3" name="Text Box 396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4" name="Text Box 396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75" name="Text Box 396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76" name="Text Box 396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77" name="Text Box 396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78" name="Text Box 396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79" name="Text Box 396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0" name="Text Box 396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1" name="Text Box 396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2" name="Text Box 396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3" name="Text Box 39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4" name="Text Box 39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5" name="Text Box 39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486" name="Text Box 39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87" name="Text Box 397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88" name="Text Box 397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89" name="Text Box 397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0" name="Text Box 397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1" name="Text Box 397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2" name="Text Box 397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3" name="Text Box 398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4" name="Text Box 398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5" name="Text Box 398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6" name="Text Box 398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7" name="Text Box 398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8" name="Text Box 398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499" name="Text Box 398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0" name="Text Box 398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1" name="Text Box 398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2" name="Text Box 398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3" name="Text Box 399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4" name="Text Box 399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5" name="Text Box 399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6" name="Text Box 399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7" name="Text Box 399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8" name="Text Box 399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09" name="Text Box 399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10" name="Text Box 399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11" name="Text Box 399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2" name="Text Box 399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3" name="Text Box 400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4" name="Text Box 400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5" name="Text Box 400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6" name="Text Box 400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7" name="Text Box 400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8" name="Text Box 400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19" name="Text Box 40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20" name="Text Box 40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21" name="Text Box 40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22" name="Text Box 40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3" name="Text Box 401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4" name="Text Box 401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5" name="Text Box 401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6" name="Text Box 401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7" name="Text Box 401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8" name="Text Box 401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29" name="Text Box 401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0" name="Text Box 401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1" name="Text Box 401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2" name="Text Box 401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3" name="Text Box 402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4" name="Text Box 402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5" name="Text Box 402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6" name="Text Box 402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7" name="Text Box 402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8" name="Text Box 402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39" name="Text Box 4026"/>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0" name="Text Box 4027"/>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1" name="Text Box 4028"/>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2" name="Text Box 4029"/>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3" name="Text Box 4030"/>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4" name="Text Box 4031"/>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5" name="Text Box 4032"/>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6" name="Text Box 4033"/>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7" name="Text Box 4034"/>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55</xdr:row>
      <xdr:rowOff>0</xdr:rowOff>
    </xdr:from>
    <xdr:to>
      <xdr:col>11</xdr:col>
      <xdr:colOff>9525</xdr:colOff>
      <xdr:row>56</xdr:row>
      <xdr:rowOff>57150</xdr:rowOff>
    </xdr:to>
    <xdr:sp macro="" textlink="">
      <xdr:nvSpPr>
        <xdr:cNvPr id="29548" name="Text Box 4035"/>
        <xdr:cNvSpPr txBox="1">
          <a:spLocks noChangeArrowheads="1"/>
        </xdr:cNvSpPr>
      </xdr:nvSpPr>
      <xdr:spPr bwMode="auto">
        <a:xfrm>
          <a:off x="5362575" y="1042035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49" name="Text Box 40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0" name="Text Box 40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1" name="Text Box 40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2" name="Text Box 40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3" name="Text Box 40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4" name="Text Box 40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5" name="Text Box 40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6" name="Text Box 40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7" name="Text Box 40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8" name="Text Box 40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59" name="Text Box 40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0" name="Text Box 404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1" name="Text Box 404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2" name="Text Box 404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3" name="Text Box 405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4" name="Text Box 405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5" name="Text Box 405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6" name="Text Box 405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7" name="Text Box 405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8" name="Text Box 405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69" name="Text Box 405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0" name="Text Box 405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1" name="Text Box 405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2" name="Text Box 405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3" name="Text Box 406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4" name="Text Box 406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5" name="Text Box 406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6" name="Text Box 406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7" name="Text Box 406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8" name="Text Box 406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79" name="Text Box 406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0" name="Text Box 406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1" name="Text Box 406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2" name="Text Box 406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3" name="Text Box 40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4" name="Text Box 40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5" name="Text Box 40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6" name="Text Box 40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7" name="Text Box 407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8" name="Text Box 407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89" name="Text Box 407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0" name="Text Box 407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1" name="Text Box 407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2" name="Text Box 407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3" name="Text Box 408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4" name="Text Box 408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5" name="Text Box 408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6" name="Text Box 408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7" name="Text Box 408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8" name="Text Box 408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599" name="Text Box 408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0" name="Text Box 408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1" name="Text Box 408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2" name="Text Box 408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3" name="Text Box 409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4" name="Text Box 409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5" name="Text Box 409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6" name="Text Box 409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7" name="Text Box 409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8" name="Text Box 409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09" name="Text Box 409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0" name="Text Box 409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1" name="Text Box 409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2" name="Text Box 409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3" name="Text Box 410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4" name="Text Box 410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5" name="Text Box 410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6" name="Text Box 410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7" name="Text Box 410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8" name="Text Box 410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19" name="Text Box 41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0" name="Text Box 41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1" name="Text Box 41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2" name="Text Box 41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3" name="Text Box 411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4" name="Text Box 411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5" name="Text Box 411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6" name="Text Box 411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7" name="Text Box 411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8" name="Text Box 411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29" name="Text Box 411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30" name="Text Box 411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31" name="Text Box 411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32" name="Text Box 411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3" name="Text Box 412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4" name="Text Box 412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5" name="Text Box 412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6" name="Text Box 412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7" name="Text Box 412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8" name="Text Box 412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39" name="Text Box 412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40" name="Text Box 412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1" name="Text Box 412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2" name="Text Box 412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3" name="Text Box 413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4" name="Text Box 413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5" name="Text Box 413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6" name="Text Box 413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7" name="Text Box 413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8" name="Text Box 413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49" name="Text Box 41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0" name="Text Box 41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1" name="Text Box 41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2" name="Text Box 41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3" name="Text Box 41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4" name="Text Box 41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5" name="Text Box 41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6" name="Text Box 41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7" name="Text Box 41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8" name="Text Box 41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59" name="Text Box 41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0" name="Text Box 414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1" name="Text Box 414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2" name="Text Box 414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3" name="Text Box 415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4" name="Text Box 415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5" name="Text Box 415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6" name="Text Box 415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7" name="Text Box 415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8" name="Text Box 415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69" name="Text Box 415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0" name="Text Box 415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1" name="Text Box 415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2" name="Text Box 415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3" name="Text Box 416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4" name="Text Box 416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5" name="Text Box 416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6" name="Text Box 416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7" name="Text Box 416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8" name="Text Box 416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79" name="Text Box 416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0" name="Text Box 416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1" name="Text Box 416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2" name="Text Box 416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3" name="Text Box 417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4" name="Text Box 417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5" name="Text Box 417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86" name="Text Box 417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87" name="Text Box 417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88" name="Text Box 417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89" name="Text Box 417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0" name="Text Box 417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1" name="Text Box 417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2" name="Text Box 417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3" name="Text Box 418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4" name="Text Box 418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5" name="Text Box 418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6" name="Text Box 418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697" name="Text Box 418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98" name="Text Box 418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699" name="Text Box 418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0" name="Text Box 418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1" name="Text Box 418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2" name="Text Box 418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3" name="Text Box 419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4" name="Text Box 419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5" name="Text Box 419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6" name="Text Box 419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7" name="Text Box 419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8" name="Text Box 419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09" name="Text Box 419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0" name="Text Box 419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1" name="Text Box 419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2" name="Text Box 419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3" name="Text Box 420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4" name="Text Box 420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5" name="Text Box 420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6" name="Text Box 420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7" name="Text Box 420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8" name="Text Box 420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19" name="Text Box 420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20" name="Text Box 420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21" name="Text Box 420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22" name="Text Box 420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3" name="Text Box 421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4" name="Text Box 421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5" name="Text Box 421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6" name="Text Box 421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7" name="Text Box 421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8" name="Text Box 421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29" name="Text Box 421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30" name="Text Box 421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31" name="Text Box 421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32" name="Text Box 421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33" name="Text Box 422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4" name="Text Box 422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5" name="Text Box 422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6" name="Text Box 422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7" name="Text Box 422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8" name="Text Box 422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39" name="Text Box 422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0" name="Text Box 422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1" name="Text Box 422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2" name="Text Box 422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3" name="Text Box 423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4" name="Text Box 423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5" name="Text Box 423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6" name="Text Box 423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7" name="Text Box 423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8" name="Text Box 423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49" name="Text Box 423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0" name="Text Box 4237"/>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1" name="Text Box 4238"/>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2" name="Text Box 4239"/>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3" name="Text Box 4240"/>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4" name="Text Box 4241"/>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5" name="Text Box 4242"/>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6" name="Text Box 4243"/>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7" name="Text Box 4244"/>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8" name="Text Box 4245"/>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56</xdr:row>
      <xdr:rowOff>0</xdr:rowOff>
    </xdr:from>
    <xdr:to>
      <xdr:col>11</xdr:col>
      <xdr:colOff>9525</xdr:colOff>
      <xdr:row>57</xdr:row>
      <xdr:rowOff>57150</xdr:rowOff>
    </xdr:to>
    <xdr:sp macro="" textlink="">
      <xdr:nvSpPr>
        <xdr:cNvPr id="29759" name="Text Box 4246"/>
        <xdr:cNvSpPr txBox="1">
          <a:spLocks noChangeArrowheads="1"/>
        </xdr:cNvSpPr>
      </xdr:nvSpPr>
      <xdr:spPr bwMode="auto">
        <a:xfrm>
          <a:off x="5362575" y="1056322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0" name="Text Box 424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1" name="Text Box 424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2" name="Text Box 424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3" name="Text Box 425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4" name="Text Box 425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5" name="Text Box 425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6" name="Text Box 425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7" name="Text Box 425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8" name="Text Box 425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69" name="Text Box 425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0" name="Text Box 425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1" name="Text Box 425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2" name="Text Box 426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3" name="Text Box 426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4" name="Text Box 426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5" name="Text Box 426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6" name="Text Box 426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7" name="Text Box 426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8" name="Text Box 426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79" name="Text Box 426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0" name="Text Box 426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1" name="Text Box 426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2" name="Text Box 427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3" name="Text Box 427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4" name="Text Box 427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5" name="Text Box 427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6" name="Text Box 427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787" name="Text Box 427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88" name="Text Box 427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89" name="Text Box 427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0" name="Text Box 427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1" name="Text Box 427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2" name="Text Box 428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3" name="Text Box 428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4" name="Text Box 428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5" name="Text Box 428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6" name="Text Box 428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7" name="Text Box 428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8" name="Text Box 428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799" name="Text Box 428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0" name="Text Box 428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1" name="Text Box 428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2" name="Text Box 429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3" name="Text Box 429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4" name="Text Box 429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5" name="Text Box 429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6" name="Text Box 429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7" name="Text Box 429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8" name="Text Box 429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09" name="Text Box 429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0" name="Text Box 429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1" name="Text Box 429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2" name="Text Box 430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3" name="Text Box 4301"/>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4" name="Text Box 4302"/>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5" name="Text Box 4303"/>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6" name="Text Box 4304"/>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7" name="Text Box 4305"/>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8" name="Text Box 4306"/>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19" name="Text Box 4307"/>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20" name="Text Box 4308"/>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21" name="Text Box 4309"/>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57</xdr:row>
      <xdr:rowOff>0</xdr:rowOff>
    </xdr:from>
    <xdr:to>
      <xdr:col>11</xdr:col>
      <xdr:colOff>9525</xdr:colOff>
      <xdr:row>58</xdr:row>
      <xdr:rowOff>57150</xdr:rowOff>
    </xdr:to>
    <xdr:sp macro="" textlink="">
      <xdr:nvSpPr>
        <xdr:cNvPr id="29822" name="Text Box 4310"/>
        <xdr:cNvSpPr txBox="1">
          <a:spLocks noChangeArrowheads="1"/>
        </xdr:cNvSpPr>
      </xdr:nvSpPr>
      <xdr:spPr bwMode="auto">
        <a:xfrm>
          <a:off x="5362575" y="10706100"/>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3" name="Text Box 431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4" name="Text Box 431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5" name="Text Box 431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6" name="Text Box 431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7" name="Text Box 431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8" name="Text Box 431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29" name="Text Box 431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0" name="Text Box 431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1" name="Text Box 431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2" name="Text Box 432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3" name="Text Box 432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4" name="Text Box 432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5" name="Text Box 432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6" name="Text Box 432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7" name="Text Box 432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8" name="Text Box 432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39" name="Text Box 432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0" name="Text Box 432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1" name="Text Box 432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2" name="Text Box 433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3" name="Text Box 433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4" name="Text Box 433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5" name="Text Box 433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6" name="Text Box 433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7" name="Text Box 433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8" name="Text Box 433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49" name="Text Box 433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0" name="Text Box 433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1" name="Text Box 433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2" name="Text Box 434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3" name="Text Box 434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4" name="Text Box 434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5" name="Text Box 434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6" name="Text Box 434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7" name="Text Box 434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8" name="Text Box 434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59" name="Text Box 434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0" name="Text Box 434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1" name="Text Box 434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2" name="Text Box 435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3" name="Text Box 435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4" name="Text Box 435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5" name="Text Box 435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6" name="Text Box 435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7" name="Text Box 435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8" name="Text Box 435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69" name="Text Box 435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70" name="Text Box 435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71" name="Text Box 435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72" name="Text Box 436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73" name="Text Box 436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4" name="Text Box 436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5" name="Text Box 436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6" name="Text Box 436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7" name="Text Box 436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8" name="Text Box 436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79" name="Text Box 436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80" name="Text Box 436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81" name="Text Box 436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2" name="Text Box 437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3" name="Text Box 437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4" name="Text Box 437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5" name="Text Box 437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6" name="Text Box 437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7" name="Text Box 437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8" name="Text Box 437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89" name="Text Box 437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0" name="Text Box 437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1" name="Text Box 437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2" name="Text Box 438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3" name="Text Box 438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4" name="Text Box 438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5" name="Text Box 438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6" name="Text Box 438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897" name="Text Box 438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98" name="Text Box 438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899" name="Text Box 438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0" name="Text Box 438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1" name="Text Box 438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2" name="Text Box 439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3" name="Text Box 439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4" name="Text Box 439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5" name="Text Box 439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6" name="Text Box 439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7" name="Text Box 439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8" name="Text Box 439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09" name="Text Box 439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0" name="Text Box 439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1" name="Text Box 439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2" name="Text Box 440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3" name="Text Box 440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4" name="Text Box 440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5" name="Text Box 440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6" name="Text Box 440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7" name="Text Box 440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8" name="Text Box 440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19" name="Text Box 440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0" name="Text Box 440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1" name="Text Box 440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2" name="Text Box 441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3" name="Text Box 4411"/>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4" name="Text Box 4412"/>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5" name="Text Box 4413"/>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6" name="Text Box 4414"/>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7" name="Text Box 4415"/>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8" name="Text Box 4416"/>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29" name="Text Box 4417"/>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30" name="Text Box 4418"/>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31" name="Text Box 4419"/>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58</xdr:row>
      <xdr:rowOff>0</xdr:rowOff>
    </xdr:from>
    <xdr:to>
      <xdr:col>11</xdr:col>
      <xdr:colOff>9525</xdr:colOff>
      <xdr:row>59</xdr:row>
      <xdr:rowOff>47625</xdr:rowOff>
    </xdr:to>
    <xdr:sp macro="" textlink="">
      <xdr:nvSpPr>
        <xdr:cNvPr id="29932" name="Text Box 4420"/>
        <xdr:cNvSpPr txBox="1">
          <a:spLocks noChangeArrowheads="1"/>
        </xdr:cNvSpPr>
      </xdr:nvSpPr>
      <xdr:spPr bwMode="auto">
        <a:xfrm>
          <a:off x="5362575" y="108489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3" name="Text Box 442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4" name="Text Box 442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5" name="Text Box 442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6" name="Text Box 442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7" name="Text Box 442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8" name="Text Box 442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39" name="Text Box 442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0" name="Text Box 442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1" name="Text Box 442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2" name="Text Box 443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3" name="Text Box 443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4" name="Text Box 443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5" name="Text Box 443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6" name="Text Box 443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7" name="Text Box 443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8" name="Text Box 443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49" name="Text Box 443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0" name="Text Box 443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1" name="Text Box 443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2" name="Text Box 444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3" name="Text Box 444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4" name="Text Box 444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5" name="Text Box 444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6" name="Text Box 444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7" name="Text Box 444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8" name="Text Box 444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59" name="Text Box 444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0" name="Text Box 444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1" name="Text Box 444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2" name="Text Box 445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3" name="Text Box 445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4" name="Text Box 445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5" name="Text Box 445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6" name="Text Box 445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7" name="Text Box 445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8" name="Text Box 445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69" name="Text Box 445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0" name="Text Box 445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1" name="Text Box 445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2" name="Text Box 446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3" name="Text Box 446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4" name="Text Box 446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5" name="Text Box 446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6" name="Text Box 446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7" name="Text Box 446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8" name="Text Box 446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79" name="Text Box 446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80" name="Text Box 446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81" name="Text Box 446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82" name="Text Box 447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83" name="Text Box 447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4" name="Text Box 447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5" name="Text Box 447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6" name="Text Box 447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7" name="Text Box 447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8" name="Text Box 447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89" name="Text Box 447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90" name="Text Box 447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29991" name="Text Box 447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2" name="Text Box 448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3" name="Text Box 448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4" name="Text Box 448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5" name="Text Box 448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6" name="Text Box 448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7" name="Text Box 448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8" name="Text Box 448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29999" name="Text Box 448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0" name="Text Box 448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1" name="Text Box 448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2" name="Text Box 449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3" name="Text Box 449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4" name="Text Box 449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5" name="Text Box 449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6" name="Text Box 449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07" name="Text Box 449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08" name="Text Box 449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09" name="Text Box 449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0" name="Text Box 449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1" name="Text Box 449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2" name="Text Box 450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3" name="Text Box 450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4" name="Text Box 450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15" name="Text Box 450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16" name="Text Box 450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17" name="Text Box 450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18" name="Text Box 450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19" name="Text Box 450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0" name="Text Box 450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1" name="Text Box 450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2" name="Text Box 451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3" name="Text Box 451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4" name="Text Box 451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5" name="Text Box 451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6" name="Text Box 451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7" name="Text Box 451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8" name="Text Box 451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29" name="Text Box 451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0" name="Text Box 451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1" name="Text Box 451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2" name="Text Box 452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3" name="Text Box 452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4" name="Text Box 452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5" name="Text Box 452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6" name="Text Box 452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7" name="Text Box 452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8" name="Text Box 452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39" name="Text Box 452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0" name="Text Box 452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1" name="Text Box 4529"/>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2" name="Text Box 4530"/>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3" name="Text Box 4531"/>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4" name="Text Box 4532"/>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5" name="Text Box 4533"/>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6" name="Text Box 4534"/>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7" name="Text Box 4535"/>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8" name="Text Box 4536"/>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49" name="Text Box 4537"/>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59</xdr:row>
      <xdr:rowOff>0</xdr:rowOff>
    </xdr:from>
    <xdr:to>
      <xdr:col>11</xdr:col>
      <xdr:colOff>9525</xdr:colOff>
      <xdr:row>60</xdr:row>
      <xdr:rowOff>57150</xdr:rowOff>
    </xdr:to>
    <xdr:sp macro="" textlink="">
      <xdr:nvSpPr>
        <xdr:cNvPr id="30050" name="Text Box 4538"/>
        <xdr:cNvSpPr txBox="1">
          <a:spLocks noChangeArrowheads="1"/>
        </xdr:cNvSpPr>
      </xdr:nvSpPr>
      <xdr:spPr bwMode="auto">
        <a:xfrm>
          <a:off x="5362575" y="11001375"/>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1" name="Text Box 453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2" name="Text Box 454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3" name="Text Box 454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4" name="Text Box 454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5" name="Text Box 454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6" name="Text Box 454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7" name="Text Box 454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8" name="Text Box 454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59" name="Text Box 454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0" name="Text Box 454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1" name="Text Box 454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2" name="Text Box 455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3" name="Text Box 455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4" name="Text Box 455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5" name="Text Box 455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6" name="Text Box 455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7" name="Text Box 455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8" name="Text Box 455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69" name="Text Box 455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0" name="Text Box 455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1" name="Text Box 455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2" name="Text Box 456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3" name="Text Box 456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4" name="Text Box 456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5" name="Text Box 456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6" name="Text Box 456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7" name="Text Box 456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8" name="Text Box 456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79" name="Text Box 456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0" name="Text Box 456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1" name="Text Box 456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2" name="Text Box 457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3" name="Text Box 457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4" name="Text Box 457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5" name="Text Box 457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6" name="Text Box 457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7" name="Text Box 457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8" name="Text Box 457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89" name="Text Box 457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0" name="Text Box 457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1" name="Text Box 457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2" name="Text Box 458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3" name="Text Box 458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4" name="Text Box 458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5" name="Text Box 458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6" name="Text Box 458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7" name="Text Box 458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8" name="Text Box 458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099" name="Text Box 458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00" name="Text Box 458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01" name="Text Box 458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2" name="Text Box 459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3" name="Text Box 459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4" name="Text Box 459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5" name="Text Box 459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6" name="Text Box 459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7" name="Text Box 459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8" name="Text Box 459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09" name="Text Box 459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0" name="Text Box 459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1" name="Text Box 459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2" name="Text Box 460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3" name="Text Box 460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4" name="Text Box 460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5" name="Text Box 460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6" name="Text Box 460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7" name="Text Box 460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8" name="Text Box 460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19" name="Text Box 460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0" name="Text Box 460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1" name="Text Box 460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2" name="Text Box 461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3" name="Text Box 461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4" name="Text Box 461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25" name="Text Box 461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26" name="Text Box 461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27" name="Text Box 461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28" name="Text Box 461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29" name="Text Box 461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30" name="Text Box 461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31" name="Text Box 461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32" name="Text Box 462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33" name="Text Box 462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4" name="Text Box 462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5" name="Text Box 462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6" name="Text Box 462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7" name="Text Box 462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8" name="Text Box 462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39" name="Text Box 462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0" name="Text Box 462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1" name="Text Box 462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2" name="Text Box 463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3" name="Text Box 463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4" name="Text Box 463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5" name="Text Box 463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6" name="Text Box 463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7" name="Text Box 463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8" name="Text Box 463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49" name="Text Box 463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0" name="Text Box 463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1" name="Text Box 463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2" name="Text Box 464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3" name="Text Box 464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4" name="Text Box 464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5" name="Text Box 464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6" name="Text Box 464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7" name="Text Box 464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8" name="Text Box 464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59" name="Text Box 4647"/>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0" name="Text Box 4648"/>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1" name="Text Box 4649"/>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2" name="Text Box 4650"/>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3" name="Text Box 4651"/>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4" name="Text Box 4652"/>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5" name="Text Box 4653"/>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6" name="Text Box 4654"/>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7" name="Text Box 4655"/>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60</xdr:row>
      <xdr:rowOff>0</xdr:rowOff>
    </xdr:from>
    <xdr:to>
      <xdr:col>11</xdr:col>
      <xdr:colOff>9525</xdr:colOff>
      <xdr:row>61</xdr:row>
      <xdr:rowOff>57150</xdr:rowOff>
    </xdr:to>
    <xdr:sp macro="" textlink="">
      <xdr:nvSpPr>
        <xdr:cNvPr id="30168" name="Text Box 4656"/>
        <xdr:cNvSpPr txBox="1">
          <a:spLocks noChangeArrowheads="1"/>
        </xdr:cNvSpPr>
      </xdr:nvSpPr>
      <xdr:spPr bwMode="auto">
        <a:xfrm>
          <a:off x="5362575" y="11144250"/>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69" name="Text Box 465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0" name="Text Box 465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1" name="Text Box 465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2" name="Text Box 466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3" name="Text Box 466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4" name="Text Box 466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5" name="Text Box 466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6" name="Text Box 466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7" name="Text Box 466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8" name="Text Box 466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79" name="Text Box 466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0" name="Text Box 466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1" name="Text Box 466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2" name="Text Box 467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3" name="Text Box 467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4" name="Text Box 467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5" name="Text Box 467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6" name="Text Box 467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7" name="Text Box 467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8" name="Text Box 467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89" name="Text Box 467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0" name="Text Box 467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1" name="Text Box 467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2" name="Text Box 468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3" name="Text Box 468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4" name="Text Box 468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5" name="Text Box 468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6" name="Text Box 468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7" name="Text Box 468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8" name="Text Box 468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199" name="Text Box 468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0" name="Text Box 468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1" name="Text Box 468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2" name="Text Box 469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3" name="Text Box 469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4" name="Text Box 469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5" name="Text Box 469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6" name="Text Box 469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7" name="Text Box 469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8" name="Text Box 469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09" name="Text Box 469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0" name="Text Box 469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1" name="Text Box 469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2" name="Text Box 470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3" name="Text Box 470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4" name="Text Box 470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5" name="Text Box 470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6" name="Text Box 470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7" name="Text Box 470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8" name="Text Box 470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19" name="Text Box 470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0" name="Text Box 470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1" name="Text Box 470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2" name="Text Box 471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3" name="Text Box 471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4" name="Text Box 471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5" name="Text Box 471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6" name="Text Box 471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27" name="Text Box 471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28" name="Text Box 471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29" name="Text Box 471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0" name="Text Box 471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1" name="Text Box 471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2" name="Text Box 472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3" name="Text Box 472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4" name="Text Box 472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5" name="Text Box 472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6" name="Text Box 472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7" name="Text Box 472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8" name="Text Box 472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39" name="Text Box 472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40" name="Text Box 472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41" name="Text Box 472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42" name="Text Box 473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43" name="Text Box 473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4" name="Text Box 473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5" name="Text Box 473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6" name="Text Box 473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7" name="Text Box 473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8" name="Text Box 473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49" name="Text Box 473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50" name="Text Box 473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51" name="Text Box 473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2" name="Text Box 474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3" name="Text Box 474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4" name="Text Box 474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5" name="Text Box 474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6" name="Text Box 474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7" name="Text Box 474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8" name="Text Box 474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59" name="Text Box 474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0" name="Text Box 474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1" name="Text Box 474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2" name="Text Box 475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3" name="Text Box 475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4" name="Text Box 475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5" name="Text Box 475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6" name="Text Box 475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7" name="Text Box 475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8" name="Text Box 475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69" name="Text Box 475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0" name="Text Box 475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1" name="Text Box 475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2" name="Text Box 476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3" name="Text Box 476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4" name="Text Box 476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5" name="Text Box 476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6" name="Text Box 476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7" name="Text Box 4765"/>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8" name="Text Box 4766"/>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79" name="Text Box 4767"/>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0" name="Text Box 4768"/>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1" name="Text Box 4769"/>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2" name="Text Box 4770"/>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3" name="Text Box 4771"/>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4" name="Text Box 4772"/>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5" name="Text Box 4773"/>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61</xdr:row>
      <xdr:rowOff>0</xdr:rowOff>
    </xdr:from>
    <xdr:to>
      <xdr:col>11</xdr:col>
      <xdr:colOff>9525</xdr:colOff>
      <xdr:row>62</xdr:row>
      <xdr:rowOff>57150</xdr:rowOff>
    </xdr:to>
    <xdr:sp macro="" textlink="">
      <xdr:nvSpPr>
        <xdr:cNvPr id="30286" name="Text Box 4774"/>
        <xdr:cNvSpPr txBox="1">
          <a:spLocks noChangeArrowheads="1"/>
        </xdr:cNvSpPr>
      </xdr:nvSpPr>
      <xdr:spPr bwMode="auto">
        <a:xfrm>
          <a:off x="5362575" y="11287125"/>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87" name="Text Box 477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88" name="Text Box 477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89" name="Text Box 477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0" name="Text Box 477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1" name="Text Box 477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2" name="Text Box 478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3" name="Text Box 478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4" name="Text Box 478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5" name="Text Box 478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6" name="Text Box 478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7" name="Text Box 478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8" name="Text Box 478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299" name="Text Box 478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0" name="Text Box 478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1" name="Text Box 478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2" name="Text Box 479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3" name="Text Box 479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4" name="Text Box 479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5" name="Text Box 479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6" name="Text Box 479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7" name="Text Box 479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8" name="Text Box 479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09" name="Text Box 479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0" name="Text Box 479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1" name="Text Box 479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2" name="Text Box 480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3" name="Text Box 480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4" name="Text Box 480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5" name="Text Box 480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6" name="Text Box 480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7" name="Text Box 480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8" name="Text Box 480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19" name="Text Box 480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0" name="Text Box 480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1" name="Text Box 480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2" name="Text Box 481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3" name="Text Box 481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4" name="Text Box 481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5" name="Text Box 481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6" name="Text Box 481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7" name="Text Box 481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8" name="Text Box 481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29" name="Text Box 481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0" name="Text Box 481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1" name="Text Box 481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2" name="Text Box 482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3" name="Text Box 482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4" name="Text Box 482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5" name="Text Box 482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6" name="Text Box 482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37" name="Text Box 482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38" name="Text Box 482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39" name="Text Box 482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0" name="Text Box 482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1" name="Text Box 482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2" name="Text Box 483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3" name="Text Box 483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4" name="Text Box 483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45" name="Text Box 483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46" name="Text Box 483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47" name="Text Box 483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48" name="Text Box 483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49" name="Text Box 483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0" name="Text Box 483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1" name="Text Box 483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2" name="Text Box 484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3" name="Text Box 484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4" name="Text Box 484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5" name="Text Box 484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6" name="Text Box 484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7" name="Text Box 484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8" name="Text Box 484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59" name="Text Box 484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60" name="Text Box 484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61" name="Text Box 484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2" name="Text Box 485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3" name="Text Box 485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4" name="Text Box 485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5" name="Text Box 485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6" name="Text Box 485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7" name="Text Box 485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8" name="Text Box 485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369" name="Text Box 485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0" name="Text Box 485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1" name="Text Box 485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2" name="Text Box 486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3" name="Text Box 486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4" name="Text Box 486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5" name="Text Box 486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6" name="Text Box 486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7" name="Text Box 486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8" name="Text Box 486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79" name="Text Box 486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0" name="Text Box 486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1" name="Text Box 486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2" name="Text Box 487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3" name="Text Box 487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4" name="Text Box 487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5" name="Text Box 487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6" name="Text Box 487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7" name="Text Box 487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8" name="Text Box 487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89" name="Text Box 487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0" name="Text Box 487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1" name="Text Box 487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2" name="Text Box 488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3" name="Text Box 488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4" name="Text Box 488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5" name="Text Box 4883"/>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6" name="Text Box 4884"/>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7" name="Text Box 4885"/>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8" name="Text Box 4886"/>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399" name="Text Box 4887"/>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400" name="Text Box 4888"/>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401" name="Text Box 4889"/>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402" name="Text Box 4890"/>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403" name="Text Box 4891"/>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62</xdr:row>
      <xdr:rowOff>0</xdr:rowOff>
    </xdr:from>
    <xdr:to>
      <xdr:col>11</xdr:col>
      <xdr:colOff>9525</xdr:colOff>
      <xdr:row>63</xdr:row>
      <xdr:rowOff>57150</xdr:rowOff>
    </xdr:to>
    <xdr:sp macro="" textlink="">
      <xdr:nvSpPr>
        <xdr:cNvPr id="30404" name="Text Box 4892"/>
        <xdr:cNvSpPr txBox="1">
          <a:spLocks noChangeArrowheads="1"/>
        </xdr:cNvSpPr>
      </xdr:nvSpPr>
      <xdr:spPr bwMode="auto">
        <a:xfrm>
          <a:off x="5362575" y="11430000"/>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05" name="Text Box 489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06" name="Text Box 489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07" name="Text Box 489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08" name="Text Box 489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09" name="Text Box 489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0" name="Text Box 489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1" name="Text Box 489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2" name="Text Box 490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3" name="Text Box 490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4" name="Text Box 490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5" name="Text Box 490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6" name="Text Box 490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7" name="Text Box 490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8" name="Text Box 490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19" name="Text Box 490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0" name="Text Box 490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1" name="Text Box 490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2" name="Text Box 491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3" name="Text Box 491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4" name="Text Box 491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5" name="Text Box 491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6" name="Text Box 491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7" name="Text Box 491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8" name="Text Box 491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29" name="Text Box 491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0" name="Text Box 491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1" name="Text Box 491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2" name="Text Box 492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3" name="Text Box 492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4" name="Text Box 492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5" name="Text Box 492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6" name="Text Box 492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7" name="Text Box 492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8" name="Text Box 492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39" name="Text Box 492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0" name="Text Box 492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1" name="Text Box 492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2" name="Text Box 493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3" name="Text Box 493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4" name="Text Box 493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5" name="Text Box 493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6" name="Text Box 493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7" name="Text Box 493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8" name="Text Box 493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49" name="Text Box 493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0" name="Text Box 493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1" name="Text Box 493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2" name="Text Box 494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3" name="Text Box 494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4" name="Text Box 494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55" name="Text Box 494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56" name="Text Box 494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57" name="Text Box 494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58" name="Text Box 494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59" name="Text Box 494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60" name="Text Box 494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61" name="Text Box 494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62" name="Text Box 495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63" name="Text Box 495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4" name="Text Box 495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5" name="Text Box 495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6" name="Text Box 495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7" name="Text Box 495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8" name="Text Box 495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69" name="Text Box 495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0" name="Text Box 495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1" name="Text Box 495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2" name="Text Box 496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3" name="Text Box 496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4" name="Text Box 496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5" name="Text Box 496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6" name="Text Box 496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7" name="Text Box 496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8" name="Text Box 496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79" name="Text Box 496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0" name="Text Box 496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1" name="Text Box 496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2" name="Text Box 497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3" name="Text Box 497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4" name="Text Box 497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5" name="Text Box 497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6" name="Text Box 497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487" name="Text Box 497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88" name="Text Box 497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89" name="Text Box 497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0" name="Text Box 497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1" name="Text Box 497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2" name="Text Box 498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3" name="Text Box 498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4" name="Text Box 498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5" name="Text Box 498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6" name="Text Box 498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7" name="Text Box 498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8" name="Text Box 498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499" name="Text Box 498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0" name="Text Box 498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1" name="Text Box 498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2" name="Text Box 499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3" name="Text Box 499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4" name="Text Box 499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5" name="Text Box 499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6" name="Text Box 499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7" name="Text Box 499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8" name="Text Box 499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09" name="Text Box 499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0" name="Text Box 499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1" name="Text Box 499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2" name="Text Box 500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3" name="Text Box 5001"/>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4" name="Text Box 5002"/>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5" name="Text Box 5003"/>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6" name="Text Box 5004"/>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7" name="Text Box 5005"/>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8" name="Text Box 5006"/>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19" name="Text Box 5007"/>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20" name="Text Box 5008"/>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21" name="Text Box 5009"/>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63</xdr:row>
      <xdr:rowOff>0</xdr:rowOff>
    </xdr:from>
    <xdr:to>
      <xdr:col>11</xdr:col>
      <xdr:colOff>9525</xdr:colOff>
      <xdr:row>64</xdr:row>
      <xdr:rowOff>47625</xdr:rowOff>
    </xdr:to>
    <xdr:sp macro="" textlink="">
      <xdr:nvSpPr>
        <xdr:cNvPr id="30522" name="Text Box 5010"/>
        <xdr:cNvSpPr txBox="1">
          <a:spLocks noChangeArrowheads="1"/>
        </xdr:cNvSpPr>
      </xdr:nvSpPr>
      <xdr:spPr bwMode="auto">
        <a:xfrm>
          <a:off x="5362575" y="115728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3" name="Text Box 501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4" name="Text Box 501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5" name="Text Box 501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6" name="Text Box 501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7" name="Text Box 501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8" name="Text Box 501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29" name="Text Box 501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0" name="Text Box 501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1" name="Text Box 501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2" name="Text Box 502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3" name="Text Box 502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4" name="Text Box 502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5" name="Text Box 502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6" name="Text Box 502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7" name="Text Box 502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8" name="Text Box 502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39" name="Text Box 502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0" name="Text Box 502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1" name="Text Box 502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2" name="Text Box 503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3" name="Text Box 503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4" name="Text Box 503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5" name="Text Box 503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6" name="Text Box 503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7" name="Text Box 503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8" name="Text Box 503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49" name="Text Box 503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0" name="Text Box 503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1" name="Text Box 503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2" name="Text Box 504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3" name="Text Box 504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4" name="Text Box 504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5" name="Text Box 504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6" name="Text Box 504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7" name="Text Box 504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8" name="Text Box 504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59" name="Text Box 504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0" name="Text Box 504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1" name="Text Box 504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2" name="Text Box 505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3" name="Text Box 505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4" name="Text Box 505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5" name="Text Box 505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6" name="Text Box 505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7" name="Text Box 505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8" name="Text Box 505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69" name="Text Box 505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70" name="Text Box 505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71" name="Text Box 505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72" name="Text Box 506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73" name="Text Box 506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4" name="Text Box 506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5" name="Text Box 506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6" name="Text Box 506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7" name="Text Box 506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8" name="Text Box 506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79" name="Text Box 506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80" name="Text Box 506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81" name="Text Box 506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2" name="Text Box 507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3" name="Text Box 507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4" name="Text Box 507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5" name="Text Box 507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6" name="Text Box 507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7" name="Text Box 507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8" name="Text Box 507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89" name="Text Box 507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0" name="Text Box 507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1" name="Text Box 507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2" name="Text Box 508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3" name="Text Box 508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4" name="Text Box 508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5" name="Text Box 508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6" name="Text Box 508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597" name="Text Box 508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98" name="Text Box 508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599" name="Text Box 508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0" name="Text Box 508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1" name="Text Box 508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2" name="Text Box 509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3" name="Text Box 509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4" name="Text Box 509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05" name="Text Box 509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06" name="Text Box 509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07" name="Text Box 509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08" name="Text Box 509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09" name="Text Box 509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0" name="Text Box 509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1" name="Text Box 509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2" name="Text Box 510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3" name="Text Box 510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4" name="Text Box 510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5" name="Text Box 510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6" name="Text Box 510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7" name="Text Box 510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8" name="Text Box 510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19" name="Text Box 510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0" name="Text Box 510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1" name="Text Box 510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2" name="Text Box 511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3" name="Text Box 511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4" name="Text Box 511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5" name="Text Box 511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6" name="Text Box 511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7" name="Text Box 511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8" name="Text Box 511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29" name="Text Box 511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0" name="Text Box 511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1" name="Text Box 5119"/>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2" name="Text Box 5120"/>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3" name="Text Box 5121"/>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4" name="Text Box 5122"/>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5" name="Text Box 5123"/>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6" name="Text Box 5124"/>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7" name="Text Box 5125"/>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8" name="Text Box 5126"/>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39" name="Text Box 5127"/>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64</xdr:row>
      <xdr:rowOff>0</xdr:rowOff>
    </xdr:from>
    <xdr:to>
      <xdr:col>11</xdr:col>
      <xdr:colOff>9525</xdr:colOff>
      <xdr:row>65</xdr:row>
      <xdr:rowOff>57150</xdr:rowOff>
    </xdr:to>
    <xdr:sp macro="" textlink="">
      <xdr:nvSpPr>
        <xdr:cNvPr id="30640" name="Text Box 5128"/>
        <xdr:cNvSpPr txBox="1">
          <a:spLocks noChangeArrowheads="1"/>
        </xdr:cNvSpPr>
      </xdr:nvSpPr>
      <xdr:spPr bwMode="auto">
        <a:xfrm>
          <a:off x="5362575" y="11725275"/>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1" name="Text Box 512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2" name="Text Box 513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3" name="Text Box 513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4" name="Text Box 513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5" name="Text Box 513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6" name="Text Box 513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7" name="Text Box 513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8" name="Text Box 513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49" name="Text Box 513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0" name="Text Box 513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1" name="Text Box 513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2" name="Text Box 514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3" name="Text Box 514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4" name="Text Box 514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5" name="Text Box 514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6" name="Text Box 514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7" name="Text Box 514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8" name="Text Box 514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59" name="Text Box 514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0" name="Text Box 514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1" name="Text Box 514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2" name="Text Box 515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3" name="Text Box 515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4" name="Text Box 515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5" name="Text Box 515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6" name="Text Box 515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7" name="Text Box 515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8" name="Text Box 515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69" name="Text Box 515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0" name="Text Box 515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1" name="Text Box 515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2" name="Text Box 516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3" name="Text Box 516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4" name="Text Box 516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5" name="Text Box 516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6" name="Text Box 516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7" name="Text Box 516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8" name="Text Box 516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79" name="Text Box 516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0" name="Text Box 516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1" name="Text Box 516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2" name="Text Box 517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3" name="Text Box 517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4" name="Text Box 517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5" name="Text Box 517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6" name="Text Box 517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7" name="Text Box 517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8" name="Text Box 517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89" name="Text Box 517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90" name="Text Box 517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691" name="Text Box 517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2" name="Text Box 518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3" name="Text Box 518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4" name="Text Box 518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5" name="Text Box 518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6" name="Text Box 518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7" name="Text Box 518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8" name="Text Box 518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699" name="Text Box 518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0" name="Text Box 518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1" name="Text Box 518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2" name="Text Box 519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3" name="Text Box 519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4" name="Text Box 519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5" name="Text Box 519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6" name="Text Box 519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7" name="Text Box 519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8" name="Text Box 519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09" name="Text Box 519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0" name="Text Box 519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1" name="Text Box 519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2" name="Text Box 520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3" name="Text Box 520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4" name="Text Box 520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15" name="Text Box 520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16" name="Text Box 520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17" name="Text Box 520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18" name="Text Box 520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19" name="Text Box 520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20" name="Text Box 520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21" name="Text Box 520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22" name="Text Box 521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23" name="Text Box 521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4" name="Text Box 521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5" name="Text Box 521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6" name="Text Box 521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7" name="Text Box 521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8" name="Text Box 521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29" name="Text Box 521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0" name="Text Box 521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1" name="Text Box 521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2" name="Text Box 522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3" name="Text Box 522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4" name="Text Box 522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5" name="Text Box 522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6" name="Text Box 522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7" name="Text Box 522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8" name="Text Box 522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39" name="Text Box 522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0" name="Text Box 522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1" name="Text Box 522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2" name="Text Box 523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3" name="Text Box 523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4" name="Text Box 523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5" name="Text Box 523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6" name="Text Box 523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7" name="Text Box 523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8" name="Text Box 523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49" name="Text Box 5237"/>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0" name="Text Box 5238"/>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1" name="Text Box 5239"/>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2" name="Text Box 5240"/>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3" name="Text Box 5241"/>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4" name="Text Box 5242"/>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5" name="Text Box 5243"/>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6" name="Text Box 5244"/>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7" name="Text Box 5245"/>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65</xdr:row>
      <xdr:rowOff>0</xdr:rowOff>
    </xdr:from>
    <xdr:to>
      <xdr:col>11</xdr:col>
      <xdr:colOff>9525</xdr:colOff>
      <xdr:row>66</xdr:row>
      <xdr:rowOff>57150</xdr:rowOff>
    </xdr:to>
    <xdr:sp macro="" textlink="">
      <xdr:nvSpPr>
        <xdr:cNvPr id="30758" name="Text Box 5246"/>
        <xdr:cNvSpPr txBox="1">
          <a:spLocks noChangeArrowheads="1"/>
        </xdr:cNvSpPr>
      </xdr:nvSpPr>
      <xdr:spPr bwMode="auto">
        <a:xfrm>
          <a:off x="5362575" y="11868150"/>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59" name="Text Box 524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0" name="Text Box 524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1" name="Text Box 524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2" name="Text Box 525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3" name="Text Box 525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4" name="Text Box 525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5" name="Text Box 525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6" name="Text Box 525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7" name="Text Box 525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8" name="Text Box 525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69" name="Text Box 525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0" name="Text Box 525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1" name="Text Box 525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2" name="Text Box 526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3" name="Text Box 526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4" name="Text Box 526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5" name="Text Box 526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6" name="Text Box 526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7" name="Text Box 526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8" name="Text Box 526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79" name="Text Box 526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0" name="Text Box 526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1" name="Text Box 526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2" name="Text Box 527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3" name="Text Box 527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4" name="Text Box 527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5" name="Text Box 527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6" name="Text Box 527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7" name="Text Box 527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8" name="Text Box 527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89" name="Text Box 527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0" name="Text Box 527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1" name="Text Box 527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2" name="Text Box 528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3" name="Text Box 528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4" name="Text Box 528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5" name="Text Box 528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6" name="Text Box 528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7" name="Text Box 528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8" name="Text Box 528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799" name="Text Box 528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0" name="Text Box 528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1" name="Text Box 528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2" name="Text Box 529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3" name="Text Box 529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4" name="Text Box 529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5" name="Text Box 529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6" name="Text Box 529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7" name="Text Box 529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8" name="Text Box 529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09" name="Text Box 529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0" name="Text Box 529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1" name="Text Box 529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2" name="Text Box 530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3" name="Text Box 530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4" name="Text Box 530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5" name="Text Box 530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6" name="Text Box 530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17" name="Text Box 530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18" name="Text Box 530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19" name="Text Box 530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0" name="Text Box 530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1" name="Text Box 530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2" name="Text Box 531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3" name="Text Box 531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4" name="Text Box 531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5" name="Text Box 531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6" name="Text Box 531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7" name="Text Box 531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8" name="Text Box 531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29" name="Text Box 531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30" name="Text Box 531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31" name="Text Box 531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32" name="Text Box 532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33" name="Text Box 532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4" name="Text Box 532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5" name="Text Box 532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6" name="Text Box 532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7" name="Text Box 532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8" name="Text Box 532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39" name="Text Box 532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40" name="Text Box 532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41" name="Text Box 532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2" name="Text Box 533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3" name="Text Box 533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4" name="Text Box 533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5" name="Text Box 533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6" name="Text Box 533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7" name="Text Box 533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8" name="Text Box 533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49" name="Text Box 533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0" name="Text Box 533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1" name="Text Box 533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2" name="Text Box 534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3" name="Text Box 534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4" name="Text Box 534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5" name="Text Box 534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6" name="Text Box 534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7" name="Text Box 534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8" name="Text Box 534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59" name="Text Box 534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0" name="Text Box 534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1" name="Text Box 534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2" name="Text Box 535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3" name="Text Box 535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4" name="Text Box 535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5" name="Text Box 535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6" name="Text Box 535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7" name="Text Box 5355"/>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8" name="Text Box 5356"/>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69" name="Text Box 5357"/>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0" name="Text Box 5358"/>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1" name="Text Box 5359"/>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2" name="Text Box 5360"/>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3" name="Text Box 5361"/>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4" name="Text Box 5362"/>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5" name="Text Box 5363"/>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66</xdr:row>
      <xdr:rowOff>0</xdr:rowOff>
    </xdr:from>
    <xdr:to>
      <xdr:col>11</xdr:col>
      <xdr:colOff>9525</xdr:colOff>
      <xdr:row>67</xdr:row>
      <xdr:rowOff>57150</xdr:rowOff>
    </xdr:to>
    <xdr:sp macro="" textlink="">
      <xdr:nvSpPr>
        <xdr:cNvPr id="30876" name="Text Box 5364"/>
        <xdr:cNvSpPr txBox="1">
          <a:spLocks noChangeArrowheads="1"/>
        </xdr:cNvSpPr>
      </xdr:nvSpPr>
      <xdr:spPr bwMode="auto">
        <a:xfrm>
          <a:off x="5362575" y="1201102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77" name="Text Box 536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78" name="Text Box 536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79" name="Text Box 536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0" name="Text Box 536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1" name="Text Box 536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2" name="Text Box 537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3" name="Text Box 537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4" name="Text Box 537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5" name="Text Box 537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6" name="Text Box 537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7" name="Text Box 537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8" name="Text Box 537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89" name="Text Box 537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0" name="Text Box 537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1" name="Text Box 537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2" name="Text Box 538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3" name="Text Box 538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4" name="Text Box 538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5" name="Text Box 538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6" name="Text Box 538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7" name="Text Box 538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8" name="Text Box 538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899" name="Text Box 538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0" name="Text Box 538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1" name="Text Box 538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2" name="Text Box 539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3" name="Text Box 539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4" name="Text Box 539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5" name="Text Box 539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6" name="Text Box 539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7" name="Text Box 539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8" name="Text Box 539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09" name="Text Box 539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0" name="Text Box 539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1" name="Text Box 539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2" name="Text Box 540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3" name="Text Box 540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4" name="Text Box 540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5" name="Text Box 540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6" name="Text Box 540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7" name="Text Box 540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8" name="Text Box 540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19" name="Text Box 540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0" name="Text Box 540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1" name="Text Box 540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2" name="Text Box 541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3" name="Text Box 541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4" name="Text Box 541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5" name="Text Box 541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6" name="Text Box 541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27" name="Text Box 541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28" name="Text Box 5416"/>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29" name="Text Box 541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0" name="Text Box 541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1" name="Text Box 541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2" name="Text Box 542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3" name="Text Box 5421"/>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4" name="Text Box 5422"/>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35" name="Text Box 542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36" name="Text Box 542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37" name="Text Box 542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38" name="Text Box 542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39" name="Text Box 542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0" name="Text Box 542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1" name="Text Box 542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2" name="Text Box 543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3" name="Text Box 543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4" name="Text Box 543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5" name="Text Box 543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6" name="Text Box 543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7" name="Text Box 543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8" name="Text Box 543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49" name="Text Box 543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50" name="Text Box 543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51" name="Text Box 543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2" name="Text Box 544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3" name="Text Box 5441"/>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4" name="Text Box 5442"/>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5" name="Text Box 544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6" name="Text Box 544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7" name="Text Box 5445"/>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8" name="Text Box 5446"/>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0959" name="Text Box 544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0" name="Text Box 544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1" name="Text Box 544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2" name="Text Box 545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3" name="Text Box 545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4" name="Text Box 545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5" name="Text Box 545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6" name="Text Box 545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7" name="Text Box 545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8" name="Text Box 545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69" name="Text Box 545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0" name="Text Box 545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1" name="Text Box 545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2" name="Text Box 546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3" name="Text Box 546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4" name="Text Box 546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5" name="Text Box 546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6" name="Text Box 546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7" name="Text Box 546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8" name="Text Box 546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79" name="Text Box 546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0" name="Text Box 546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1" name="Text Box 546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2" name="Text Box 547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3" name="Text Box 547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4" name="Text Box 547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5" name="Text Box 547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6" name="Text Box 547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7" name="Text Box 547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8" name="Text Box 547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89" name="Text Box 547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90" name="Text Box 547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91" name="Text Box 547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92" name="Text Box 548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93" name="Text Box 548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0994" name="Text Box 548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0995" name="Text Box 5483"/>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0996" name="Text Box 5484"/>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0997" name="Text Box 5485"/>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0998" name="Text Box 5486"/>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0999" name="Text Box 5487"/>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00" name="Text Box 5488"/>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01" name="Text Box 5489"/>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02" name="Text Box 5490"/>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3" name="Text Box 549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4" name="Text Box 549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5" name="Text Box 549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6" name="Text Box 5494"/>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7" name="Text Box 5495"/>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8" name="Text Box 5496"/>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09" name="Text Box 549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10" name="Text Box 549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1" name="Text Box 5499"/>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2" name="Text Box 5500"/>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3" name="Text Box 5501"/>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4" name="Text Box 5502"/>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5" name="Text Box 5503"/>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6" name="Text Box 5504"/>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7" name="Text Box 5505"/>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69</xdr:row>
      <xdr:rowOff>0</xdr:rowOff>
    </xdr:from>
    <xdr:to>
      <xdr:col>5</xdr:col>
      <xdr:colOff>257175</xdr:colOff>
      <xdr:row>70</xdr:row>
      <xdr:rowOff>28575</xdr:rowOff>
    </xdr:to>
    <xdr:sp macro="" textlink="">
      <xdr:nvSpPr>
        <xdr:cNvPr id="31018" name="Text Box 5506"/>
        <xdr:cNvSpPr txBox="1">
          <a:spLocks noChangeArrowheads="1"/>
        </xdr:cNvSpPr>
      </xdr:nvSpPr>
      <xdr:spPr bwMode="auto">
        <a:xfrm>
          <a:off x="3067050" y="1243965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19" name="Text Box 550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0" name="Text Box 550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1" name="Text Box 5509"/>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2" name="Text Box 5510"/>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3" name="Text Box 551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4" name="Text Box 551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5" name="Text Box 551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26" name="Text Box 5514"/>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27" name="Text Box 551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28" name="Text Box 551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29" name="Text Box 551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30" name="Text Box 551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31" name="Text Box 551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32" name="Text Box 552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33" name="Text Box 552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34" name="Text Box 552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35" name="Text Box 552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36" name="Text Box 5524"/>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37" name="Text Box 5525"/>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38" name="Text Box 5526"/>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39" name="Text Box 552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40" name="Text Box 552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41" name="Text Box 5529"/>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42" name="Text Box 5530"/>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3" name="Text Box 553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4" name="Text Box 553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5" name="Text Box 553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6" name="Text Box 553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7" name="Text Box 553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8" name="Text Box 553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49" name="Text Box 553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50" name="Text Box 553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1" name="Text Box 553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2" name="Text Box 554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3" name="Text Box 554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4" name="Text Box 554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5" name="Text Box 554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6" name="Text Box 554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7" name="Text Box 554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058" name="Text Box 554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59" name="Text Box 554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0" name="Text Box 554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1" name="Text Box 554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2" name="Text Box 555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3" name="Text Box 555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4" name="Text Box 555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5" name="Text Box 555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66" name="Text Box 555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67" name="Text Box 5555"/>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68" name="Text Box 5556"/>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69" name="Text Box 555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70" name="Text Box 555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71" name="Text Box 5559"/>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72" name="Text Box 5560"/>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73" name="Text Box 556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74" name="Text Box 556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75" name="Text Box 556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76" name="Text Box 556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77" name="Text Box 556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78" name="Text Box 556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79" name="Text Box 556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80" name="Text Box 556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81" name="Text Box 556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82" name="Text Box 557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3" name="Text Box 557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4" name="Text Box 557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5" name="Text Box 557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6" name="Text Box 5574"/>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7" name="Text Box 5575"/>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8" name="Text Box 5576"/>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89" name="Text Box 557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90" name="Text Box 557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1" name="Text Box 557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2" name="Text Box 558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3" name="Text Box 558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4" name="Text Box 558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5" name="Text Box 558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6" name="Text Box 558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7" name="Text Box 558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098" name="Text Box 558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099" name="Text Box 5587"/>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0" name="Text Box 5588"/>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1" name="Text Box 5589"/>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2" name="Text Box 5590"/>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3" name="Text Box 5591"/>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4" name="Text Box 5592"/>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5" name="Text Box 5593"/>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70</xdr:row>
      <xdr:rowOff>0</xdr:rowOff>
    </xdr:from>
    <xdr:to>
      <xdr:col>5</xdr:col>
      <xdr:colOff>257175</xdr:colOff>
      <xdr:row>71</xdr:row>
      <xdr:rowOff>47625</xdr:rowOff>
    </xdr:to>
    <xdr:sp macro="" textlink="">
      <xdr:nvSpPr>
        <xdr:cNvPr id="31106" name="Text Box 5594"/>
        <xdr:cNvSpPr txBox="1">
          <a:spLocks noChangeArrowheads="1"/>
        </xdr:cNvSpPr>
      </xdr:nvSpPr>
      <xdr:spPr bwMode="auto">
        <a:xfrm>
          <a:off x="3067050" y="126111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07" name="Text Box 559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08" name="Text Box 559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09" name="Text Box 559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0" name="Text Box 559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1" name="Text Box 559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2" name="Text Box 560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3" name="Text Box 560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4" name="Text Box 560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5" name="Text Box 560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6" name="Text Box 560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7" name="Text Box 560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8" name="Text Box 560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19" name="Text Box 560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0" name="Text Box 560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1" name="Text Box 560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2" name="Text Box 561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3" name="Text Box 561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4" name="Text Box 561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5" name="Text Box 561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6" name="Text Box 561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7" name="Text Box 561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8" name="Text Box 561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29" name="Text Box 561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30" name="Text Box 561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1" name="Text Box 561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2" name="Text Box 562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3" name="Text Box 562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4" name="Text Box 562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5" name="Text Box 562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6" name="Text Box 562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7" name="Text Box 562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38" name="Text Box 562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39" name="Text Box 562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0" name="Text Box 562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1" name="Text Box 562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2" name="Text Box 563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3" name="Text Box 5631"/>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4" name="Text Box 5632"/>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5" name="Text Box 563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46" name="Text Box 563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47" name="Text Box 563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48" name="Text Box 563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49" name="Text Box 563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50" name="Text Box 563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51" name="Text Box 563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52" name="Text Box 564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53" name="Text Box 564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54" name="Text Box 564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55" name="Text Box 5643"/>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56" name="Text Box 5644"/>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57" name="Text Box 5645"/>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58" name="Text Box 5646"/>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59" name="Text Box 5647"/>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60" name="Text Box 5648"/>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61" name="Text Box 5649"/>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71</xdr:row>
      <xdr:rowOff>0</xdr:rowOff>
    </xdr:from>
    <xdr:to>
      <xdr:col>5</xdr:col>
      <xdr:colOff>257175</xdr:colOff>
      <xdr:row>72</xdr:row>
      <xdr:rowOff>57150</xdr:rowOff>
    </xdr:to>
    <xdr:sp macro="" textlink="">
      <xdr:nvSpPr>
        <xdr:cNvPr id="31162" name="Text Box 5650"/>
        <xdr:cNvSpPr txBox="1">
          <a:spLocks noChangeArrowheads="1"/>
        </xdr:cNvSpPr>
      </xdr:nvSpPr>
      <xdr:spPr bwMode="auto">
        <a:xfrm>
          <a:off x="3067050" y="127635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3" name="Text Box 565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4" name="Text Box 565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5" name="Text Box 565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6" name="Text Box 565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7" name="Text Box 565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8" name="Text Box 565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69" name="Text Box 565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0" name="Text Box 565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1" name="Text Box 565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2" name="Text Box 566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3" name="Text Box 566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4" name="Text Box 566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5" name="Text Box 566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6" name="Text Box 566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7" name="Text Box 566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8" name="Text Box 566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79" name="Text Box 566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0" name="Text Box 566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1" name="Text Box 566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2" name="Text Box 567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3" name="Text Box 567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4" name="Text Box 567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5" name="Text Box 567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86" name="Text Box 567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87" name="Text Box 567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88" name="Text Box 567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89" name="Text Box 567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90" name="Text Box 567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91" name="Text Box 567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92" name="Text Box 568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93" name="Text Box 568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194" name="Text Box 568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95" name="Text Box 568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96" name="Text Box 568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97" name="Text Box 568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98" name="Text Box 568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199" name="Text Box 568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0" name="Text Box 568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1" name="Text Box 568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2" name="Text Box 569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3" name="Text Box 569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4" name="Text Box 569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5" name="Text Box 569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6" name="Text Box 569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7" name="Text Box 569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8" name="Text Box 569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09" name="Text Box 569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10" name="Text Box 569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1" name="Text Box 569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2" name="Text Box 570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3" name="Text Box 570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4" name="Text Box 570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5" name="Text Box 570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6" name="Text Box 570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7" name="Text Box 570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18" name="Text Box 570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19" name="Text Box 570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0" name="Text Box 570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1" name="Text Box 570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2" name="Text Box 571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3" name="Text Box 571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4" name="Text Box 571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5" name="Text Box 571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6" name="Text Box 571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7" name="Text Box 571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8" name="Text Box 571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29" name="Text Box 571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0" name="Text Box 571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1" name="Text Box 571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2" name="Text Box 572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3" name="Text Box 572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4" name="Text Box 572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5" name="Text Box 572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6" name="Text Box 572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7" name="Text Box 572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8" name="Text Box 572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39" name="Text Box 572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0" name="Text Box 572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1" name="Text Box 572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2" name="Text Box 573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3" name="Text Box 573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4" name="Text Box 573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5" name="Text Box 573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6" name="Text Box 573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7" name="Text Box 573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8" name="Text Box 573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49" name="Text Box 573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0" name="Text Box 573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1" name="Text Box 573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2" name="Text Box 574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3" name="Text Box 574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4" name="Text Box 574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5" name="Text Box 574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6" name="Text Box 574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7" name="Text Box 574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8" name="Text Box 574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59" name="Text Box 574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0" name="Text Box 574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1" name="Text Box 574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2" name="Text Box 575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3" name="Text Box 575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4" name="Text Box 575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5" name="Text Box 575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66" name="Text Box 575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67" name="Text Box 575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68" name="Text Box 575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69" name="Text Box 575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70" name="Text Box 575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71" name="Text Box 575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72" name="Text Box 576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73" name="Text Box 576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74" name="Text Box 576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75" name="Text Box 576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76" name="Text Box 576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77" name="Text Box 576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78" name="Text Box 576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79" name="Text Box 5767"/>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80" name="Text Box 5768"/>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81" name="Text Box 576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82" name="Text Box 577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3" name="Text Box 577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4" name="Text Box 577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5" name="Text Box 577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6" name="Text Box 577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7" name="Text Box 577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8" name="Text Box 577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89" name="Text Box 577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90" name="Text Box 577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1" name="Text Box 5779"/>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2" name="Text Box 5780"/>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3" name="Text Box 5781"/>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4" name="Text Box 5782"/>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5" name="Text Box 5783"/>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6" name="Text Box 5784"/>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7" name="Text Box 5785"/>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72</xdr:row>
      <xdr:rowOff>0</xdr:rowOff>
    </xdr:from>
    <xdr:to>
      <xdr:col>5</xdr:col>
      <xdr:colOff>257175</xdr:colOff>
      <xdr:row>73</xdr:row>
      <xdr:rowOff>38100</xdr:rowOff>
    </xdr:to>
    <xdr:sp macro="" textlink="">
      <xdr:nvSpPr>
        <xdr:cNvPr id="31298" name="Text Box 5786"/>
        <xdr:cNvSpPr txBox="1">
          <a:spLocks noChangeArrowheads="1"/>
        </xdr:cNvSpPr>
      </xdr:nvSpPr>
      <xdr:spPr bwMode="auto">
        <a:xfrm>
          <a:off x="3067050" y="129063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299" name="Text Box 578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0" name="Text Box 578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1" name="Text Box 578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2" name="Text Box 579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3" name="Text Box 579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4" name="Text Box 579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5" name="Text Box 579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6" name="Text Box 579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7" name="Text Box 579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8" name="Text Box 579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09" name="Text Box 579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0" name="Text Box 579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1" name="Text Box 579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2" name="Text Box 580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3" name="Text Box 580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4" name="Text Box 580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5" name="Text Box 580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6" name="Text Box 580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7" name="Text Box 580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8" name="Text Box 580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19" name="Text Box 580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20" name="Text Box 580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21" name="Text Box 580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22" name="Text Box 581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3" name="Text Box 581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4" name="Text Box 581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5" name="Text Box 581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6" name="Text Box 581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7" name="Text Box 581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8" name="Text Box 581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29" name="Text Box 581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30" name="Text Box 581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1" name="Text Box 581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2" name="Text Box 582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3" name="Text Box 582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4" name="Text Box 582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5" name="Text Box 582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6" name="Text Box 582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7" name="Text Box 582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8" name="Text Box 582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39" name="Text Box 582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0" name="Text Box 582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1" name="Text Box 582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2" name="Text Box 583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3" name="Text Box 583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4" name="Text Box 583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5" name="Text Box 583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6" name="Text Box 583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7" name="Text Box 583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8" name="Text Box 583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49" name="Text Box 583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0" name="Text Box 583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1" name="Text Box 583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2" name="Text Box 584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3" name="Text Box 584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4" name="Text Box 584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5" name="Text Box 584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6" name="Text Box 584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7" name="Text Box 584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8" name="Text Box 584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59" name="Text Box 584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0" name="Text Box 584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1" name="Text Box 584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2" name="Text Box 585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3" name="Text Box 585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4" name="Text Box 585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5" name="Text Box 585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6" name="Text Box 585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7" name="Text Box 585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8" name="Text Box 585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69" name="Text Box 585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0" name="Text Box 585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1" name="Text Box 585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2" name="Text Box 586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3" name="Text Box 586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4" name="Text Box 586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5" name="Text Box 586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6" name="Text Box 586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7" name="Text Box 586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78" name="Text Box 586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79" name="Text Box 586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0" name="Text Box 586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1" name="Text Box 586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2" name="Text Box 587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3" name="Text Box 587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4" name="Text Box 587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5" name="Text Box 587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386" name="Text Box 587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87" name="Text Box 587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88" name="Text Box 587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89" name="Text Box 587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0" name="Text Box 587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1" name="Text Box 587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2" name="Text Box 588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3" name="Text Box 588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4" name="Text Box 588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5" name="Text Box 588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6" name="Text Box 588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7" name="Text Box 588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8" name="Text Box 588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399" name="Text Box 588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00" name="Text Box 588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01" name="Text Box 588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02" name="Text Box 589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3" name="Text Box 589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4" name="Text Box 589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5" name="Text Box 589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6" name="Text Box 589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7" name="Text Box 589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8" name="Text Box 589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09" name="Text Box 589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10" name="Text Box 589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1" name="Text Box 589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2" name="Text Box 590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3" name="Text Box 590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4" name="Text Box 590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5" name="Text Box 590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6" name="Text Box 590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7" name="Text Box 590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8" name="Text Box 590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19" name="Text Box 590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0" name="Text Box 590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1" name="Text Box 590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2" name="Text Box 591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3" name="Text Box 591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4" name="Text Box 591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5" name="Text Box 591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6" name="Text Box 591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7" name="Text Box 591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8" name="Text Box 591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29" name="Text Box 591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0" name="Text Box 591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1" name="Text Box 591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2" name="Text Box 592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3" name="Text Box 592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4" name="Text Box 592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5" name="Text Box 592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6" name="Text Box 592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7" name="Text Box 592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8" name="Text Box 592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39" name="Text Box 592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0" name="Text Box 592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1" name="Text Box 592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2" name="Text Box 593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3" name="Text Box 593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4" name="Text Box 593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5" name="Text Box 593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6" name="Text Box 593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7" name="Text Box 593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8" name="Text Box 593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49" name="Text Box 593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0" name="Text Box 593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1" name="Text Box 593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2" name="Text Box 594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3" name="Text Box 594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4" name="Text Box 594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5" name="Text Box 594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6" name="Text Box 594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7" name="Text Box 594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58" name="Text Box 594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59" name="Text Box 594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0" name="Text Box 594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1" name="Text Box 594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2" name="Text Box 595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3" name="Text Box 595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4" name="Text Box 595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5" name="Text Box 595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66" name="Text Box 595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67" name="Text Box 595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68" name="Text Box 595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69" name="Text Box 595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70" name="Text Box 595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71" name="Text Box 5959"/>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72" name="Text Box 5960"/>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73" name="Text Box 596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74" name="Text Box 596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75" name="Text Box 596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76" name="Text Box 596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77" name="Text Box 596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78" name="Text Box 596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79" name="Text Box 596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80" name="Text Box 596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81" name="Text Box 596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82" name="Text Box 597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3" name="Text Box 5971"/>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4" name="Text Box 5972"/>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5" name="Text Box 5973"/>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6" name="Text Box 5974"/>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7" name="Text Box 5975"/>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8" name="Text Box 5976"/>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89" name="Text Box 5977"/>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73</xdr:row>
      <xdr:rowOff>0</xdr:rowOff>
    </xdr:from>
    <xdr:to>
      <xdr:col>5</xdr:col>
      <xdr:colOff>257175</xdr:colOff>
      <xdr:row>74</xdr:row>
      <xdr:rowOff>57150</xdr:rowOff>
    </xdr:to>
    <xdr:sp macro="" textlink="">
      <xdr:nvSpPr>
        <xdr:cNvPr id="31490" name="Text Box 5978"/>
        <xdr:cNvSpPr txBox="1">
          <a:spLocks noChangeArrowheads="1"/>
        </xdr:cNvSpPr>
      </xdr:nvSpPr>
      <xdr:spPr bwMode="auto">
        <a:xfrm>
          <a:off x="3067050" y="13068300"/>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1" name="Text Box 597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2" name="Text Box 598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3" name="Text Box 598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4" name="Text Box 598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5" name="Text Box 598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6" name="Text Box 598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7" name="Text Box 598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8" name="Text Box 598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499" name="Text Box 598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0" name="Text Box 598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1" name="Text Box 598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2" name="Text Box 599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3" name="Text Box 599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4" name="Text Box 599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5" name="Text Box 599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6" name="Text Box 599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7" name="Text Box 599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8" name="Text Box 599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09" name="Text Box 599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10" name="Text Box 599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11" name="Text Box 599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12" name="Text Box 600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13" name="Text Box 600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14" name="Text Box 600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15" name="Text Box 600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16" name="Text Box 600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17" name="Text Box 600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18" name="Text Box 600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19" name="Text Box 6007"/>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20" name="Text Box 6008"/>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21" name="Text Box 600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22" name="Text Box 601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3" name="Text Box 601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4" name="Text Box 601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5" name="Text Box 601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6" name="Text Box 601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7" name="Text Box 601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8" name="Text Box 601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29" name="Text Box 601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0" name="Text Box 601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1" name="Text Box 601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2" name="Text Box 602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3" name="Text Box 602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4" name="Text Box 602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5" name="Text Box 602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6" name="Text Box 602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7" name="Text Box 602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8" name="Text Box 602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39" name="Text Box 602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0" name="Text Box 602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1" name="Text Box 602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2" name="Text Box 603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3" name="Text Box 603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4" name="Text Box 603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5" name="Text Box 603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6" name="Text Box 603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7" name="Text Box 603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8" name="Text Box 603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49" name="Text Box 603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0" name="Text Box 603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1" name="Text Box 603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2" name="Text Box 604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3" name="Text Box 604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4" name="Text Box 604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5" name="Text Box 604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6" name="Text Box 604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7" name="Text Box 604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8" name="Text Box 604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59" name="Text Box 604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0" name="Text Box 604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1" name="Text Box 604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2" name="Text Box 605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3" name="Text Box 605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4" name="Text Box 605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5" name="Text Box 605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6" name="Text Box 605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7" name="Text Box 605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8" name="Text Box 605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69" name="Text Box 605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70" name="Text Box 605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1" name="Text Box 605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2" name="Text Box 606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3" name="Text Box 606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4" name="Text Box 606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5" name="Text Box 606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6" name="Text Box 606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7" name="Text Box 606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78" name="Text Box 606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79" name="Text Box 606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0" name="Text Box 606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1" name="Text Box 606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2" name="Text Box 607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3" name="Text Box 607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4" name="Text Box 607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5" name="Text Box 607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6" name="Text Box 607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7" name="Text Box 607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8" name="Text Box 607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89" name="Text Box 607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90" name="Text Box 607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91" name="Text Box 607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92" name="Text Box 608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93" name="Text Box 608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594" name="Text Box 608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95" name="Text Box 608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96" name="Text Box 608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97" name="Text Box 608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98" name="Text Box 608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599" name="Text Box 6087"/>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00" name="Text Box 6088"/>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01" name="Text Box 608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02" name="Text Box 609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3" name="Text Box 609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4" name="Text Box 609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5" name="Text Box 609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6" name="Text Box 609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7" name="Text Box 609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8" name="Text Box 609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09" name="Text Box 609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0" name="Text Box 609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1" name="Text Box 609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2" name="Text Box 610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3" name="Text Box 610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4" name="Text Box 610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5" name="Text Box 610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6" name="Text Box 610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7" name="Text Box 610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8" name="Text Box 610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19" name="Text Box 610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0" name="Text Box 610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1" name="Text Box 610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2" name="Text Box 611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3" name="Text Box 611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4" name="Text Box 611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5" name="Text Box 611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6" name="Text Box 611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7" name="Text Box 611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8" name="Text Box 611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29" name="Text Box 611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0" name="Text Box 611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1" name="Text Box 611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2" name="Text Box 612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3" name="Text Box 612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4" name="Text Box 612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5" name="Text Box 612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6" name="Text Box 612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7" name="Text Box 612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8" name="Text Box 612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39" name="Text Box 612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0" name="Text Box 612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1" name="Text Box 612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2" name="Text Box 613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3" name="Text Box 613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4" name="Text Box 613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5" name="Text Box 613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6" name="Text Box 613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7" name="Text Box 613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8" name="Text Box 613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49" name="Text Box 613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50" name="Text Box 613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1" name="Text Box 613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2" name="Text Box 614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3" name="Text Box 614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4" name="Text Box 614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5" name="Text Box 614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6" name="Text Box 614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7" name="Text Box 614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58" name="Text Box 614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59" name="Text Box 614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0" name="Text Box 614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1" name="Text Box 614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2" name="Text Box 615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3" name="Text Box 6151"/>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4" name="Text Box 6152"/>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5" name="Text Box 615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66" name="Text Box 615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67" name="Text Box 615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68" name="Text Box 615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69" name="Text Box 6157"/>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70" name="Text Box 6158"/>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71" name="Text Box 615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72" name="Text Box 616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73" name="Text Box 616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74" name="Text Box 616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75" name="Text Box 6163"/>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76" name="Text Box 6164"/>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77" name="Text Box 6165"/>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78" name="Text Box 6166"/>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79" name="Text Box 6167"/>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80" name="Text Box 6168"/>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81" name="Text Box 6169"/>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74</xdr:row>
      <xdr:rowOff>0</xdr:rowOff>
    </xdr:from>
    <xdr:to>
      <xdr:col>5</xdr:col>
      <xdr:colOff>257175</xdr:colOff>
      <xdr:row>75</xdr:row>
      <xdr:rowOff>47625</xdr:rowOff>
    </xdr:to>
    <xdr:sp macro="" textlink="">
      <xdr:nvSpPr>
        <xdr:cNvPr id="31682" name="Text Box 6170"/>
        <xdr:cNvSpPr txBox="1">
          <a:spLocks noChangeArrowheads="1"/>
        </xdr:cNvSpPr>
      </xdr:nvSpPr>
      <xdr:spPr bwMode="auto">
        <a:xfrm>
          <a:off x="3067050" y="132111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3" name="Text Box 617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4" name="Text Box 617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5" name="Text Box 617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6" name="Text Box 617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7" name="Text Box 617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8" name="Text Box 617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89" name="Text Box 6177"/>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0" name="Text Box 6178"/>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1" name="Text Box 6179"/>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2" name="Text Box 6180"/>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3" name="Text Box 6181"/>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4" name="Text Box 6182"/>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5" name="Text Box 6183"/>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6" name="Text Box 6184"/>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7" name="Text Box 6185"/>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5</xdr:col>
      <xdr:colOff>180975</xdr:colOff>
      <xdr:row>75</xdr:row>
      <xdr:rowOff>0</xdr:rowOff>
    </xdr:from>
    <xdr:to>
      <xdr:col>5</xdr:col>
      <xdr:colOff>257175</xdr:colOff>
      <xdr:row>76</xdr:row>
      <xdr:rowOff>47625</xdr:rowOff>
    </xdr:to>
    <xdr:sp macro="" textlink="">
      <xdr:nvSpPr>
        <xdr:cNvPr id="31698" name="Text Box 6186"/>
        <xdr:cNvSpPr txBox="1">
          <a:spLocks noChangeArrowheads="1"/>
        </xdr:cNvSpPr>
      </xdr:nvSpPr>
      <xdr:spPr bwMode="auto">
        <a:xfrm>
          <a:off x="3067050" y="133635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699" name="Text Box 618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0" name="Text Box 618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1" name="Text Box 618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2" name="Text Box 619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3" name="Text Box 6191"/>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4" name="Text Box 6192"/>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5" name="Text Box 619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06" name="Text Box 619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07" name="Text Box 619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08" name="Text Box 6196"/>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09" name="Text Box 6197"/>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10" name="Text Box 6198"/>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11" name="Text Box 619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12" name="Text Box 620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13" name="Text Box 620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14" name="Text Box 620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15" name="Text Box 620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16" name="Text Box 620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17" name="Text Box 6205"/>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18" name="Text Box 6206"/>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19" name="Text Box 620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20" name="Text Box 620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21" name="Text Box 620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1722" name="Text Box 621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3" name="Text Box 621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4" name="Text Box 621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5" name="Text Box 621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6" name="Text Box 621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7" name="Text Box 621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8" name="Text Box 6216"/>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29" name="Text Box 6217"/>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0" name="Text Box 6218"/>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1" name="Text Box 621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2" name="Text Box 622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3" name="Text Box 622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4" name="Text Box 622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5" name="Text Box 622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6" name="Text Box 622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7" name="Text Box 622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8" name="Text Box 6226"/>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39" name="Text Box 6227"/>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0" name="Text Box 6228"/>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1" name="Text Box 622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2" name="Text Box 623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3" name="Text Box 623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4" name="Text Box 623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5" name="Text Box 623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46" name="Text Box 623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47" name="Text Box 623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48" name="Text Box 623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49" name="Text Box 623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50" name="Text Box 623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51" name="Text Box 623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52" name="Text Box 624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53" name="Text Box 624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54" name="Text Box 624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55" name="Text Box 624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56" name="Text Box 624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57" name="Text Box 624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58" name="Text Box 6246"/>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59" name="Text Box 6247"/>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60" name="Text Box 6248"/>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61" name="Text Box 624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62" name="Text Box 625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3" name="Text Box 625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4" name="Text Box 625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5" name="Text Box 625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6" name="Text Box 625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7" name="Text Box 625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8" name="Text Box 625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69" name="Text Box 625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70" name="Text Box 625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1" name="Text Box 6259"/>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2" name="Text Box 6260"/>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3" name="Text Box 6261"/>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4" name="Text Box 6262"/>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5" name="Text Box 6263"/>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6" name="Text Box 6264"/>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7" name="Text Box 6265"/>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69</xdr:row>
      <xdr:rowOff>0</xdr:rowOff>
    </xdr:from>
    <xdr:to>
      <xdr:col>11</xdr:col>
      <xdr:colOff>9525</xdr:colOff>
      <xdr:row>70</xdr:row>
      <xdr:rowOff>28575</xdr:rowOff>
    </xdr:to>
    <xdr:sp macro="" textlink="">
      <xdr:nvSpPr>
        <xdr:cNvPr id="31778" name="Text Box 6266"/>
        <xdr:cNvSpPr txBox="1">
          <a:spLocks noChangeArrowheads="1"/>
        </xdr:cNvSpPr>
      </xdr:nvSpPr>
      <xdr:spPr bwMode="auto">
        <a:xfrm>
          <a:off x="5362575" y="1243965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79" name="Text Box 626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0" name="Text Box 626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1" name="Text Box 626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2" name="Text Box 627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3" name="Text Box 627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4" name="Text Box 627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5" name="Text Box 627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6" name="Text Box 627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7" name="Text Box 627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8" name="Text Box 627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89" name="Text Box 627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0" name="Text Box 627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1" name="Text Box 627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2" name="Text Box 628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3" name="Text Box 628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4" name="Text Box 628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5" name="Text Box 628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6" name="Text Box 628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7" name="Text Box 628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8" name="Text Box 628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799" name="Text Box 628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0" name="Text Box 628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1" name="Text Box 628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2" name="Text Box 629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3" name="Text Box 629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4" name="Text Box 629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5" name="Text Box 629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6" name="Text Box 629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7" name="Text Box 629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8" name="Text Box 629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09" name="Text Box 629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0" name="Text Box 629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1" name="Text Box 629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2" name="Text Box 630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3" name="Text Box 630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4" name="Text Box 630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5" name="Text Box 630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6" name="Text Box 630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7" name="Text Box 630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8" name="Text Box 630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19" name="Text Box 630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0" name="Text Box 630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1" name="Text Box 630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2" name="Text Box 631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3" name="Text Box 631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4" name="Text Box 631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5" name="Text Box 631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26" name="Text Box 631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27" name="Text Box 631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28" name="Text Box 631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29" name="Text Box 631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30" name="Text Box 631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31" name="Text Box 631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32" name="Text Box 632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33" name="Text Box 632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34" name="Text Box 632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35" name="Text Box 632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36" name="Text Box 632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37" name="Text Box 632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38" name="Text Box 632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39" name="Text Box 632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0" name="Text Box 632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1" name="Text Box 632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2" name="Text Box 633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3" name="Text Box 633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4" name="Text Box 633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5" name="Text Box 633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6" name="Text Box 633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7" name="Text Box 633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8" name="Text Box 633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49" name="Text Box 633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50" name="Text Box 633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1" name="Text Box 633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2" name="Text Box 634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3" name="Text Box 634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4" name="Text Box 634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5" name="Text Box 634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6" name="Text Box 634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7" name="Text Box 634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58" name="Text Box 634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59" name="Text Box 634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0" name="Text Box 634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1" name="Text Box 634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2" name="Text Box 635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3" name="Text Box 635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4" name="Text Box 635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5" name="Text Box 635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66" name="Text Box 635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67" name="Text Box 635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68" name="Text Box 635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69" name="Text Box 635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0" name="Text Box 635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1" name="Text Box 635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2" name="Text Box 636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3" name="Text Box 636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4" name="Text Box 636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5" name="Text Box 636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6" name="Text Box 636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7" name="Text Box 636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8" name="Text Box 636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79" name="Text Box 636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80" name="Text Box 636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81" name="Text Box 636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82" name="Text Box 637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3" name="Text Box 637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4" name="Text Box 637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5" name="Text Box 637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6" name="Text Box 637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7" name="Text Box 637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8" name="Text Box 637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89" name="Text Box 637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90" name="Text Box 637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1" name="Text Box 637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2" name="Text Box 638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3" name="Text Box 638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4" name="Text Box 638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5" name="Text Box 638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6" name="Text Box 638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7" name="Text Box 638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898" name="Text Box 638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899" name="Text Box 638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0" name="Text Box 638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1" name="Text Box 638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2" name="Text Box 639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3" name="Text Box 6391"/>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4" name="Text Box 6392"/>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5" name="Text Box 639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06" name="Text Box 639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07" name="Text Box 639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08" name="Text Box 639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09" name="Text Box 639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10" name="Text Box 639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11" name="Text Box 639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12" name="Text Box 640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13" name="Text Box 640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14" name="Text Box 640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15" name="Text Box 6403"/>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16" name="Text Box 6404"/>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17" name="Text Box 6405"/>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18" name="Text Box 6406"/>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19" name="Text Box 6407"/>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20" name="Text Box 6408"/>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21" name="Text Box 6409"/>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70</xdr:row>
      <xdr:rowOff>0</xdr:rowOff>
    </xdr:from>
    <xdr:to>
      <xdr:col>11</xdr:col>
      <xdr:colOff>9525</xdr:colOff>
      <xdr:row>71</xdr:row>
      <xdr:rowOff>47625</xdr:rowOff>
    </xdr:to>
    <xdr:sp macro="" textlink="">
      <xdr:nvSpPr>
        <xdr:cNvPr id="31922" name="Text Box 6410"/>
        <xdr:cNvSpPr txBox="1">
          <a:spLocks noChangeArrowheads="1"/>
        </xdr:cNvSpPr>
      </xdr:nvSpPr>
      <xdr:spPr bwMode="auto">
        <a:xfrm>
          <a:off x="5362575" y="126111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3" name="Text Box 641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4" name="Text Box 641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5" name="Text Box 641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6" name="Text Box 641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7" name="Text Box 641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8" name="Text Box 641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29" name="Text Box 641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0" name="Text Box 641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1" name="Text Box 641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2" name="Text Box 642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3" name="Text Box 642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4" name="Text Box 642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5" name="Text Box 642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6" name="Text Box 642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7" name="Text Box 642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8" name="Text Box 642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39" name="Text Box 642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0" name="Text Box 642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1" name="Text Box 642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2" name="Text Box 643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3" name="Text Box 643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4" name="Text Box 643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5" name="Text Box 643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6" name="Text Box 643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7" name="Text Box 643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8" name="Text Box 643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49" name="Text Box 643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0" name="Text Box 643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1" name="Text Box 643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2" name="Text Box 644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3" name="Text Box 644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4" name="Text Box 644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5" name="Text Box 644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6" name="Text Box 644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7" name="Text Box 644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8" name="Text Box 644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59" name="Text Box 644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0" name="Text Box 644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1" name="Text Box 644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2" name="Text Box 645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3" name="Text Box 645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4" name="Text Box 645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5" name="Text Box 645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6" name="Text Box 645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7" name="Text Box 645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8" name="Text Box 645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69" name="Text Box 645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70" name="Text Box 645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1" name="Text Box 645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2" name="Text Box 646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3" name="Text Box 646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4" name="Text Box 646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5" name="Text Box 646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6" name="Text Box 646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7" name="Text Box 646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78" name="Text Box 646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79" name="Text Box 646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0" name="Text Box 646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1" name="Text Box 646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2" name="Text Box 647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3" name="Text Box 647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4" name="Text Box 647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5" name="Text Box 647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6" name="Text Box 647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7" name="Text Box 647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8" name="Text Box 647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89" name="Text Box 647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90" name="Text Box 647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91" name="Text Box 647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92" name="Text Box 648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93" name="Text Box 648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1994" name="Text Box 648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95" name="Text Box 648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96" name="Text Box 648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97" name="Text Box 648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98" name="Text Box 648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1999" name="Text Box 648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00" name="Text Box 648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01" name="Text Box 648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02" name="Text Box 649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3" name="Text Box 649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4" name="Text Box 649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5" name="Text Box 649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6" name="Text Box 649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7" name="Text Box 649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8" name="Text Box 649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09" name="Text Box 649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0" name="Text Box 649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1" name="Text Box 649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2" name="Text Box 650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3" name="Text Box 650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4" name="Text Box 650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5" name="Text Box 650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6" name="Text Box 650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7" name="Text Box 650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8" name="Text Box 650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19" name="Text Box 650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0" name="Text Box 650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1" name="Text Box 650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2" name="Text Box 651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3" name="Text Box 651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4" name="Text Box 651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5" name="Text Box 651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6" name="Text Box 651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7" name="Text Box 651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8" name="Text Box 651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29" name="Text Box 651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0" name="Text Box 651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1" name="Text Box 651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2" name="Text Box 652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3" name="Text Box 652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4" name="Text Box 652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5" name="Text Box 652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6" name="Text Box 652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7" name="Text Box 652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8" name="Text Box 652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39" name="Text Box 652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0" name="Text Box 652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1" name="Text Box 652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2" name="Text Box 653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3" name="Text Box 653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4" name="Text Box 653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5" name="Text Box 653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6" name="Text Box 653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7" name="Text Box 653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8" name="Text Box 653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49" name="Text Box 653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50" name="Text Box 653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1" name="Text Box 653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2" name="Text Box 654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3" name="Text Box 654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4" name="Text Box 654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5" name="Text Box 654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6" name="Text Box 654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7" name="Text Box 654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58" name="Text Box 654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59" name="Text Box 654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0" name="Text Box 654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1" name="Text Box 654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2" name="Text Box 655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3" name="Text Box 6551"/>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4" name="Text Box 6552"/>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5" name="Text Box 655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66" name="Text Box 655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67" name="Text Box 655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68" name="Text Box 655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69" name="Text Box 655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70" name="Text Box 655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71" name="Text Box 655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72" name="Text Box 656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73" name="Text Box 656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74" name="Text Box 656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75" name="Text Box 6563"/>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76" name="Text Box 6564"/>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77" name="Text Box 6565"/>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78" name="Text Box 6566"/>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79" name="Text Box 6567"/>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80" name="Text Box 6568"/>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81" name="Text Box 6569"/>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71</xdr:row>
      <xdr:rowOff>0</xdr:rowOff>
    </xdr:from>
    <xdr:to>
      <xdr:col>11</xdr:col>
      <xdr:colOff>9525</xdr:colOff>
      <xdr:row>72</xdr:row>
      <xdr:rowOff>57150</xdr:rowOff>
    </xdr:to>
    <xdr:sp macro="" textlink="">
      <xdr:nvSpPr>
        <xdr:cNvPr id="32082" name="Text Box 6570"/>
        <xdr:cNvSpPr txBox="1">
          <a:spLocks noChangeArrowheads="1"/>
        </xdr:cNvSpPr>
      </xdr:nvSpPr>
      <xdr:spPr bwMode="auto">
        <a:xfrm>
          <a:off x="5362575" y="127635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3" name="Text Box 657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4" name="Text Box 657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5" name="Text Box 657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6" name="Text Box 657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7" name="Text Box 657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8" name="Text Box 657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89" name="Text Box 657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0" name="Text Box 657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1" name="Text Box 657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2" name="Text Box 658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3" name="Text Box 658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4" name="Text Box 658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5" name="Text Box 658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6" name="Text Box 658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7" name="Text Box 658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8" name="Text Box 658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099" name="Text Box 658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0" name="Text Box 658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1" name="Text Box 658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2" name="Text Box 659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3" name="Text Box 659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4" name="Text Box 659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5" name="Text Box 659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6" name="Text Box 659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7" name="Text Box 659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8" name="Text Box 659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09" name="Text Box 659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0" name="Text Box 659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1" name="Text Box 659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2" name="Text Box 660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3" name="Text Box 660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4" name="Text Box 660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5" name="Text Box 660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6" name="Text Box 660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7" name="Text Box 660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8" name="Text Box 660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19" name="Text Box 660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0" name="Text Box 660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1" name="Text Box 660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2" name="Text Box 661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3" name="Text Box 661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4" name="Text Box 661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5" name="Text Box 661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6" name="Text Box 661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7" name="Text Box 661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8" name="Text Box 661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29" name="Text Box 661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0" name="Text Box 661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1" name="Text Box 661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2" name="Text Box 662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3" name="Text Box 662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4" name="Text Box 662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5" name="Text Box 662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6" name="Text Box 662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7" name="Text Box 662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8" name="Text Box 662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39" name="Text Box 662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0" name="Text Box 662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1" name="Text Box 662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2" name="Text Box 663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3" name="Text Box 663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4" name="Text Box 663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5" name="Text Box 663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6" name="Text Box 663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7" name="Text Box 663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8" name="Text Box 663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49" name="Text Box 663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0" name="Text Box 663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1" name="Text Box 663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2" name="Text Box 664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3" name="Text Box 664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4" name="Text Box 664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5" name="Text Box 664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6" name="Text Box 664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7" name="Text Box 664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8" name="Text Box 664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59" name="Text Box 664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0" name="Text Box 664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1" name="Text Box 664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2" name="Text Box 665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3" name="Text Box 665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4" name="Text Box 665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5" name="Text Box 665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6" name="Text Box 665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7" name="Text Box 665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8" name="Text Box 665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69" name="Text Box 665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0" name="Text Box 665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1" name="Text Box 665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2" name="Text Box 666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3" name="Text Box 666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4" name="Text Box 666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5" name="Text Box 666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6" name="Text Box 666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7" name="Text Box 666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8" name="Text Box 666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79" name="Text Box 666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0" name="Text Box 666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1" name="Text Box 666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2" name="Text Box 667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3" name="Text Box 667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4" name="Text Box 667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5" name="Text Box 667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6" name="Text Box 667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7" name="Text Box 667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8" name="Text Box 667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89" name="Text Box 667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90" name="Text Box 667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91" name="Text Box 667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92" name="Text Box 668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93" name="Text Box 668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194" name="Text Box 668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195" name="Text Box 668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196" name="Text Box 668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197" name="Text Box 668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198" name="Text Box 668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199" name="Text Box 668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00" name="Text Box 668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01" name="Text Box 668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02" name="Text Box 669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3" name="Text Box 669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4" name="Text Box 669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5" name="Text Box 669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6" name="Text Box 669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7" name="Text Box 669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8" name="Text Box 669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09" name="Text Box 669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0" name="Text Box 669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1" name="Text Box 669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2" name="Text Box 670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3" name="Text Box 670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4" name="Text Box 670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5" name="Text Box 670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6" name="Text Box 670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7" name="Text Box 670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8" name="Text Box 670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19" name="Text Box 670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0" name="Text Box 670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1" name="Text Box 670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2" name="Text Box 671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3" name="Text Box 671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4" name="Text Box 671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5" name="Text Box 671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6" name="Text Box 671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7" name="Text Box 671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8" name="Text Box 671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29" name="Text Box 671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0" name="Text Box 671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1" name="Text Box 671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2" name="Text Box 672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3" name="Text Box 672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4" name="Text Box 672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5" name="Text Box 672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6" name="Text Box 672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7" name="Text Box 672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8" name="Text Box 672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39" name="Text Box 672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0" name="Text Box 672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1" name="Text Box 672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2" name="Text Box 673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3" name="Text Box 673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4" name="Text Box 673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5" name="Text Box 673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6" name="Text Box 673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7" name="Text Box 673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8" name="Text Box 673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49" name="Text Box 673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50" name="Text Box 673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1" name="Text Box 67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2" name="Text Box 67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3" name="Text Box 67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4" name="Text Box 674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5" name="Text Box 674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6" name="Text Box 674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7" name="Text Box 674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58" name="Text Box 674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59" name="Text Box 674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0" name="Text Box 674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1" name="Text Box 674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2" name="Text Box 675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3" name="Text Box 675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4" name="Text Box 675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5" name="Text Box 675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6" name="Text Box 675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7" name="Text Box 675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8" name="Text Box 675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69" name="Text Box 675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70" name="Text Box 675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71" name="Text Box 675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72" name="Text Box 676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73" name="Text Box 676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74" name="Text Box 676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75" name="Text Box 676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76" name="Text Box 676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77" name="Text Box 676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78" name="Text Box 676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79" name="Text Box 676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80" name="Text Box 676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81" name="Text Box 676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282" name="Text Box 677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3" name="Text Box 677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4" name="Text Box 677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5" name="Text Box 677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6" name="Text Box 677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7" name="Text Box 677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8" name="Text Box 677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89" name="Text Box 677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0" name="Text Box 677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1" name="Text Box 677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2" name="Text Box 678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3" name="Text Box 678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4" name="Text Box 678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5" name="Text Box 678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6" name="Text Box 678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7" name="Text Box 678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8" name="Text Box 678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299" name="Text Box 678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0" name="Text Box 678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1" name="Text Box 678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2" name="Text Box 679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3" name="Text Box 679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4" name="Text Box 679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5" name="Text Box 679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6" name="Text Box 679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7" name="Text Box 679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8" name="Text Box 679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09" name="Text Box 679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0" name="Text Box 679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1" name="Text Box 679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2" name="Text Box 680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3" name="Text Box 680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4" name="Text Box 680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5" name="Text Box 680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6" name="Text Box 680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7" name="Text Box 680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8" name="Text Box 680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19" name="Text Box 680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0" name="Text Box 680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1" name="Text Box 680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2" name="Text Box 681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3" name="Text Box 681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4" name="Text Box 681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5" name="Text Box 681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6" name="Text Box 681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7" name="Text Box 681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8" name="Text Box 681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29" name="Text Box 681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30" name="Text Box 681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1" name="Text Box 681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2" name="Text Box 682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3" name="Text Box 682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4" name="Text Box 682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5" name="Text Box 682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6" name="Text Box 682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7" name="Text Box 682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38" name="Text Box 682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39" name="Text Box 682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0" name="Text Box 682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1" name="Text Box 682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2" name="Text Box 683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3" name="Text Box 6831"/>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4" name="Text Box 6832"/>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5" name="Text Box 683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46" name="Text Box 683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47" name="Text Box 683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48" name="Text Box 683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49" name="Text Box 683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50" name="Text Box 683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51" name="Text Box 68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52" name="Text Box 68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53" name="Text Box 68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54" name="Text Box 684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55" name="Text Box 6843"/>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56" name="Text Box 6844"/>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57" name="Text Box 6845"/>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58" name="Text Box 6846"/>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59" name="Text Box 6847"/>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60" name="Text Box 6848"/>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61" name="Text Box 6849"/>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72</xdr:row>
      <xdr:rowOff>0</xdr:rowOff>
    </xdr:from>
    <xdr:to>
      <xdr:col>11</xdr:col>
      <xdr:colOff>9525</xdr:colOff>
      <xdr:row>73</xdr:row>
      <xdr:rowOff>38100</xdr:rowOff>
    </xdr:to>
    <xdr:sp macro="" textlink="">
      <xdr:nvSpPr>
        <xdr:cNvPr id="32362" name="Text Box 6850"/>
        <xdr:cNvSpPr txBox="1">
          <a:spLocks noChangeArrowheads="1"/>
        </xdr:cNvSpPr>
      </xdr:nvSpPr>
      <xdr:spPr bwMode="auto">
        <a:xfrm>
          <a:off x="5362575" y="129063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3" name="Text Box 685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4" name="Text Box 685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5" name="Text Box 685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6" name="Text Box 685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7" name="Text Box 685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8" name="Text Box 685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69" name="Text Box 685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0" name="Text Box 685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1" name="Text Box 685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2" name="Text Box 686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3" name="Text Box 686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4" name="Text Box 686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5" name="Text Box 686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6" name="Text Box 686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7" name="Text Box 686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8" name="Text Box 686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79" name="Text Box 686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0" name="Text Box 686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1" name="Text Box 686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2" name="Text Box 687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3" name="Text Box 687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4" name="Text Box 687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5" name="Text Box 687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6" name="Text Box 687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7" name="Text Box 687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8" name="Text Box 687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89" name="Text Box 687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0" name="Text Box 687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1" name="Text Box 687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2" name="Text Box 688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3" name="Text Box 688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4" name="Text Box 688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5" name="Text Box 688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6" name="Text Box 688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7" name="Text Box 688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8" name="Text Box 688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399" name="Text Box 688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0" name="Text Box 688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1" name="Text Box 688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2" name="Text Box 689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3" name="Text Box 689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4" name="Text Box 689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5" name="Text Box 689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6" name="Text Box 689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7" name="Text Box 689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8" name="Text Box 689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09" name="Text Box 689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0" name="Text Box 689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1" name="Text Box 689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2" name="Text Box 690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3" name="Text Box 690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4" name="Text Box 690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5" name="Text Box 690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6" name="Text Box 690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7" name="Text Box 690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8" name="Text Box 690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19" name="Text Box 690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0" name="Text Box 690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1" name="Text Box 690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2" name="Text Box 691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3" name="Text Box 691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4" name="Text Box 691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5" name="Text Box 691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6" name="Text Box 691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7" name="Text Box 691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8" name="Text Box 691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29" name="Text Box 691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0" name="Text Box 691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1" name="Text Box 691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2" name="Text Box 692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3" name="Text Box 692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4" name="Text Box 692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5" name="Text Box 692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6" name="Text Box 692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7" name="Text Box 692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8" name="Text Box 692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39" name="Text Box 692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0" name="Text Box 692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1" name="Text Box 692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2" name="Text Box 693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3" name="Text Box 693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4" name="Text Box 693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5" name="Text Box 693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6" name="Text Box 693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7" name="Text Box 693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8" name="Text Box 693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49" name="Text Box 693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0" name="Text Box 693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1" name="Text Box 69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2" name="Text Box 69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3" name="Text Box 69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4" name="Text Box 694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5" name="Text Box 694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6" name="Text Box 694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7" name="Text Box 694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8" name="Text Box 694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59" name="Text Box 694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0" name="Text Box 694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1" name="Text Box 694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2" name="Text Box 695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3" name="Text Box 695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4" name="Text Box 695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5" name="Text Box 695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6" name="Text Box 695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7" name="Text Box 695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8" name="Text Box 695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69" name="Text Box 695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0" name="Text Box 695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1" name="Text Box 695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2" name="Text Box 696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3" name="Text Box 696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4" name="Text Box 696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5" name="Text Box 696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6" name="Text Box 696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7" name="Text Box 696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8" name="Text Box 696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79" name="Text Box 696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0" name="Text Box 696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1" name="Text Box 696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2" name="Text Box 697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3" name="Text Box 697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4" name="Text Box 697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5" name="Text Box 697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6" name="Text Box 697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7" name="Text Box 697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8" name="Text Box 697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89" name="Text Box 697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0" name="Text Box 697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1" name="Text Box 697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2" name="Text Box 698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3" name="Text Box 698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4" name="Text Box 698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5" name="Text Box 698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6" name="Text Box 698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7" name="Text Box 698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8" name="Text Box 698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499" name="Text Box 698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0" name="Text Box 698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1" name="Text Box 698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2" name="Text Box 699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3" name="Text Box 699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4" name="Text Box 699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5" name="Text Box 699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6" name="Text Box 699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7" name="Text Box 699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8" name="Text Box 699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09" name="Text Box 699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0" name="Text Box 699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1" name="Text Box 699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2" name="Text Box 700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3" name="Text Box 700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4" name="Text Box 700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5" name="Text Box 700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6" name="Text Box 700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7" name="Text Box 700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8" name="Text Box 700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19" name="Text Box 700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20" name="Text Box 700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21" name="Text Box 700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22" name="Text Box 701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3" name="Text Box 701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4" name="Text Box 701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5" name="Text Box 701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6" name="Text Box 701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7" name="Text Box 701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8" name="Text Box 70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29" name="Text Box 70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0" name="Text Box 701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1" name="Text Box 701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2" name="Text Box 702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3" name="Text Box 702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4" name="Text Box 702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5" name="Text Box 702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6" name="Text Box 702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7" name="Text Box 702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8" name="Text Box 702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39" name="Text Box 702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0" name="Text Box 702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1" name="Text Box 702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2" name="Text Box 703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3" name="Text Box 703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4" name="Text Box 703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5" name="Text Box 703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6" name="Text Box 703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7" name="Text Box 703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8" name="Text Box 703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49" name="Text Box 703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0" name="Text Box 703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1" name="Text Box 70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2" name="Text Box 70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3" name="Text Box 70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4" name="Text Box 704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5" name="Text Box 704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6" name="Text Box 704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7" name="Text Box 704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8" name="Text Box 704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59" name="Text Box 704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0" name="Text Box 704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1" name="Text Box 704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2" name="Text Box 705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3" name="Text Box 705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4" name="Text Box 705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5" name="Text Box 705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6" name="Text Box 705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7" name="Text Box 705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8" name="Text Box 705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69" name="Text Box 705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0" name="Text Box 705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1" name="Text Box 705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2" name="Text Box 706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3" name="Text Box 706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4" name="Text Box 706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5" name="Text Box 706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6" name="Text Box 706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7" name="Text Box 706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8" name="Text Box 706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79" name="Text Box 706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0" name="Text Box 706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1" name="Text Box 706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2" name="Text Box 707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3" name="Text Box 707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4" name="Text Box 707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85" name="Text Box 707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86" name="Text Box 707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87" name="Text Box 707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88" name="Text Box 707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89" name="Text Box 707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90" name="Text Box 707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91" name="Text Box 707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92" name="Text Box 708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593" name="Text Box 708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4" name="Text Box 708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5" name="Text Box 708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6" name="Text Box 708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7" name="Text Box 708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8" name="Text Box 708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599" name="Text Box 708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0" name="Text Box 708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1" name="Text Box 708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2" name="Text Box 709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3" name="Text Box 709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4" name="Text Box 709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5" name="Text Box 709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6" name="Text Box 709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7" name="Text Box 709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8" name="Text Box 709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09" name="Text Box 709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0" name="Text Box 709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1" name="Text Box 709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2" name="Text Box 710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3" name="Text Box 710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4" name="Text Box 710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5" name="Text Box 710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6" name="Text Box 710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7" name="Text Box 710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8" name="Text Box 710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19" name="Text Box 710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0" name="Text Box 710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1" name="Text Box 710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2" name="Text Box 711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3" name="Text Box 711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4" name="Text Box 711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5" name="Text Box 711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6" name="Text Box 711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7" name="Text Box 711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8" name="Text Box 711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29" name="Text Box 711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0" name="Text Box 711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1" name="Text Box 711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2" name="Text Box 712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3" name="Text Box 712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4" name="Text Box 712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5" name="Text Box 712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6" name="Text Box 712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7" name="Text Box 712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8" name="Text Box 712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39" name="Text Box 712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40" name="Text Box 712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41" name="Text Box 712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2" name="Text Box 713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3" name="Text Box 713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4" name="Text Box 713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5" name="Text Box 713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6" name="Text Box 713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7" name="Text Box 713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8" name="Text Box 713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49" name="Text Box 713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0" name="Text Box 713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1" name="Text Box 71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2" name="Text Box 71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3" name="Text Box 71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4" name="Text Box 714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5" name="Text Box 714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6" name="Text Box 714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7" name="Text Box 714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8" name="Text Box 714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59" name="Text Box 714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0" name="Text Box 714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1" name="Text Box 714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2" name="Text Box 715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3" name="Text Box 715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4" name="Text Box 715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65" name="Text Box 715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66" name="Text Box 715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67" name="Text Box 715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68" name="Text Box 715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69" name="Text Box 715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70" name="Text Box 715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71" name="Text Box 715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72" name="Text Box 716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673" name="Text Box 716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4" name="Text Box 716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5" name="Text Box 716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6" name="Text Box 716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7" name="Text Box 716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8" name="Text Box 716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79" name="Text Box 716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0" name="Text Box 716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1" name="Text Box 716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2" name="Text Box 717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3" name="Text Box 717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4" name="Text Box 717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5" name="Text Box 717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6" name="Text Box 717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7" name="Text Box 717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8" name="Text Box 717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89" name="Text Box 717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0" name="Text Box 717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1" name="Text Box 717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2" name="Text Box 718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3" name="Text Box 718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4" name="Text Box 718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5" name="Text Box 718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6" name="Text Box 718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7" name="Text Box 718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8" name="Text Box 718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699" name="Text Box 718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0" name="Text Box 718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1" name="Text Box 718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2" name="Text Box 719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3" name="Text Box 719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4" name="Text Box 719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5" name="Text Box 719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6" name="Text Box 719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7" name="Text Box 719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8" name="Text Box 719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09" name="Text Box 719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0" name="Text Box 719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1" name="Text Box 719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2" name="Text Box 720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3" name="Text Box 720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4" name="Text Box 720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5" name="Text Box 720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6" name="Text Box 720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7" name="Text Box 720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8" name="Text Box 720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19" name="Text Box 720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20" name="Text Box 720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21" name="Text Box 720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2" name="Text Box 721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3" name="Text Box 721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4" name="Text Box 721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5" name="Text Box 721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6" name="Text Box 721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7" name="Text Box 721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8" name="Text Box 72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29" name="Text Box 72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0" name="Text Box 721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1" name="Text Box 721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2" name="Text Box 722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3" name="Text Box 722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4" name="Text Box 7222"/>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5" name="Text Box 7223"/>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6" name="Text Box 722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37" name="Text Box 722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38" name="Text Box 722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39" name="Text Box 722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0" name="Text Box 722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1" name="Text Box 722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2" name="Text Box 723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3" name="Text Box 723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4" name="Text Box 723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45" name="Text Box 723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46" name="Text Box 7234"/>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47" name="Text Box 7235"/>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48" name="Text Box 7236"/>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49" name="Text Box 7237"/>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50" name="Text Box 7238"/>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51" name="Text Box 7239"/>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52" name="Text Box 7240"/>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73</xdr:row>
      <xdr:rowOff>0</xdr:rowOff>
    </xdr:from>
    <xdr:to>
      <xdr:col>11</xdr:col>
      <xdr:colOff>9525</xdr:colOff>
      <xdr:row>74</xdr:row>
      <xdr:rowOff>57150</xdr:rowOff>
    </xdr:to>
    <xdr:sp macro="" textlink="">
      <xdr:nvSpPr>
        <xdr:cNvPr id="32753" name="Text Box 7241"/>
        <xdr:cNvSpPr txBox="1">
          <a:spLocks noChangeArrowheads="1"/>
        </xdr:cNvSpPr>
      </xdr:nvSpPr>
      <xdr:spPr bwMode="auto">
        <a:xfrm>
          <a:off x="5362575" y="13068300"/>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4" name="Text Box 724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5" name="Text Box 724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6" name="Text Box 724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7" name="Text Box 724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8" name="Text Box 724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59" name="Text Box 724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0" name="Text Box 724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1" name="Text Box 724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2" name="Text Box 725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3" name="Text Box 725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4" name="Text Box 725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5" name="Text Box 725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6" name="Text Box 725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7" name="Text Box 725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8" name="Text Box 725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69" name="Text Box 725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0" name="Text Box 725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1" name="Text Box 725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2" name="Text Box 726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3" name="Text Box 726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4" name="Text Box 726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5" name="Text Box 726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6" name="Text Box 726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7" name="Text Box 726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8" name="Text Box 726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79" name="Text Box 726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0" name="Text Box 726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1" name="Text Box 726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2" name="Text Box 727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3" name="Text Box 727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4" name="Text Box 727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5" name="Text Box 727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6" name="Text Box 727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7" name="Text Box 727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8" name="Text Box 727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89" name="Text Box 727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0" name="Text Box 727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1" name="Text Box 727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2" name="Text Box 728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3" name="Text Box 728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4" name="Text Box 728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5" name="Text Box 728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6" name="Text Box 728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7" name="Text Box 728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8" name="Text Box 728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799" name="Text Box 728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0" name="Text Box 728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1" name="Text Box 728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2" name="Text Box 729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3" name="Text Box 729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4" name="Text Box 729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5" name="Text Box 729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6" name="Text Box 729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7" name="Text Box 729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8" name="Text Box 729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09" name="Text Box 729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0" name="Text Box 729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1" name="Text Box 729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2" name="Text Box 730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3" name="Text Box 730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4" name="Text Box 730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5" name="Text Box 730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6" name="Text Box 730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7" name="Text Box 730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8" name="Text Box 730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19" name="Text Box 730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0" name="Text Box 730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1" name="Text Box 730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2" name="Text Box 731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3" name="Text Box 731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4" name="Text Box 731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5" name="Text Box 731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6" name="Text Box 731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7" name="Text Box 731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8" name="Text Box 73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29" name="Text Box 73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0" name="Text Box 731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1" name="Text Box 731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2" name="Text Box 732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3" name="Text Box 732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4" name="Text Box 732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5" name="Text Box 732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6" name="Text Box 732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7" name="Text Box 732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8" name="Text Box 732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39" name="Text Box 732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0" name="Text Box 732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1" name="Text Box 732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2" name="Text Box 733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3" name="Text Box 733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4" name="Text Box 733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5" name="Text Box 733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6" name="Text Box 733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7" name="Text Box 733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8" name="Text Box 733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49" name="Text Box 733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0" name="Text Box 733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1" name="Text Box 733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2" name="Text Box 734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3" name="Text Box 734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4" name="Text Box 734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5" name="Text Box 734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6" name="Text Box 734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7" name="Text Box 734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8" name="Text Box 734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59" name="Text Box 734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0" name="Text Box 734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1" name="Text Box 734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2" name="Text Box 735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3" name="Text Box 735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4" name="Text Box 735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5" name="Text Box 735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6" name="Text Box 735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7" name="Text Box 735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8" name="Text Box 735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69" name="Text Box 735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0" name="Text Box 735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1" name="Text Box 735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2" name="Text Box 736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3" name="Text Box 736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4" name="Text Box 736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5" name="Text Box 736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6" name="Text Box 736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7" name="Text Box 736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8" name="Text Box 736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79" name="Text Box 736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0" name="Text Box 736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1" name="Text Box 736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2" name="Text Box 737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3" name="Text Box 737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4" name="Text Box 737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5" name="Text Box 737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6" name="Text Box 737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7" name="Text Box 737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8" name="Text Box 737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89" name="Text Box 737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0" name="Text Box 737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1" name="Text Box 737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2" name="Text Box 738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3" name="Text Box 738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4" name="Text Box 738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5" name="Text Box 738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6" name="Text Box 738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7" name="Text Box 738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8" name="Text Box 738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899" name="Text Box 738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0" name="Text Box 738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1" name="Text Box 738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2" name="Text Box 739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3" name="Text Box 739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4" name="Text Box 739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5" name="Text Box 739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6" name="Text Box 739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7" name="Text Box 739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8" name="Text Box 739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09" name="Text Box 739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10" name="Text Box 739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11" name="Text Box 739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12" name="Text Box 740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3" name="Text Box 740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4" name="Text Box 740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5" name="Text Box 740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6" name="Text Box 740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7" name="Text Box 740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8" name="Text Box 740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19" name="Text Box 740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0" name="Text Box 740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1" name="Text Box 740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2" name="Text Box 741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3" name="Text Box 741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4" name="Text Box 741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5" name="Text Box 741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6" name="Text Box 741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7" name="Text Box 741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8" name="Text Box 74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29" name="Text Box 74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0" name="Text Box 741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1" name="Text Box 741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2" name="Text Box 742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3" name="Text Box 742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4" name="Text Box 742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5" name="Text Box 742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6" name="Text Box 742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7" name="Text Box 742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8" name="Text Box 742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39" name="Text Box 742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0" name="Text Box 742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1" name="Text Box 742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2" name="Text Box 743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3" name="Text Box 743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4" name="Text Box 743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5" name="Text Box 743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6" name="Text Box 743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7" name="Text Box 743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8" name="Text Box 743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49" name="Text Box 743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0" name="Text Box 743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1" name="Text Box 743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2" name="Text Box 744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3" name="Text Box 744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4" name="Text Box 744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5" name="Text Box 744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6" name="Text Box 744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7" name="Text Box 744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8" name="Text Box 744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59" name="Text Box 744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0" name="Text Box 744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1" name="Text Box 744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2" name="Text Box 745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3" name="Text Box 745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4" name="Text Box 745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5" name="Text Box 745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6" name="Text Box 745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7" name="Text Box 745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8" name="Text Box 745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69" name="Text Box 745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0" name="Text Box 745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1" name="Text Box 745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2" name="Text Box 746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3" name="Text Box 746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4" name="Text Box 746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5" name="Text Box 746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6" name="Text Box 746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7" name="Text Box 746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8" name="Text Box 746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79" name="Text Box 746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80" name="Text Box 746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81" name="Text Box 746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82" name="Text Box 747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83" name="Text Box 747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4" name="Text Box 747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5" name="Text Box 747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6" name="Text Box 747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7" name="Text Box 747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8" name="Text Box 747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89" name="Text Box 747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90" name="Text Box 747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2991" name="Text Box 747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2" name="Text Box 748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3" name="Text Box 748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4" name="Text Box 748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5" name="Text Box 748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6" name="Text Box 748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7" name="Text Box 748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8" name="Text Box 748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2999" name="Text Box 748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0" name="Text Box 748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1" name="Text Box 748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2" name="Text Box 749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3" name="Text Box 749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4" name="Text Box 749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5" name="Text Box 749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6" name="Text Box 749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7" name="Text Box 749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8" name="Text Box 749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09" name="Text Box 749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0" name="Text Box 749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1" name="Text Box 749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2" name="Text Box 750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3" name="Text Box 750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4" name="Text Box 750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5" name="Text Box 750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6" name="Text Box 750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7" name="Text Box 750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8" name="Text Box 750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19" name="Text Box 750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0" name="Text Box 750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1" name="Text Box 750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2" name="Text Box 751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3" name="Text Box 751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4" name="Text Box 751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5" name="Text Box 751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6" name="Text Box 751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7" name="Text Box 751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8" name="Text Box 75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29" name="Text Box 75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0" name="Text Box 751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1" name="Text Box 751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2" name="Text Box 752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3" name="Text Box 752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4" name="Text Box 752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5" name="Text Box 752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6" name="Text Box 752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7" name="Text Box 752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8" name="Text Box 752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39" name="Text Box 752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0" name="Text Box 752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1" name="Text Box 752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2" name="Text Box 753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3" name="Text Box 753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4" name="Text Box 753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5" name="Text Box 753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6" name="Text Box 753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47" name="Text Box 753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48" name="Text Box 753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49" name="Text Box 753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0" name="Text Box 753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1" name="Text Box 753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2" name="Text Box 754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3" name="Text Box 754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4" name="Text Box 754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5" name="Text Box 754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6" name="Text Box 754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7" name="Text Box 754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8" name="Text Box 754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59" name="Text Box 754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60" name="Text Box 754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61" name="Text Box 754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62" name="Text Box 755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63" name="Text Box 755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4" name="Text Box 755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5" name="Text Box 755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6" name="Text Box 755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7" name="Text Box 755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8" name="Text Box 755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69" name="Text Box 755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70" name="Text Box 755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071" name="Text Box 755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2" name="Text Box 756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3" name="Text Box 756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4" name="Text Box 756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5" name="Text Box 756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6" name="Text Box 756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7" name="Text Box 756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8" name="Text Box 756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79" name="Text Box 756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0" name="Text Box 756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1" name="Text Box 756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2" name="Text Box 757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3" name="Text Box 757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4" name="Text Box 757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5" name="Text Box 757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6" name="Text Box 757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7" name="Text Box 757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8" name="Text Box 757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89" name="Text Box 757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0" name="Text Box 757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1" name="Text Box 757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2" name="Text Box 758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3" name="Text Box 758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4" name="Text Box 758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5" name="Text Box 758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6" name="Text Box 758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7" name="Text Box 758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8" name="Text Box 758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099" name="Text Box 758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0" name="Text Box 758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1" name="Text Box 758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2" name="Text Box 759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3" name="Text Box 759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4" name="Text Box 759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5" name="Text Box 759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6" name="Text Box 759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7" name="Text Box 759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8" name="Text Box 759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09" name="Text Box 759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0" name="Text Box 759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1" name="Text Box 759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2" name="Text Box 760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3" name="Text Box 760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4" name="Text Box 760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5" name="Text Box 760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6" name="Text Box 760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7" name="Text Box 760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8" name="Text Box 760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19" name="Text Box 760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0" name="Text Box 760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1" name="Text Box 760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2" name="Text Box 761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3" name="Text Box 761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4" name="Text Box 761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5" name="Text Box 761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6" name="Text Box 761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27" name="Text Box 761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28" name="Text Box 761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29" name="Text Box 761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0" name="Text Box 761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1" name="Text Box 761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2" name="Text Box 7620"/>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3" name="Text Box 7621"/>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4" name="Text Box 762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35" name="Text Box 762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36" name="Text Box 762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37" name="Text Box 762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38" name="Text Box 762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39" name="Text Box 762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40" name="Text Box 762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41" name="Text Box 762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42" name="Text Box 763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43" name="Text Box 763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4" name="Text Box 7632"/>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5" name="Text Box 7633"/>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6" name="Text Box 7634"/>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7" name="Text Box 7635"/>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8" name="Text Box 7636"/>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49" name="Text Box 7637"/>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50" name="Text Box 7638"/>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74</xdr:row>
      <xdr:rowOff>0</xdr:rowOff>
    </xdr:from>
    <xdr:to>
      <xdr:col>11</xdr:col>
      <xdr:colOff>9525</xdr:colOff>
      <xdr:row>75</xdr:row>
      <xdr:rowOff>47625</xdr:rowOff>
    </xdr:to>
    <xdr:sp macro="" textlink="">
      <xdr:nvSpPr>
        <xdr:cNvPr id="33151" name="Text Box 7639"/>
        <xdr:cNvSpPr txBox="1">
          <a:spLocks noChangeArrowheads="1"/>
        </xdr:cNvSpPr>
      </xdr:nvSpPr>
      <xdr:spPr bwMode="auto">
        <a:xfrm>
          <a:off x="5362575" y="132111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2" name="Text Box 764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3" name="Text Box 764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4" name="Text Box 764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5" name="Text Box 764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6" name="Text Box 764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7" name="Text Box 764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8" name="Text Box 764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59" name="Text Box 764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0" name="Text Box 764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1" name="Text Box 764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2" name="Text Box 765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3" name="Text Box 765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4" name="Text Box 765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5" name="Text Box 765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6" name="Text Box 765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167" name="Text Box 765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68" name="Text Box 765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69" name="Text Box 765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70" name="Text Box 765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71" name="Text Box 765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72" name="Text Box 766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73" name="Text Box 766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74" name="Text Box 766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75" name="Text Box 766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76" name="Text Box 766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77" name="Text Box 766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78" name="Text Box 766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79" name="Text Box 766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180" name="Text Box 766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1" name="Text Box 766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2" name="Text Box 767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3" name="Text Box 767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4" name="Text Box 767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5" name="Text Box 767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6" name="Text Box 767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7" name="Text Box 767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8" name="Text Box 767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89" name="Text Box 767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0" name="Text Box 767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1" name="Text Box 767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2" name="Text Box 768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3" name="Text Box 768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4" name="Text Box 768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5" name="Text Box 768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6" name="Text Box 768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7" name="Text Box 768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8" name="Text Box 768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199" name="Text Box 768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0" name="Text Box 768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1" name="Text Box 768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2" name="Text Box 769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3" name="Text Box 769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4" name="Text Box 769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5" name="Text Box 769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6" name="Text Box 769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7" name="Text Box 769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8" name="Text Box 769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09" name="Text Box 769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0" name="Text Box 769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1" name="Text Box 769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2" name="Text Box 770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3" name="Text Box 770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4" name="Text Box 770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5" name="Text Box 770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6" name="Text Box 770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7" name="Text Box 770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8" name="Text Box 770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19" name="Text Box 770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0" name="Text Box 770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1" name="Text Box 770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2" name="Text Box 771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3" name="Text Box 771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4" name="Text Box 771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5" name="Text Box 771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6" name="Text Box 771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7" name="Text Box 7715"/>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8" name="Text Box 7716"/>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29" name="Text Box 7717"/>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0" name="Text Box 7718"/>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1" name="Text Box 7719"/>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2" name="Text Box 7720"/>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3" name="Text Box 7721"/>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4" name="Text Box 7722"/>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5" name="Text Box 7723"/>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76</xdr:row>
      <xdr:rowOff>0</xdr:rowOff>
    </xdr:from>
    <xdr:to>
      <xdr:col>5</xdr:col>
      <xdr:colOff>257175</xdr:colOff>
      <xdr:row>77</xdr:row>
      <xdr:rowOff>47625</xdr:rowOff>
    </xdr:to>
    <xdr:sp macro="" textlink="">
      <xdr:nvSpPr>
        <xdr:cNvPr id="33236" name="Text Box 7724"/>
        <xdr:cNvSpPr txBox="1">
          <a:spLocks noChangeArrowheads="1"/>
        </xdr:cNvSpPr>
      </xdr:nvSpPr>
      <xdr:spPr bwMode="auto">
        <a:xfrm>
          <a:off x="3067050" y="135159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37" name="Text Box 772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38" name="Text Box 772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39" name="Text Box 772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40" name="Text Box 772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41" name="Text Box 772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42" name="Text Box 773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43" name="Text Box 773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4" name="Text Box 773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5" name="Text Box 773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6" name="Text Box 773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7" name="Text Box 773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8" name="Text Box 773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249" name="Text Box 773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0" name="Text Box 773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1" name="Text Box 773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2" name="Text Box 774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3" name="Text Box 774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4" name="Text Box 774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5" name="Text Box 774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6" name="Text Box 774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7" name="Text Box 774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8" name="Text Box 774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59" name="Text Box 774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0" name="Text Box 774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1" name="Text Box 774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2" name="Text Box 775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3" name="Text Box 775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4" name="Text Box 775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5" name="Text Box 775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6" name="Text Box 775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7" name="Text Box 775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8" name="Text Box 775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69" name="Text Box 775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0" name="Text Box 775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1" name="Text Box 775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2" name="Text Box 776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3" name="Text Box 776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4" name="Text Box 776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5" name="Text Box 776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6" name="Text Box 776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7" name="Text Box 776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8" name="Text Box 776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79" name="Text Box 776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0" name="Text Box 776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1" name="Text Box 776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2" name="Text Box 777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3" name="Text Box 777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4" name="Text Box 777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5" name="Text Box 777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6" name="Text Box 777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7" name="Text Box 777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8" name="Text Box 777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89" name="Text Box 777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0" name="Text Box 777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1" name="Text Box 777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2" name="Text Box 778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3" name="Text Box 778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4" name="Text Box 778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5" name="Text Box 778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6" name="Text Box 7784"/>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7" name="Text Box 7785"/>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8" name="Text Box 7786"/>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299" name="Text Box 7787"/>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0" name="Text Box 7788"/>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1" name="Text Box 7789"/>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2" name="Text Box 7790"/>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3" name="Text Box 7791"/>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4" name="Text Box 7792"/>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77</xdr:row>
      <xdr:rowOff>0</xdr:rowOff>
    </xdr:from>
    <xdr:to>
      <xdr:col>5</xdr:col>
      <xdr:colOff>257175</xdr:colOff>
      <xdr:row>78</xdr:row>
      <xdr:rowOff>47625</xdr:rowOff>
    </xdr:to>
    <xdr:sp macro="" textlink="">
      <xdr:nvSpPr>
        <xdr:cNvPr id="33305" name="Text Box 7793"/>
        <xdr:cNvSpPr txBox="1">
          <a:spLocks noChangeArrowheads="1"/>
        </xdr:cNvSpPr>
      </xdr:nvSpPr>
      <xdr:spPr bwMode="auto">
        <a:xfrm>
          <a:off x="3067050" y="136683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06" name="Text Box 779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07" name="Text Box 779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08" name="Text Box 779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09" name="Text Box 779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10" name="Text Box 779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11" name="Text Box 779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12" name="Text Box 780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3" name="Text Box 780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4" name="Text Box 780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5" name="Text Box 780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6" name="Text Box 780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7" name="Text Box 780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18" name="Text Box 780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19" name="Text Box 780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0" name="Text Box 780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1" name="Text Box 780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2" name="Text Box 781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3" name="Text Box 781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4" name="Text Box 781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5" name="Text Box 781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6" name="Text Box 781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7" name="Text Box 781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8" name="Text Box 781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29" name="Text Box 781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0" name="Text Box 781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1" name="Text Box 781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2" name="Text Box 782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3" name="Text Box 782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4" name="Text Box 782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5" name="Text Box 782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6" name="Text Box 782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7" name="Text Box 782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8" name="Text Box 782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39" name="Text Box 782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0" name="Text Box 782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1" name="Text Box 782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2" name="Text Box 783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3" name="Text Box 783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4" name="Text Box 783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5" name="Text Box 783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6" name="Text Box 783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7" name="Text Box 783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8" name="Text Box 783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49" name="Text Box 783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0" name="Text Box 783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1" name="Text Box 783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2" name="Text Box 784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3" name="Text Box 784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4" name="Text Box 784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5" name="Text Box 784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6" name="Text Box 784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7" name="Text Box 784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8" name="Text Box 784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59" name="Text Box 784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0" name="Text Box 784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1" name="Text Box 784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2" name="Text Box 785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3" name="Text Box 785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4" name="Text Box 785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5" name="Text Box 7853"/>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6" name="Text Box 7854"/>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7" name="Text Box 7855"/>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8" name="Text Box 7856"/>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69" name="Text Box 7857"/>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70" name="Text Box 7858"/>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71" name="Text Box 7859"/>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72" name="Text Box 7860"/>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73" name="Text Box 7861"/>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78</xdr:row>
      <xdr:rowOff>0</xdr:rowOff>
    </xdr:from>
    <xdr:to>
      <xdr:col>5</xdr:col>
      <xdr:colOff>257175</xdr:colOff>
      <xdr:row>79</xdr:row>
      <xdr:rowOff>47625</xdr:rowOff>
    </xdr:to>
    <xdr:sp macro="" textlink="">
      <xdr:nvSpPr>
        <xdr:cNvPr id="33374" name="Text Box 7862"/>
        <xdr:cNvSpPr txBox="1">
          <a:spLocks noChangeArrowheads="1"/>
        </xdr:cNvSpPr>
      </xdr:nvSpPr>
      <xdr:spPr bwMode="auto">
        <a:xfrm>
          <a:off x="3067050" y="138207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75" name="Text Box 786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76" name="Text Box 786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77" name="Text Box 786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78" name="Text Box 786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79" name="Text Box 786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80" name="Text Box 786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81" name="Text Box 786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2" name="Text Box 787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3" name="Text Box 787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4" name="Text Box 787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5" name="Text Box 787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6" name="Text Box 787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387" name="Text Box 787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88" name="Text Box 787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89" name="Text Box 787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0" name="Text Box 787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1" name="Text Box 787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2" name="Text Box 788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3" name="Text Box 788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4" name="Text Box 788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5" name="Text Box 788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6" name="Text Box 788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7" name="Text Box 788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8" name="Text Box 788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399" name="Text Box 788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0" name="Text Box 788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1" name="Text Box 788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2" name="Text Box 789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3" name="Text Box 789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4" name="Text Box 789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5" name="Text Box 789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6" name="Text Box 789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7" name="Text Box 789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8" name="Text Box 789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09" name="Text Box 789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0" name="Text Box 789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1" name="Text Box 789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2" name="Text Box 790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3" name="Text Box 790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4" name="Text Box 790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5" name="Text Box 790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6" name="Text Box 790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7" name="Text Box 790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8" name="Text Box 790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19" name="Text Box 790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0" name="Text Box 790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1" name="Text Box 790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2" name="Text Box 791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3" name="Text Box 791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4" name="Text Box 791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5" name="Text Box 791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6" name="Text Box 791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7" name="Text Box 791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8" name="Text Box 791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29" name="Text Box 791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0" name="Text Box 791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1" name="Text Box 791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2" name="Text Box 792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3" name="Text Box 792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4" name="Text Box 7922"/>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5" name="Text Box 7923"/>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6" name="Text Box 7924"/>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7" name="Text Box 7925"/>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8" name="Text Box 7926"/>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39" name="Text Box 7927"/>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40" name="Text Box 7928"/>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41" name="Text Box 7929"/>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42" name="Text Box 7930"/>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79</xdr:row>
      <xdr:rowOff>0</xdr:rowOff>
    </xdr:from>
    <xdr:to>
      <xdr:col>5</xdr:col>
      <xdr:colOff>257175</xdr:colOff>
      <xdr:row>80</xdr:row>
      <xdr:rowOff>47625</xdr:rowOff>
    </xdr:to>
    <xdr:sp macro="" textlink="">
      <xdr:nvSpPr>
        <xdr:cNvPr id="33443" name="Text Box 7931"/>
        <xdr:cNvSpPr txBox="1">
          <a:spLocks noChangeArrowheads="1"/>
        </xdr:cNvSpPr>
      </xdr:nvSpPr>
      <xdr:spPr bwMode="auto">
        <a:xfrm>
          <a:off x="3067050" y="139731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4" name="Text Box 793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5" name="Text Box 793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6" name="Text Box 793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7" name="Text Box 793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8" name="Text Box 793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49" name="Text Box 793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50" name="Text Box 793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1" name="Text Box 793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2" name="Text Box 794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3" name="Text Box 794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4" name="Text Box 794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5" name="Text Box 794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456" name="Text Box 794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57" name="Text Box 794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58" name="Text Box 794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59" name="Text Box 794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0" name="Text Box 794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1" name="Text Box 794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2" name="Text Box 795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3" name="Text Box 795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4" name="Text Box 795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5" name="Text Box 795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6" name="Text Box 795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7" name="Text Box 795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8" name="Text Box 795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69" name="Text Box 795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0" name="Text Box 795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1" name="Text Box 795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2" name="Text Box 796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3" name="Text Box 796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4" name="Text Box 796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5" name="Text Box 796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6" name="Text Box 796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7" name="Text Box 796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8" name="Text Box 796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79" name="Text Box 796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0" name="Text Box 796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1" name="Text Box 796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2" name="Text Box 797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3" name="Text Box 797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4" name="Text Box 797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5" name="Text Box 797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6" name="Text Box 797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7" name="Text Box 797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8" name="Text Box 797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89" name="Text Box 797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0" name="Text Box 797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1" name="Text Box 797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2" name="Text Box 798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3" name="Text Box 798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4" name="Text Box 798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5" name="Text Box 798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6" name="Text Box 798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7" name="Text Box 798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8" name="Text Box 798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499" name="Text Box 798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0" name="Text Box 798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1" name="Text Box 798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2" name="Text Box 799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3" name="Text Box 7991"/>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4" name="Text Box 7992"/>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5" name="Text Box 7993"/>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6" name="Text Box 7994"/>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7" name="Text Box 7995"/>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8" name="Text Box 7996"/>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09" name="Text Box 7997"/>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10" name="Text Box 7998"/>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11" name="Text Box 7999"/>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80</xdr:row>
      <xdr:rowOff>0</xdr:rowOff>
    </xdr:from>
    <xdr:to>
      <xdr:col>5</xdr:col>
      <xdr:colOff>257175</xdr:colOff>
      <xdr:row>81</xdr:row>
      <xdr:rowOff>47625</xdr:rowOff>
    </xdr:to>
    <xdr:sp macro="" textlink="">
      <xdr:nvSpPr>
        <xdr:cNvPr id="33512" name="Text Box 8000"/>
        <xdr:cNvSpPr txBox="1">
          <a:spLocks noChangeArrowheads="1"/>
        </xdr:cNvSpPr>
      </xdr:nvSpPr>
      <xdr:spPr bwMode="auto">
        <a:xfrm>
          <a:off x="3067050" y="141255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3" name="Text Box 800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4" name="Text Box 800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5" name="Text Box 800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6" name="Text Box 800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7" name="Text Box 800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8" name="Text Box 800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19" name="Text Box 800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0" name="Text Box 800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1" name="Text Box 800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2" name="Text Box 801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3" name="Text Box 801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4" name="Text Box 801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25" name="Text Box 801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26" name="Text Box 801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27" name="Text Box 801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28" name="Text Box 801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29" name="Text Box 801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0" name="Text Box 801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1" name="Text Box 801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2" name="Text Box 802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3" name="Text Box 802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4" name="Text Box 802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5" name="Text Box 802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6" name="Text Box 802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7" name="Text Box 802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8" name="Text Box 802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39" name="Text Box 802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0" name="Text Box 802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1" name="Text Box 802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2" name="Text Box 803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3" name="Text Box 803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4" name="Text Box 803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5" name="Text Box 803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6" name="Text Box 803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7" name="Text Box 803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8" name="Text Box 803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49" name="Text Box 803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0" name="Text Box 803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1" name="Text Box 803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2" name="Text Box 804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3" name="Text Box 804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4" name="Text Box 804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5" name="Text Box 804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6" name="Text Box 804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7" name="Text Box 804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8" name="Text Box 804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59" name="Text Box 804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0" name="Text Box 804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1" name="Text Box 804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2" name="Text Box 805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3" name="Text Box 805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4" name="Text Box 805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5" name="Text Box 805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6" name="Text Box 805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7" name="Text Box 805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8" name="Text Box 805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69" name="Text Box 805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0" name="Text Box 805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1" name="Text Box 805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2" name="Text Box 8060"/>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3" name="Text Box 8061"/>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4" name="Text Box 8062"/>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5" name="Text Box 8063"/>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6" name="Text Box 8064"/>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7" name="Text Box 8065"/>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8" name="Text Box 8066"/>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79" name="Text Box 8067"/>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80" name="Text Box 8068"/>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81</xdr:row>
      <xdr:rowOff>0</xdr:rowOff>
    </xdr:from>
    <xdr:to>
      <xdr:col>5</xdr:col>
      <xdr:colOff>257175</xdr:colOff>
      <xdr:row>82</xdr:row>
      <xdr:rowOff>57150</xdr:rowOff>
    </xdr:to>
    <xdr:sp macro="" textlink="">
      <xdr:nvSpPr>
        <xdr:cNvPr id="33581" name="Text Box 8069"/>
        <xdr:cNvSpPr txBox="1">
          <a:spLocks noChangeArrowheads="1"/>
        </xdr:cNvSpPr>
      </xdr:nvSpPr>
      <xdr:spPr bwMode="auto">
        <a:xfrm>
          <a:off x="3067050" y="14277975"/>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2" name="Text Box 807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3" name="Text Box 807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4" name="Text Box 807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5" name="Text Box 807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6" name="Text Box 807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7" name="Text Box 807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88" name="Text Box 807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89" name="Text Box 807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90" name="Text Box 807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91" name="Text Box 807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92" name="Text Box 808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93" name="Text Box 808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594" name="Text Box 808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95" name="Text Box 808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96" name="Text Box 808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97" name="Text Box 808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98" name="Text Box 808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599" name="Text Box 808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0" name="Text Box 808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1" name="Text Box 808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2" name="Text Box 809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3" name="Text Box 809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4" name="Text Box 809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5" name="Text Box 809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6" name="Text Box 809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7" name="Text Box 809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8" name="Text Box 809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09" name="Text Box 809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0" name="Text Box 809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1" name="Text Box 809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2" name="Text Box 810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3" name="Text Box 810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4" name="Text Box 810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5" name="Text Box 810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6" name="Text Box 810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7" name="Text Box 810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8" name="Text Box 810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19" name="Text Box 810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0" name="Text Box 810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1" name="Text Box 810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2" name="Text Box 811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3" name="Text Box 811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4" name="Text Box 811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5" name="Text Box 811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6" name="Text Box 811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7" name="Text Box 811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8" name="Text Box 811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29" name="Text Box 811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0" name="Text Box 811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1" name="Text Box 811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2" name="Text Box 812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3" name="Text Box 812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4" name="Text Box 812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5" name="Text Box 812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6" name="Text Box 812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7" name="Text Box 812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8" name="Text Box 812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39" name="Text Box 812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0" name="Text Box 812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1" name="Text Box 8129"/>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2" name="Text Box 8130"/>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3" name="Text Box 8131"/>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4" name="Text Box 8132"/>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5" name="Text Box 8133"/>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6" name="Text Box 8134"/>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7" name="Text Box 8135"/>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8" name="Text Box 8136"/>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49" name="Text Box 8137"/>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82</xdr:row>
      <xdr:rowOff>0</xdr:rowOff>
    </xdr:from>
    <xdr:to>
      <xdr:col>5</xdr:col>
      <xdr:colOff>257175</xdr:colOff>
      <xdr:row>83</xdr:row>
      <xdr:rowOff>57150</xdr:rowOff>
    </xdr:to>
    <xdr:sp macro="" textlink="">
      <xdr:nvSpPr>
        <xdr:cNvPr id="33650" name="Text Box 8138"/>
        <xdr:cNvSpPr txBox="1">
          <a:spLocks noChangeArrowheads="1"/>
        </xdr:cNvSpPr>
      </xdr:nvSpPr>
      <xdr:spPr bwMode="auto">
        <a:xfrm>
          <a:off x="3067050" y="14420850"/>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1" name="Text Box 813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2" name="Text Box 814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3" name="Text Box 814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4" name="Text Box 814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5" name="Text Box 814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6" name="Text Box 814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57" name="Text Box 814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58" name="Text Box 814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59" name="Text Box 814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60" name="Text Box 814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61" name="Text Box 814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62" name="Text Box 815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663" name="Text Box 815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4" name="Text Box 815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5" name="Text Box 815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6" name="Text Box 815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7" name="Text Box 815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8" name="Text Box 815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69" name="Text Box 815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0" name="Text Box 815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1" name="Text Box 815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2" name="Text Box 816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3" name="Text Box 816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4" name="Text Box 816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5" name="Text Box 816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6" name="Text Box 816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7" name="Text Box 816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8" name="Text Box 816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79" name="Text Box 816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0" name="Text Box 816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1" name="Text Box 816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2" name="Text Box 817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3" name="Text Box 817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4" name="Text Box 817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5" name="Text Box 817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6" name="Text Box 817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7" name="Text Box 817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8" name="Text Box 817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89" name="Text Box 817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0" name="Text Box 817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1" name="Text Box 817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2" name="Text Box 818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3" name="Text Box 818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4" name="Text Box 818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5" name="Text Box 818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6" name="Text Box 818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7" name="Text Box 818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8" name="Text Box 818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699" name="Text Box 818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0" name="Text Box 818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1" name="Text Box 818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2" name="Text Box 819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3" name="Text Box 819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4" name="Text Box 819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5" name="Text Box 819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6" name="Text Box 819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7" name="Text Box 819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8" name="Text Box 819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09" name="Text Box 819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0" name="Text Box 8198"/>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1" name="Text Box 8199"/>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2" name="Text Box 8200"/>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3" name="Text Box 8201"/>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4" name="Text Box 8202"/>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5" name="Text Box 8203"/>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6" name="Text Box 8204"/>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7" name="Text Box 8205"/>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8" name="Text Box 8206"/>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83</xdr:row>
      <xdr:rowOff>0</xdr:rowOff>
    </xdr:from>
    <xdr:to>
      <xdr:col>5</xdr:col>
      <xdr:colOff>257175</xdr:colOff>
      <xdr:row>84</xdr:row>
      <xdr:rowOff>57150</xdr:rowOff>
    </xdr:to>
    <xdr:sp macro="" textlink="">
      <xdr:nvSpPr>
        <xdr:cNvPr id="33719" name="Text Box 8207"/>
        <xdr:cNvSpPr txBox="1">
          <a:spLocks noChangeArrowheads="1"/>
        </xdr:cNvSpPr>
      </xdr:nvSpPr>
      <xdr:spPr bwMode="auto">
        <a:xfrm>
          <a:off x="3067050" y="14563725"/>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0" name="Text Box 820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1" name="Text Box 820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2" name="Text Box 821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3" name="Text Box 821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4" name="Text Box 821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5" name="Text Box 821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26" name="Text Box 821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27" name="Text Box 821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28" name="Text Box 821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29" name="Text Box 821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30" name="Text Box 821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31" name="Text Box 821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32" name="Text Box 822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3" name="Text Box 822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4" name="Text Box 822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5" name="Text Box 822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6" name="Text Box 822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7" name="Text Box 822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8" name="Text Box 822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39" name="Text Box 822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0" name="Text Box 822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1" name="Text Box 822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2" name="Text Box 823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3" name="Text Box 823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4" name="Text Box 823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5" name="Text Box 823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6" name="Text Box 823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7" name="Text Box 823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8" name="Text Box 823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49" name="Text Box 823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0" name="Text Box 823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1" name="Text Box 823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2" name="Text Box 824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3" name="Text Box 824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4" name="Text Box 824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5" name="Text Box 824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6" name="Text Box 824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7" name="Text Box 824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8" name="Text Box 824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59" name="Text Box 824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0" name="Text Box 824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1" name="Text Box 824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2" name="Text Box 825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3" name="Text Box 825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4" name="Text Box 825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5" name="Text Box 825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6" name="Text Box 825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7" name="Text Box 825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8" name="Text Box 825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69" name="Text Box 825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0" name="Text Box 825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1" name="Text Box 825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2" name="Text Box 826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3" name="Text Box 826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4" name="Text Box 826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5" name="Text Box 826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6" name="Text Box 826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7" name="Text Box 826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8" name="Text Box 826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79" name="Text Box 8267"/>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0" name="Text Box 8268"/>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1" name="Text Box 8269"/>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2" name="Text Box 8270"/>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3" name="Text Box 8271"/>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4" name="Text Box 8272"/>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5" name="Text Box 8273"/>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6" name="Text Box 8274"/>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7" name="Text Box 8275"/>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84</xdr:row>
      <xdr:rowOff>0</xdr:rowOff>
    </xdr:from>
    <xdr:to>
      <xdr:col>5</xdr:col>
      <xdr:colOff>257175</xdr:colOff>
      <xdr:row>85</xdr:row>
      <xdr:rowOff>57150</xdr:rowOff>
    </xdr:to>
    <xdr:sp macro="" textlink="">
      <xdr:nvSpPr>
        <xdr:cNvPr id="33788" name="Text Box 8276"/>
        <xdr:cNvSpPr txBox="1">
          <a:spLocks noChangeArrowheads="1"/>
        </xdr:cNvSpPr>
      </xdr:nvSpPr>
      <xdr:spPr bwMode="auto">
        <a:xfrm>
          <a:off x="3067050" y="14706600"/>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89" name="Text Box 827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0" name="Text Box 827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1" name="Text Box 827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2" name="Text Box 828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3" name="Text Box 828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4" name="Text Box 828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795" name="Text Box 828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796" name="Text Box 828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797" name="Text Box 828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798" name="Text Box 828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799" name="Text Box 828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800" name="Text Box 828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3801" name="Text Box 828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2" name="Text Box 829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3" name="Text Box 829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4" name="Text Box 829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5" name="Text Box 829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6" name="Text Box 829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7" name="Text Box 829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8" name="Text Box 829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09" name="Text Box 829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0" name="Text Box 829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1" name="Text Box 829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2" name="Text Box 830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3" name="Text Box 830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4" name="Text Box 830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5" name="Text Box 830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6" name="Text Box 830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7" name="Text Box 830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8" name="Text Box 830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19" name="Text Box 830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0" name="Text Box 830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1" name="Text Box 830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2" name="Text Box 831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3" name="Text Box 831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4" name="Text Box 831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5" name="Text Box 831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6" name="Text Box 831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7" name="Text Box 831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8" name="Text Box 831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29" name="Text Box 831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0" name="Text Box 831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1" name="Text Box 831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2" name="Text Box 832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3" name="Text Box 832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4" name="Text Box 832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5" name="Text Box 832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6" name="Text Box 832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7" name="Text Box 832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8" name="Text Box 832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39" name="Text Box 832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0" name="Text Box 832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1" name="Text Box 832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2" name="Text Box 833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3" name="Text Box 833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4" name="Text Box 833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5" name="Text Box 833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6" name="Text Box 833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7" name="Text Box 833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8" name="Text Box 8336"/>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49" name="Text Box 8337"/>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0" name="Text Box 8338"/>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1" name="Text Box 8339"/>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2" name="Text Box 8340"/>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3" name="Text Box 8341"/>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4" name="Text Box 8342"/>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5" name="Text Box 8343"/>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6" name="Text Box 8344"/>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5</xdr:col>
      <xdr:colOff>180975</xdr:colOff>
      <xdr:row>85</xdr:row>
      <xdr:rowOff>0</xdr:rowOff>
    </xdr:from>
    <xdr:to>
      <xdr:col>5</xdr:col>
      <xdr:colOff>257175</xdr:colOff>
      <xdr:row>86</xdr:row>
      <xdr:rowOff>57150</xdr:rowOff>
    </xdr:to>
    <xdr:sp macro="" textlink="">
      <xdr:nvSpPr>
        <xdr:cNvPr id="33857" name="Text Box 8345"/>
        <xdr:cNvSpPr txBox="1">
          <a:spLocks noChangeArrowheads="1"/>
        </xdr:cNvSpPr>
      </xdr:nvSpPr>
      <xdr:spPr bwMode="auto">
        <a:xfrm>
          <a:off x="3067050" y="148494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58" name="Text Box 834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59" name="Text Box 834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60" name="Text Box 834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61" name="Text Box 834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62" name="Text Box 835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63" name="Text Box 835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64" name="Text Box 835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65" name="Text Box 835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66" name="Text Box 835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67" name="Text Box 835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68" name="Text Box 835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69" name="Text Box 835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870" name="Text Box 835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1" name="Text Box 835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2" name="Text Box 836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3" name="Text Box 836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4" name="Text Box 836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5" name="Text Box 836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6" name="Text Box 836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7" name="Text Box 836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8" name="Text Box 836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79" name="Text Box 836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0" name="Text Box 836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1" name="Text Box 836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2" name="Text Box 837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3" name="Text Box 837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4" name="Text Box 837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5" name="Text Box 837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6" name="Text Box 837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7" name="Text Box 837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8" name="Text Box 837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89" name="Text Box 837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0" name="Text Box 837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1" name="Text Box 837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2" name="Text Box 838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3" name="Text Box 838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4" name="Text Box 838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5" name="Text Box 838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6" name="Text Box 838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7" name="Text Box 838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8" name="Text Box 838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899" name="Text Box 838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0" name="Text Box 838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1" name="Text Box 838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2" name="Text Box 839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3" name="Text Box 839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4" name="Text Box 839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5" name="Text Box 839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6" name="Text Box 839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7" name="Text Box 839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8" name="Text Box 839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09" name="Text Box 839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0" name="Text Box 839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1" name="Text Box 839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2" name="Text Box 840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3" name="Text Box 840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4" name="Text Box 840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5" name="Text Box 840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6" name="Text Box 840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7" name="Text Box 8405"/>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8" name="Text Box 8406"/>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19" name="Text Box 8407"/>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0" name="Text Box 8408"/>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1" name="Text Box 8409"/>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2" name="Text Box 8410"/>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3" name="Text Box 8411"/>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4" name="Text Box 8412"/>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5" name="Text Box 8413"/>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75</xdr:row>
      <xdr:rowOff>0</xdr:rowOff>
    </xdr:from>
    <xdr:to>
      <xdr:col>11</xdr:col>
      <xdr:colOff>9525</xdr:colOff>
      <xdr:row>76</xdr:row>
      <xdr:rowOff>47625</xdr:rowOff>
    </xdr:to>
    <xdr:sp macro="" textlink="">
      <xdr:nvSpPr>
        <xdr:cNvPr id="33926" name="Text Box 8414"/>
        <xdr:cNvSpPr txBox="1">
          <a:spLocks noChangeArrowheads="1"/>
        </xdr:cNvSpPr>
      </xdr:nvSpPr>
      <xdr:spPr bwMode="auto">
        <a:xfrm>
          <a:off x="5362575" y="133635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27" name="Text Box 841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28" name="Text Box 841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29" name="Text Box 841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0" name="Text Box 841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1" name="Text Box 841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2" name="Text Box 842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3" name="Text Box 842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4" name="Text Box 842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5" name="Text Box 842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6" name="Text Box 842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7" name="Text Box 842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8" name="Text Box 842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39" name="Text Box 842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0" name="Text Box 842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1" name="Text Box 842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2" name="Text Box 843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3" name="Text Box 843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4" name="Text Box 843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5" name="Text Box 843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6" name="Text Box 843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7" name="Text Box 843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8" name="Text Box 843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49" name="Text Box 843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0" name="Text Box 843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1" name="Text Box 843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2" name="Text Box 844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3" name="Text Box 844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4" name="Text Box 844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5" name="Text Box 844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6" name="Text Box 844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7" name="Text Box 844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8" name="Text Box 844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59" name="Text Box 844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0" name="Text Box 844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1" name="Text Box 844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2" name="Text Box 845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3" name="Text Box 845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4" name="Text Box 845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5" name="Text Box 845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6" name="Text Box 845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7" name="Text Box 845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8" name="Text Box 845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69" name="Text Box 845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0" name="Text Box 845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1" name="Text Box 845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2" name="Text Box 846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3" name="Text Box 846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4" name="Text Box 846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5" name="Text Box 846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6" name="Text Box 846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7" name="Text Box 846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8" name="Text Box 846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79" name="Text Box 846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0" name="Text Box 846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1" name="Text Box 846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2" name="Text Box 847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3" name="Text Box 847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4" name="Text Box 847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5" name="Text Box 847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6" name="Text Box 847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7" name="Text Box 847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8" name="Text Box 847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89" name="Text Box 847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0" name="Text Box 847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1" name="Text Box 847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2" name="Text Box 848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3" name="Text Box 848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4" name="Text Box 848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3995" name="Text Box 848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3996" name="Text Box 848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3997" name="Text Box 848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3998" name="Text Box 848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3999" name="Text Box 848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00" name="Text Box 848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01" name="Text Box 848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2" name="Text Box 849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3" name="Text Box 849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4" name="Text Box 849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5" name="Text Box 849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6" name="Text Box 849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7" name="Text Box 849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08" name="Text Box 849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09" name="Text Box 849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10" name="Text Box 849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11" name="Text Box 849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12" name="Text Box 850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13" name="Text Box 850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14" name="Text Box 850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15" name="Text Box 850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16" name="Text Box 850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17" name="Text Box 850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18" name="Text Box 850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19" name="Text Box 850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0" name="Text Box 850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1" name="Text Box 850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2" name="Text Box 851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3" name="Text Box 851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4" name="Text Box 851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5" name="Text Box 851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6" name="Text Box 851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7" name="Text Box 851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8" name="Text Box 851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29" name="Text Box 851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0" name="Text Box 851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1" name="Text Box 851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2" name="Text Box 852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3" name="Text Box 852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4" name="Text Box 852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5" name="Text Box 852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6" name="Text Box 852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7" name="Text Box 852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8" name="Text Box 852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39" name="Text Box 852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0" name="Text Box 852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1" name="Text Box 852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2" name="Text Box 853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3" name="Text Box 853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4" name="Text Box 853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5" name="Text Box 853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6" name="Text Box 853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7" name="Text Box 853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8" name="Text Box 853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49" name="Text Box 853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0" name="Text Box 853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1" name="Text Box 853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2" name="Text Box 854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3" name="Text Box 854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4" name="Text Box 854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5" name="Text Box 854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6" name="Text Box 854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7" name="Text Box 854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8" name="Text Box 854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59" name="Text Box 854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0" name="Text Box 854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1" name="Text Box 8549"/>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2" name="Text Box 8550"/>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3" name="Text Box 8551"/>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4" name="Text Box 8552"/>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5" name="Text Box 8553"/>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6" name="Text Box 8554"/>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7" name="Text Box 8555"/>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8" name="Text Box 8556"/>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69" name="Text Box 8557"/>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76</xdr:row>
      <xdr:rowOff>0</xdr:rowOff>
    </xdr:from>
    <xdr:to>
      <xdr:col>11</xdr:col>
      <xdr:colOff>9525</xdr:colOff>
      <xdr:row>77</xdr:row>
      <xdr:rowOff>47625</xdr:rowOff>
    </xdr:to>
    <xdr:sp macro="" textlink="">
      <xdr:nvSpPr>
        <xdr:cNvPr id="34070" name="Text Box 8558"/>
        <xdr:cNvSpPr txBox="1">
          <a:spLocks noChangeArrowheads="1"/>
        </xdr:cNvSpPr>
      </xdr:nvSpPr>
      <xdr:spPr bwMode="auto">
        <a:xfrm>
          <a:off x="5362575" y="135159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1" name="Text Box 855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2" name="Text Box 856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3" name="Text Box 856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4" name="Text Box 856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5" name="Text Box 856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6" name="Text Box 856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7" name="Text Box 856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8" name="Text Box 856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79" name="Text Box 856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0" name="Text Box 856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1" name="Text Box 856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2" name="Text Box 857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3" name="Text Box 857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4" name="Text Box 857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5" name="Text Box 857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6" name="Text Box 857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7" name="Text Box 857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8" name="Text Box 857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89" name="Text Box 857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0" name="Text Box 857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1" name="Text Box 857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2" name="Text Box 858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3" name="Text Box 858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4" name="Text Box 858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5" name="Text Box 858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6" name="Text Box 858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7" name="Text Box 858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8" name="Text Box 858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099" name="Text Box 858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0" name="Text Box 858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1" name="Text Box 858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2" name="Text Box 859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3" name="Text Box 859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4" name="Text Box 859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5" name="Text Box 859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6" name="Text Box 859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7" name="Text Box 859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8" name="Text Box 859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09" name="Text Box 859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0" name="Text Box 859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1" name="Text Box 859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2" name="Text Box 860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3" name="Text Box 860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4" name="Text Box 860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5" name="Text Box 860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6" name="Text Box 860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7" name="Text Box 860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8" name="Text Box 860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19" name="Text Box 860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0" name="Text Box 860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1" name="Text Box 860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2" name="Text Box 861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3" name="Text Box 861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4" name="Text Box 861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5" name="Text Box 861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6" name="Text Box 861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7" name="Text Box 861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8" name="Text Box 861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29" name="Text Box 861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0" name="Text Box 861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1" name="Text Box 861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2" name="Text Box 862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3" name="Text Box 862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4" name="Text Box 862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5" name="Text Box 862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6" name="Text Box 862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7" name="Text Box 862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8" name="Text Box 862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39" name="Text Box 862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0" name="Text Box 862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1" name="Text Box 862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2" name="Text Box 863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3" name="Text Box 863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4" name="Text Box 863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45" name="Text Box 863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46" name="Text Box 863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47" name="Text Box 863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48" name="Text Box 863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49" name="Text Box 863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0" name="Text Box 863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1" name="Text Box 863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2" name="Text Box 864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3" name="Text Box 864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4" name="Text Box 864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5" name="Text Box 864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6" name="Text Box 864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7" name="Text Box 864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58" name="Text Box 864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59" name="Text Box 864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60" name="Text Box 864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61" name="Text Box 864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62" name="Text Box 865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63" name="Text Box 865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164" name="Text Box 865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65" name="Text Box 865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66" name="Text Box 865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67" name="Text Box 865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68" name="Text Box 865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69" name="Text Box 865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0" name="Text Box 865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1" name="Text Box 865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2" name="Text Box 866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3" name="Text Box 866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4" name="Text Box 866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5" name="Text Box 866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6" name="Text Box 866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7" name="Text Box 866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8" name="Text Box 866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79" name="Text Box 866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0" name="Text Box 866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1" name="Text Box 866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2" name="Text Box 867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3" name="Text Box 867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4" name="Text Box 867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5" name="Text Box 867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6" name="Text Box 867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7" name="Text Box 867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8" name="Text Box 867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89" name="Text Box 867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0" name="Text Box 867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1" name="Text Box 867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2" name="Text Box 868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3" name="Text Box 868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4" name="Text Box 868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5" name="Text Box 868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6" name="Text Box 868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7" name="Text Box 868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8" name="Text Box 868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199" name="Text Box 868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0" name="Text Box 868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1" name="Text Box 868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2" name="Text Box 869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3" name="Text Box 869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4" name="Text Box 869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5" name="Text Box 869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6" name="Text Box 869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7" name="Text Box 869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8" name="Text Box 869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09" name="Text Box 869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0" name="Text Box 869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1" name="Text Box 8699"/>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2" name="Text Box 8700"/>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3" name="Text Box 8701"/>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4" name="Text Box 8702"/>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5" name="Text Box 8703"/>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6" name="Text Box 8704"/>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7" name="Text Box 8705"/>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8" name="Text Box 8706"/>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19" name="Text Box 8707"/>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77</xdr:row>
      <xdr:rowOff>0</xdr:rowOff>
    </xdr:from>
    <xdr:to>
      <xdr:col>11</xdr:col>
      <xdr:colOff>9525</xdr:colOff>
      <xdr:row>78</xdr:row>
      <xdr:rowOff>47625</xdr:rowOff>
    </xdr:to>
    <xdr:sp macro="" textlink="">
      <xdr:nvSpPr>
        <xdr:cNvPr id="34220" name="Text Box 8708"/>
        <xdr:cNvSpPr txBox="1">
          <a:spLocks noChangeArrowheads="1"/>
        </xdr:cNvSpPr>
      </xdr:nvSpPr>
      <xdr:spPr bwMode="auto">
        <a:xfrm>
          <a:off x="5362575" y="136683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1" name="Text Box 870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2" name="Text Box 871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3" name="Text Box 871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4" name="Text Box 871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5" name="Text Box 871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6" name="Text Box 871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7" name="Text Box 871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8" name="Text Box 871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29" name="Text Box 871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0" name="Text Box 871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1" name="Text Box 871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2" name="Text Box 872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3" name="Text Box 872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4" name="Text Box 872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5" name="Text Box 872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6" name="Text Box 872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7" name="Text Box 872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8" name="Text Box 872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39" name="Text Box 872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0" name="Text Box 872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1" name="Text Box 872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2" name="Text Box 873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3" name="Text Box 873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4" name="Text Box 873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5" name="Text Box 873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6" name="Text Box 873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7" name="Text Box 873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8" name="Text Box 873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49" name="Text Box 873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0" name="Text Box 873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1" name="Text Box 873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2" name="Text Box 874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3" name="Text Box 874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4" name="Text Box 874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5" name="Text Box 874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6" name="Text Box 874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7" name="Text Box 874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8" name="Text Box 874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59" name="Text Box 874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0" name="Text Box 874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1" name="Text Box 874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2" name="Text Box 875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3" name="Text Box 875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4" name="Text Box 875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5" name="Text Box 875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6" name="Text Box 875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7" name="Text Box 875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8" name="Text Box 875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69" name="Text Box 875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0" name="Text Box 875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1" name="Text Box 875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2" name="Text Box 876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3" name="Text Box 876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4" name="Text Box 876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5" name="Text Box 876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6" name="Text Box 876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7" name="Text Box 876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8" name="Text Box 876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79" name="Text Box 876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0" name="Text Box 876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1" name="Text Box 876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2" name="Text Box 877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3" name="Text Box 877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4" name="Text Box 877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5" name="Text Box 877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6" name="Text Box 877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7" name="Text Box 877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8" name="Text Box 877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89" name="Text Box 877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0" name="Text Box 877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1" name="Text Box 877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2" name="Text Box 878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3" name="Text Box 878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4" name="Text Box 878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295" name="Text Box 878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96" name="Text Box 878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97" name="Text Box 878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98" name="Text Box 878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299" name="Text Box 878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0" name="Text Box 878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1" name="Text Box 878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2" name="Text Box 879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3" name="Text Box 879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4" name="Text Box 879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5" name="Text Box 879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6" name="Text Box 879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7" name="Text Box 879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08" name="Text Box 879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09" name="Text Box 879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10" name="Text Box 879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11" name="Text Box 879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12" name="Text Box 880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13" name="Text Box 880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14" name="Text Box 880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15" name="Text Box 880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16" name="Text Box 880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17" name="Text Box 880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18" name="Text Box 880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19" name="Text Box 880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0" name="Text Box 880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1" name="Text Box 880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2" name="Text Box 881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3" name="Text Box 881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4" name="Text Box 881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5" name="Text Box 881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6" name="Text Box 881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7" name="Text Box 881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8" name="Text Box 881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29" name="Text Box 881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0" name="Text Box 881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1" name="Text Box 881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2" name="Text Box 882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3" name="Text Box 882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4" name="Text Box 882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5" name="Text Box 882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6" name="Text Box 882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7" name="Text Box 882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8" name="Text Box 882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39" name="Text Box 882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0" name="Text Box 882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1" name="Text Box 882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2" name="Text Box 883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3" name="Text Box 883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4" name="Text Box 883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5" name="Text Box 883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6" name="Text Box 883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7" name="Text Box 883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8" name="Text Box 883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49" name="Text Box 883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0" name="Text Box 883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1" name="Text Box 883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2" name="Text Box 884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3" name="Text Box 884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4" name="Text Box 884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5" name="Text Box 884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6" name="Text Box 884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7" name="Text Box 884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8" name="Text Box 884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59" name="Text Box 884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0" name="Text Box 884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1" name="Text Box 8849"/>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2" name="Text Box 8850"/>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3" name="Text Box 8851"/>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4" name="Text Box 8852"/>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5" name="Text Box 8853"/>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6" name="Text Box 8854"/>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7" name="Text Box 8855"/>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8" name="Text Box 8856"/>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69" name="Text Box 8857"/>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78</xdr:row>
      <xdr:rowOff>0</xdr:rowOff>
    </xdr:from>
    <xdr:to>
      <xdr:col>11</xdr:col>
      <xdr:colOff>9525</xdr:colOff>
      <xdr:row>79</xdr:row>
      <xdr:rowOff>47625</xdr:rowOff>
    </xdr:to>
    <xdr:sp macro="" textlink="">
      <xdr:nvSpPr>
        <xdr:cNvPr id="34370" name="Text Box 8858"/>
        <xdr:cNvSpPr txBox="1">
          <a:spLocks noChangeArrowheads="1"/>
        </xdr:cNvSpPr>
      </xdr:nvSpPr>
      <xdr:spPr bwMode="auto">
        <a:xfrm>
          <a:off x="5362575" y="138207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1" name="Text Box 885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2" name="Text Box 886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3" name="Text Box 886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4" name="Text Box 886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5" name="Text Box 886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6" name="Text Box 886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7" name="Text Box 886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8" name="Text Box 886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79" name="Text Box 886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0" name="Text Box 886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1" name="Text Box 886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2" name="Text Box 887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3" name="Text Box 887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4" name="Text Box 887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5" name="Text Box 887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6" name="Text Box 887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7" name="Text Box 887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8" name="Text Box 887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89" name="Text Box 887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0" name="Text Box 887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1" name="Text Box 887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2" name="Text Box 888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3" name="Text Box 888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4" name="Text Box 888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5" name="Text Box 888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6" name="Text Box 888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7" name="Text Box 888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8" name="Text Box 888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399" name="Text Box 888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0" name="Text Box 888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1" name="Text Box 888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2" name="Text Box 889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3" name="Text Box 889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4" name="Text Box 889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5" name="Text Box 889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6" name="Text Box 889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7" name="Text Box 889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8" name="Text Box 889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09" name="Text Box 889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0" name="Text Box 889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1" name="Text Box 889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2" name="Text Box 890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3" name="Text Box 890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4" name="Text Box 890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5" name="Text Box 890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6" name="Text Box 890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7" name="Text Box 890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8" name="Text Box 890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19" name="Text Box 890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0" name="Text Box 890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1" name="Text Box 890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2" name="Text Box 891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3" name="Text Box 891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4" name="Text Box 891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5" name="Text Box 891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6" name="Text Box 891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7" name="Text Box 891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8" name="Text Box 891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29" name="Text Box 891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0" name="Text Box 891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1" name="Text Box 891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2" name="Text Box 892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3" name="Text Box 892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4" name="Text Box 892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5" name="Text Box 892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6" name="Text Box 892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7" name="Text Box 892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8" name="Text Box 892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39" name="Text Box 892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40" name="Text Box 892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41" name="Text Box 892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42" name="Text Box 893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43" name="Text Box 893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44" name="Text Box 893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45" name="Text Box 893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46" name="Text Box 893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47" name="Text Box 893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48" name="Text Box 893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49" name="Text Box 893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0" name="Text Box 893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1" name="Text Box 893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2" name="Text Box 894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3" name="Text Box 894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4" name="Text Box 894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5" name="Text Box 894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6" name="Text Box 894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57" name="Text Box 894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58" name="Text Box 894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59" name="Text Box 894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60" name="Text Box 894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61" name="Text Box 894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62" name="Text Box 895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463" name="Text Box 895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4" name="Text Box 895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5" name="Text Box 895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6" name="Text Box 895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7" name="Text Box 895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8" name="Text Box 895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69" name="Text Box 895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0" name="Text Box 895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1" name="Text Box 895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2" name="Text Box 896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3" name="Text Box 896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4" name="Text Box 896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5" name="Text Box 896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6" name="Text Box 896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7" name="Text Box 896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8" name="Text Box 896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79" name="Text Box 896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0" name="Text Box 896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1" name="Text Box 896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2" name="Text Box 897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3" name="Text Box 897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4" name="Text Box 897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5" name="Text Box 897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6" name="Text Box 897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7" name="Text Box 897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8" name="Text Box 897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89" name="Text Box 897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0" name="Text Box 897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1" name="Text Box 897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2" name="Text Box 898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3" name="Text Box 898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4" name="Text Box 898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5" name="Text Box 898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6" name="Text Box 898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7" name="Text Box 898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8" name="Text Box 898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499" name="Text Box 898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0" name="Text Box 898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1" name="Text Box 898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2" name="Text Box 899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3" name="Text Box 899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4" name="Text Box 899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5" name="Text Box 899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6" name="Text Box 899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7" name="Text Box 899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8" name="Text Box 899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09" name="Text Box 899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0" name="Text Box 8998"/>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1" name="Text Box 8999"/>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2" name="Text Box 9000"/>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3" name="Text Box 9001"/>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4" name="Text Box 9002"/>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5" name="Text Box 9003"/>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6" name="Text Box 9004"/>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7" name="Text Box 9005"/>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8" name="Text Box 9006"/>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79</xdr:row>
      <xdr:rowOff>0</xdr:rowOff>
    </xdr:from>
    <xdr:to>
      <xdr:col>11</xdr:col>
      <xdr:colOff>9525</xdr:colOff>
      <xdr:row>80</xdr:row>
      <xdr:rowOff>47625</xdr:rowOff>
    </xdr:to>
    <xdr:sp macro="" textlink="">
      <xdr:nvSpPr>
        <xdr:cNvPr id="34519" name="Text Box 9007"/>
        <xdr:cNvSpPr txBox="1">
          <a:spLocks noChangeArrowheads="1"/>
        </xdr:cNvSpPr>
      </xdr:nvSpPr>
      <xdr:spPr bwMode="auto">
        <a:xfrm>
          <a:off x="5362575" y="139731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0" name="Text Box 900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1" name="Text Box 900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2" name="Text Box 901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3" name="Text Box 901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4" name="Text Box 901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5" name="Text Box 901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6" name="Text Box 901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7" name="Text Box 901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8" name="Text Box 901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29" name="Text Box 901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0" name="Text Box 901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1" name="Text Box 901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2" name="Text Box 902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3" name="Text Box 902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4" name="Text Box 902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5" name="Text Box 902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6" name="Text Box 902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7" name="Text Box 902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8" name="Text Box 902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39" name="Text Box 902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0" name="Text Box 902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1" name="Text Box 902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2" name="Text Box 903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3" name="Text Box 903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4" name="Text Box 903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5" name="Text Box 903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6" name="Text Box 903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7" name="Text Box 903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8" name="Text Box 903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49" name="Text Box 903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0" name="Text Box 903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1" name="Text Box 903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2" name="Text Box 904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3" name="Text Box 904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4" name="Text Box 904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5" name="Text Box 904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6" name="Text Box 904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7" name="Text Box 904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8" name="Text Box 904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59" name="Text Box 904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0" name="Text Box 904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1" name="Text Box 904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2" name="Text Box 905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3" name="Text Box 905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4" name="Text Box 905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5" name="Text Box 905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6" name="Text Box 905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7" name="Text Box 905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8" name="Text Box 905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69" name="Text Box 905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0" name="Text Box 905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1" name="Text Box 905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2" name="Text Box 906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3" name="Text Box 906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4" name="Text Box 906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5" name="Text Box 906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6" name="Text Box 906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7" name="Text Box 906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8" name="Text Box 906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79" name="Text Box 906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0" name="Text Box 906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1" name="Text Box 906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2" name="Text Box 907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3" name="Text Box 907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4" name="Text Box 907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5" name="Text Box 907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6" name="Text Box 907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87" name="Text Box 907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588" name="Text Box 907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589" name="Text Box 907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590" name="Text Box 907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591" name="Text Box 907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592" name="Text Box 908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3" name="Text Box 908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4" name="Text Box 908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5" name="Text Box 908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6" name="Text Box 908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7" name="Text Box 908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8" name="Text Box 908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599" name="Text Box 908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0" name="Text Box 908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1" name="Text Box 908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2" name="Text Box 909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3" name="Text Box 909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4" name="Text Box 909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05" name="Text Box 909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06" name="Text Box 909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07" name="Text Box 909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08" name="Text Box 909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09" name="Text Box 909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10" name="Text Box 909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11" name="Text Box 909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2" name="Text Box 910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3" name="Text Box 910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4" name="Text Box 910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5" name="Text Box 910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6" name="Text Box 910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7" name="Text Box 910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8" name="Text Box 910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19" name="Text Box 910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0" name="Text Box 910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1" name="Text Box 910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2" name="Text Box 911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3" name="Text Box 911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4" name="Text Box 911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5" name="Text Box 911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6" name="Text Box 911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7" name="Text Box 911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8" name="Text Box 911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29" name="Text Box 911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0" name="Text Box 911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1" name="Text Box 911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2" name="Text Box 912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3" name="Text Box 912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4" name="Text Box 912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5" name="Text Box 912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6" name="Text Box 912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7" name="Text Box 912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8" name="Text Box 912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39" name="Text Box 912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0" name="Text Box 912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1" name="Text Box 912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2" name="Text Box 913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3" name="Text Box 913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4" name="Text Box 913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5" name="Text Box 913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6" name="Text Box 913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7" name="Text Box 913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8" name="Text Box 913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49" name="Text Box 913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0" name="Text Box 913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1" name="Text Box 913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2" name="Text Box 914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3" name="Text Box 914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4" name="Text Box 914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5" name="Text Box 914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6" name="Text Box 914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7" name="Text Box 914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8" name="Text Box 9146"/>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59" name="Text Box 9147"/>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0" name="Text Box 9148"/>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1" name="Text Box 9149"/>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2" name="Text Box 9150"/>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3" name="Text Box 9151"/>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4" name="Text Box 9152"/>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5" name="Text Box 9153"/>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6" name="Text Box 9154"/>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80</xdr:row>
      <xdr:rowOff>0</xdr:rowOff>
    </xdr:from>
    <xdr:to>
      <xdr:col>11</xdr:col>
      <xdr:colOff>9525</xdr:colOff>
      <xdr:row>81</xdr:row>
      <xdr:rowOff>47625</xdr:rowOff>
    </xdr:to>
    <xdr:sp macro="" textlink="">
      <xdr:nvSpPr>
        <xdr:cNvPr id="34667" name="Text Box 9155"/>
        <xdr:cNvSpPr txBox="1">
          <a:spLocks noChangeArrowheads="1"/>
        </xdr:cNvSpPr>
      </xdr:nvSpPr>
      <xdr:spPr bwMode="auto">
        <a:xfrm>
          <a:off x="5362575" y="141255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68" name="Text Box 915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69" name="Text Box 915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0" name="Text Box 915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1" name="Text Box 915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2" name="Text Box 916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3" name="Text Box 916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4" name="Text Box 916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5" name="Text Box 916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6" name="Text Box 916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7" name="Text Box 916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8" name="Text Box 916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79" name="Text Box 916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0" name="Text Box 916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1" name="Text Box 916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2" name="Text Box 917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3" name="Text Box 917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4" name="Text Box 917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5" name="Text Box 917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6" name="Text Box 917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7" name="Text Box 917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8" name="Text Box 917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89" name="Text Box 917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0" name="Text Box 917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1" name="Text Box 917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2" name="Text Box 918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3" name="Text Box 918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4" name="Text Box 918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5" name="Text Box 918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6" name="Text Box 918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7" name="Text Box 918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8" name="Text Box 918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699" name="Text Box 918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0" name="Text Box 918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1" name="Text Box 918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2" name="Text Box 919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3" name="Text Box 919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4" name="Text Box 919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5" name="Text Box 919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6" name="Text Box 919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7" name="Text Box 919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8" name="Text Box 919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09" name="Text Box 919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0" name="Text Box 919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1" name="Text Box 919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2" name="Text Box 920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3" name="Text Box 920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4" name="Text Box 920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5" name="Text Box 920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6" name="Text Box 920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7" name="Text Box 920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8" name="Text Box 920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19" name="Text Box 920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0" name="Text Box 920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1" name="Text Box 920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2" name="Text Box 921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3" name="Text Box 921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4" name="Text Box 921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5" name="Text Box 921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6" name="Text Box 921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7" name="Text Box 921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8" name="Text Box 921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29" name="Text Box 921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0" name="Text Box 921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1" name="Text Box 921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2" name="Text Box 922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3" name="Text Box 922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4" name="Text Box 922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35" name="Text Box 922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36" name="Text Box 922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37" name="Text Box 922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38" name="Text Box 922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39" name="Text Box 922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40" name="Text Box 922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1" name="Text Box 922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2" name="Text Box 923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3" name="Text Box 923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4" name="Text Box 923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5" name="Text Box 923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6" name="Text Box 923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7" name="Text Box 923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8" name="Text Box 923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49" name="Text Box 923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50" name="Text Box 923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51" name="Text Box 923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52" name="Text Box 924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53" name="Text Box 924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4" name="Text Box 924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5" name="Text Box 924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6" name="Text Box 924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7" name="Text Box 924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8" name="Text Box 924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759" name="Text Box 924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0" name="Text Box 924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1" name="Text Box 924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2" name="Text Box 925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3" name="Text Box 925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4" name="Text Box 925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5" name="Text Box 925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6" name="Text Box 925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7" name="Text Box 925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8" name="Text Box 925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69" name="Text Box 925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0" name="Text Box 925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1" name="Text Box 925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2" name="Text Box 926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3" name="Text Box 926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4" name="Text Box 926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5" name="Text Box 926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6" name="Text Box 926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7" name="Text Box 926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8" name="Text Box 926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79" name="Text Box 926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0" name="Text Box 926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1" name="Text Box 926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2" name="Text Box 927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3" name="Text Box 927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4" name="Text Box 927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5" name="Text Box 927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6" name="Text Box 927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7" name="Text Box 927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8" name="Text Box 927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89" name="Text Box 927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0" name="Text Box 927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1" name="Text Box 927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2" name="Text Box 928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3" name="Text Box 928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4" name="Text Box 928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5" name="Text Box 928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6" name="Text Box 928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7" name="Text Box 928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8" name="Text Box 928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799" name="Text Box 928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0" name="Text Box 928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1" name="Text Box 928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2" name="Text Box 929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3" name="Text Box 929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4" name="Text Box 929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5" name="Text Box 9293"/>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6" name="Text Box 9294"/>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7" name="Text Box 9295"/>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8" name="Text Box 9296"/>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09" name="Text Box 9297"/>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10" name="Text Box 9298"/>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11" name="Text Box 9299"/>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12" name="Text Box 9300"/>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13" name="Text Box 9301"/>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81</xdr:row>
      <xdr:rowOff>0</xdr:rowOff>
    </xdr:from>
    <xdr:to>
      <xdr:col>11</xdr:col>
      <xdr:colOff>9525</xdr:colOff>
      <xdr:row>82</xdr:row>
      <xdr:rowOff>57150</xdr:rowOff>
    </xdr:to>
    <xdr:sp macro="" textlink="">
      <xdr:nvSpPr>
        <xdr:cNvPr id="34814" name="Text Box 9302"/>
        <xdr:cNvSpPr txBox="1">
          <a:spLocks noChangeArrowheads="1"/>
        </xdr:cNvSpPr>
      </xdr:nvSpPr>
      <xdr:spPr bwMode="auto">
        <a:xfrm>
          <a:off x="5362575" y="14277975"/>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15" name="Text Box 930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16" name="Text Box 930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17" name="Text Box 930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18" name="Text Box 930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19" name="Text Box 930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0" name="Text Box 930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1" name="Text Box 931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2" name="Text Box 931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3" name="Text Box 931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4" name="Text Box 931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5" name="Text Box 931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6" name="Text Box 931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7" name="Text Box 931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8" name="Text Box 931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29" name="Text Box 931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0" name="Text Box 931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1" name="Text Box 932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2" name="Text Box 932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3" name="Text Box 932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4" name="Text Box 932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5" name="Text Box 932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6" name="Text Box 932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7" name="Text Box 932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8" name="Text Box 932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39" name="Text Box 932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0" name="Text Box 932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1" name="Text Box 933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2" name="Text Box 933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3" name="Text Box 933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4" name="Text Box 933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5" name="Text Box 933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6" name="Text Box 933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7" name="Text Box 933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8" name="Text Box 933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49" name="Text Box 933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0" name="Text Box 933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1" name="Text Box 934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2" name="Text Box 934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3" name="Text Box 934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4" name="Text Box 934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5" name="Text Box 934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6" name="Text Box 934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7" name="Text Box 934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8" name="Text Box 934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59" name="Text Box 934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0" name="Text Box 934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1" name="Text Box 935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2" name="Text Box 935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3" name="Text Box 935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4" name="Text Box 935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5" name="Text Box 935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6" name="Text Box 935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7" name="Text Box 935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8" name="Text Box 935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69" name="Text Box 935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0" name="Text Box 935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1" name="Text Box 936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2" name="Text Box 936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3" name="Text Box 936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4" name="Text Box 936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5" name="Text Box 936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6" name="Text Box 936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7" name="Text Box 936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8" name="Text Box 936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79" name="Text Box 936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80" name="Text Box 936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81" name="Text Box 937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82" name="Text Box 937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883" name="Text Box 937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884" name="Text Box 937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885" name="Text Box 937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886" name="Text Box 937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887" name="Text Box 937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88" name="Text Box 937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89" name="Text Box 937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0" name="Text Box 937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1" name="Text Box 938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2" name="Text Box 938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3" name="Text Box 938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4" name="Text Box 938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5" name="Text Box 938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6" name="Text Box 938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7" name="Text Box 938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8" name="Text Box 938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899" name="Text Box 938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00" name="Text Box 938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1" name="Text Box 939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2" name="Text Box 939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3" name="Text Box 939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4" name="Text Box 939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5" name="Text Box 939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06" name="Text Box 939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07" name="Text Box 939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08" name="Text Box 939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09" name="Text Box 939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0" name="Text Box 939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1" name="Text Box 940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2" name="Text Box 940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3" name="Text Box 940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4" name="Text Box 940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5" name="Text Box 940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6" name="Text Box 940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7" name="Text Box 940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8" name="Text Box 940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19" name="Text Box 940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0" name="Text Box 940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1" name="Text Box 941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2" name="Text Box 941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3" name="Text Box 941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4" name="Text Box 941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5" name="Text Box 941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6" name="Text Box 941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7" name="Text Box 941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8" name="Text Box 941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29" name="Text Box 941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0" name="Text Box 941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1" name="Text Box 942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2" name="Text Box 942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3" name="Text Box 942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4" name="Text Box 942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5" name="Text Box 942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6" name="Text Box 942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7" name="Text Box 942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8" name="Text Box 942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39" name="Text Box 942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0" name="Text Box 942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1" name="Text Box 943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2" name="Text Box 943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3" name="Text Box 943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4" name="Text Box 943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5" name="Text Box 943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6" name="Text Box 943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7" name="Text Box 943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8" name="Text Box 943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49" name="Text Box 943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0" name="Text Box 943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1" name="Text Box 944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2" name="Text Box 944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3" name="Text Box 9442"/>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4" name="Text Box 9443"/>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5" name="Text Box 9444"/>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6" name="Text Box 9445"/>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7" name="Text Box 9446"/>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8" name="Text Box 9447"/>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59" name="Text Box 9448"/>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60" name="Text Box 9449"/>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61" name="Text Box 9450"/>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82</xdr:row>
      <xdr:rowOff>0</xdr:rowOff>
    </xdr:from>
    <xdr:to>
      <xdr:col>11</xdr:col>
      <xdr:colOff>9525</xdr:colOff>
      <xdr:row>83</xdr:row>
      <xdr:rowOff>57150</xdr:rowOff>
    </xdr:to>
    <xdr:sp macro="" textlink="">
      <xdr:nvSpPr>
        <xdr:cNvPr id="34962" name="Text Box 9451"/>
        <xdr:cNvSpPr txBox="1">
          <a:spLocks noChangeArrowheads="1"/>
        </xdr:cNvSpPr>
      </xdr:nvSpPr>
      <xdr:spPr bwMode="auto">
        <a:xfrm>
          <a:off x="5362575" y="1442085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3" name="Text Box 945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4" name="Text Box 945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5" name="Text Box 945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6" name="Text Box 945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7" name="Text Box 945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8" name="Text Box 945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69" name="Text Box 945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0" name="Text Box 945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1" name="Text Box 946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2" name="Text Box 946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3" name="Text Box 946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4" name="Text Box 946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5" name="Text Box 946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6" name="Text Box 946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7" name="Text Box 946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8" name="Text Box 946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79" name="Text Box 946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0" name="Text Box 946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1" name="Text Box 947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2" name="Text Box 947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3" name="Text Box 947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4" name="Text Box 947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5" name="Text Box 947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6" name="Text Box 947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7" name="Text Box 947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8" name="Text Box 947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89" name="Text Box 947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0" name="Text Box 947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1" name="Text Box 948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2" name="Text Box 948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3" name="Text Box 948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4" name="Text Box 948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5" name="Text Box 948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6" name="Text Box 948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7" name="Text Box 948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8" name="Text Box 948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4999" name="Text Box 948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0" name="Text Box 948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1" name="Text Box 949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2" name="Text Box 949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3" name="Text Box 949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4" name="Text Box 949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5" name="Text Box 949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6" name="Text Box 949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7" name="Text Box 949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8" name="Text Box 949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09" name="Text Box 949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0" name="Text Box 949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1" name="Text Box 950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2" name="Text Box 950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3" name="Text Box 950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4" name="Text Box 950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5" name="Text Box 950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6" name="Text Box 950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7" name="Text Box 950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8" name="Text Box 950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19" name="Text Box 950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0" name="Text Box 950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1" name="Text Box 951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2" name="Text Box 951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3" name="Text Box 951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4" name="Text Box 951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5" name="Text Box 951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6" name="Text Box 951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7" name="Text Box 951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8" name="Text Box 951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29" name="Text Box 951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30" name="Text Box 951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31" name="Text Box 952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32" name="Text Box 952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33" name="Text Box 952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34" name="Text Box 952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35" name="Text Box 952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36" name="Text Box 952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37" name="Text Box 952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38" name="Text Box 952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39" name="Text Box 952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0" name="Text Box 952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1" name="Text Box 953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2" name="Text Box 953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3" name="Text Box 953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4" name="Text Box 953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5" name="Text Box 953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6" name="Text Box 953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7" name="Text Box 953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48" name="Text Box 953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49" name="Text Box 953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50" name="Text Box 953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51" name="Text Box 954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52" name="Text Box 954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53" name="Text Box 954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054" name="Text Box 954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55" name="Text Box 954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56" name="Text Box 954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57" name="Text Box 954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58" name="Text Box 954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59" name="Text Box 954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0" name="Text Box 954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1" name="Text Box 955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2" name="Text Box 955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3" name="Text Box 955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4" name="Text Box 955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5" name="Text Box 955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6" name="Text Box 955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7" name="Text Box 955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8" name="Text Box 955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69" name="Text Box 955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0" name="Text Box 955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1" name="Text Box 956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2" name="Text Box 956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3" name="Text Box 956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4" name="Text Box 956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5" name="Text Box 956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6" name="Text Box 956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7" name="Text Box 956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8" name="Text Box 956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79" name="Text Box 956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0" name="Text Box 956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1" name="Text Box 957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2" name="Text Box 957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3" name="Text Box 957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4" name="Text Box 957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5" name="Text Box 957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6" name="Text Box 957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7" name="Text Box 957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8" name="Text Box 957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89" name="Text Box 957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0" name="Text Box 957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1" name="Text Box 958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2" name="Text Box 958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3" name="Text Box 958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4" name="Text Box 958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5" name="Text Box 958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6" name="Text Box 958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7" name="Text Box 958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8" name="Text Box 958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099" name="Text Box 958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0" name="Text Box 958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1" name="Text Box 9590"/>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2" name="Text Box 9591"/>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3" name="Text Box 9592"/>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4" name="Text Box 9593"/>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5" name="Text Box 9594"/>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6" name="Text Box 9595"/>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7" name="Text Box 9596"/>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8" name="Text Box 9597"/>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09" name="Text Box 9598"/>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83</xdr:row>
      <xdr:rowOff>0</xdr:rowOff>
    </xdr:from>
    <xdr:to>
      <xdr:col>11</xdr:col>
      <xdr:colOff>9525</xdr:colOff>
      <xdr:row>84</xdr:row>
      <xdr:rowOff>57150</xdr:rowOff>
    </xdr:to>
    <xdr:sp macro="" textlink="">
      <xdr:nvSpPr>
        <xdr:cNvPr id="35110" name="Text Box 9599"/>
        <xdr:cNvSpPr txBox="1">
          <a:spLocks noChangeArrowheads="1"/>
        </xdr:cNvSpPr>
      </xdr:nvSpPr>
      <xdr:spPr bwMode="auto">
        <a:xfrm>
          <a:off x="5362575" y="14563725"/>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1" name="Text Box 960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2" name="Text Box 960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3" name="Text Box 960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4" name="Text Box 960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5" name="Text Box 960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6" name="Text Box 960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7" name="Text Box 960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8" name="Text Box 960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19" name="Text Box 960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0" name="Text Box 960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1" name="Text Box 961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2" name="Text Box 961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3" name="Text Box 961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4" name="Text Box 961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5" name="Text Box 961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6" name="Text Box 961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7" name="Text Box 961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8" name="Text Box 961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29" name="Text Box 961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0" name="Text Box 961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1" name="Text Box 962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2" name="Text Box 962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3" name="Text Box 962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4" name="Text Box 962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5" name="Text Box 962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6" name="Text Box 962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7" name="Text Box 962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8" name="Text Box 962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39" name="Text Box 962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0" name="Text Box 962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1" name="Text Box 963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2" name="Text Box 963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3" name="Text Box 963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4" name="Text Box 963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5" name="Text Box 963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6" name="Text Box 963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7" name="Text Box 963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8" name="Text Box 963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49" name="Text Box 963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0" name="Text Box 963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1" name="Text Box 964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2" name="Text Box 964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3" name="Text Box 964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4" name="Text Box 964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5" name="Text Box 964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6" name="Text Box 964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7" name="Text Box 964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8" name="Text Box 964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59" name="Text Box 964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0" name="Text Box 964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1" name="Text Box 965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2" name="Text Box 965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3" name="Text Box 965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4" name="Text Box 965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5" name="Text Box 965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6" name="Text Box 965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7" name="Text Box 965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8" name="Text Box 965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69" name="Text Box 965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0" name="Text Box 965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1" name="Text Box 966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2" name="Text Box 966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3" name="Text Box 966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4" name="Text Box 966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5" name="Text Box 966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6" name="Text Box 966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7" name="Text Box 966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78" name="Text Box 966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79" name="Text Box 966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80" name="Text Box 966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81" name="Text Box 967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82" name="Text Box 967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83" name="Text Box 967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4" name="Text Box 967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5" name="Text Box 967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6" name="Text Box 967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7" name="Text Box 967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8" name="Text Box 967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89" name="Text Box 967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0" name="Text Box 967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1" name="Text Box 968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2" name="Text Box 968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3" name="Text Box 968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4" name="Text Box 968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5" name="Text Box 968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196" name="Text Box 968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97" name="Text Box 968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98" name="Text Box 968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199" name="Text Box 968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00" name="Text Box 968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01" name="Text Box 969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02" name="Text Box 969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3" name="Text Box 969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4" name="Text Box 969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5" name="Text Box 969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6" name="Text Box 969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7" name="Text Box 969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8" name="Text Box 969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09" name="Text Box 969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0" name="Text Box 969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1" name="Text Box 970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2" name="Text Box 970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3" name="Text Box 970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4" name="Text Box 970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5" name="Text Box 970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6" name="Text Box 970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7" name="Text Box 970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8" name="Text Box 970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19" name="Text Box 970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0" name="Text Box 970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1" name="Text Box 971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2" name="Text Box 971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3" name="Text Box 971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4" name="Text Box 971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5" name="Text Box 971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6" name="Text Box 971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7" name="Text Box 971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8" name="Text Box 971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29" name="Text Box 971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0" name="Text Box 971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1" name="Text Box 972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2" name="Text Box 972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3" name="Text Box 972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4" name="Text Box 972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5" name="Text Box 972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6" name="Text Box 972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7" name="Text Box 972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8" name="Text Box 972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39" name="Text Box 972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0" name="Text Box 972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1" name="Text Box 973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2" name="Text Box 973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3" name="Text Box 973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4" name="Text Box 973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5" name="Text Box 973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6" name="Text Box 973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7" name="Text Box 973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8" name="Text Box 973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49" name="Text Box 9738"/>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0" name="Text Box 9739"/>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1" name="Text Box 9740"/>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2" name="Text Box 9741"/>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3" name="Text Box 9742"/>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4" name="Text Box 9743"/>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5" name="Text Box 9744"/>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6" name="Text Box 9745"/>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7" name="Text Box 9746"/>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84</xdr:row>
      <xdr:rowOff>0</xdr:rowOff>
    </xdr:from>
    <xdr:to>
      <xdr:col>11</xdr:col>
      <xdr:colOff>9525</xdr:colOff>
      <xdr:row>85</xdr:row>
      <xdr:rowOff>57150</xdr:rowOff>
    </xdr:to>
    <xdr:sp macro="" textlink="">
      <xdr:nvSpPr>
        <xdr:cNvPr id="35258" name="Text Box 9747"/>
        <xdr:cNvSpPr txBox="1">
          <a:spLocks noChangeArrowheads="1"/>
        </xdr:cNvSpPr>
      </xdr:nvSpPr>
      <xdr:spPr bwMode="auto">
        <a:xfrm>
          <a:off x="5362575" y="14706600"/>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59" name="Text Box 974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0" name="Text Box 974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1" name="Text Box 975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2" name="Text Box 975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3" name="Text Box 975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4" name="Text Box 975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5" name="Text Box 975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6" name="Text Box 975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7" name="Text Box 975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8" name="Text Box 975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69" name="Text Box 975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0" name="Text Box 975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1" name="Text Box 976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2" name="Text Box 976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3" name="Text Box 976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4" name="Text Box 976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5" name="Text Box 976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6" name="Text Box 976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7" name="Text Box 976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8" name="Text Box 976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79" name="Text Box 976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0" name="Text Box 976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1" name="Text Box 977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2" name="Text Box 977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3" name="Text Box 977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4" name="Text Box 977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5" name="Text Box 977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6" name="Text Box 977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7" name="Text Box 977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8" name="Text Box 977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89" name="Text Box 977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0" name="Text Box 977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1" name="Text Box 978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2" name="Text Box 978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3" name="Text Box 978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4" name="Text Box 978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5" name="Text Box 978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6" name="Text Box 978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7" name="Text Box 978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8" name="Text Box 978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299" name="Text Box 978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0" name="Text Box 978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1" name="Text Box 979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2" name="Text Box 979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3" name="Text Box 979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4" name="Text Box 979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5" name="Text Box 979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6" name="Text Box 979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7" name="Text Box 979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8" name="Text Box 979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09" name="Text Box 979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0" name="Text Box 979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1" name="Text Box 980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2" name="Text Box 980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3" name="Text Box 980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4" name="Text Box 980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5" name="Text Box 980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6" name="Text Box 980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7" name="Text Box 980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8" name="Text Box 980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19" name="Text Box 980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0" name="Text Box 980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1" name="Text Box 981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2" name="Text Box 981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3" name="Text Box 981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4" name="Text Box 981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5" name="Text Box 981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26" name="Text Box 981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27" name="Text Box 981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28" name="Text Box 981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29" name="Text Box 981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30" name="Text Box 981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31" name="Text Box 982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2" name="Text Box 982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3" name="Text Box 982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4" name="Text Box 982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5" name="Text Box 982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6" name="Text Box 982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7" name="Text Box 982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8" name="Text Box 982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39" name="Text Box 982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40" name="Text Box 982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41" name="Text Box 983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42" name="Text Box 983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43" name="Text Box 983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44" name="Text Box 983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45" name="Text Box 983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46" name="Text Box 983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47" name="Text Box 983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48" name="Text Box 983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49" name="Text Box 983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350" name="Text Box 983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1" name="Text Box 984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2" name="Text Box 984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3" name="Text Box 984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4" name="Text Box 984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5" name="Text Box 984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6" name="Text Box 984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7" name="Text Box 984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8" name="Text Box 984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59" name="Text Box 984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0" name="Text Box 984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1" name="Text Box 985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2" name="Text Box 985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3" name="Text Box 985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4" name="Text Box 985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5" name="Text Box 985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6" name="Text Box 985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7" name="Text Box 985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8" name="Text Box 985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69" name="Text Box 985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0" name="Text Box 985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1" name="Text Box 986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2" name="Text Box 986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3" name="Text Box 986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4" name="Text Box 986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5" name="Text Box 986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6" name="Text Box 986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7" name="Text Box 986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8" name="Text Box 986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79" name="Text Box 986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0" name="Text Box 986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1" name="Text Box 987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2" name="Text Box 987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3" name="Text Box 987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4" name="Text Box 987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5" name="Text Box 987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6" name="Text Box 987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7" name="Text Box 987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8" name="Text Box 987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89" name="Text Box 987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0" name="Text Box 987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1" name="Text Box 988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2" name="Text Box 988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3" name="Text Box 988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4" name="Text Box 988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5" name="Text Box 988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6" name="Text Box 988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7" name="Text Box 9886"/>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8" name="Text Box 9887"/>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399" name="Text Box 9888"/>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0" name="Text Box 9889"/>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1" name="Text Box 9890"/>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2" name="Text Box 9891"/>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3" name="Text Box 9892"/>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4" name="Text Box 9893"/>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5" name="Text Box 9894"/>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10</xdr:col>
      <xdr:colOff>180975</xdr:colOff>
      <xdr:row>85</xdr:row>
      <xdr:rowOff>0</xdr:rowOff>
    </xdr:from>
    <xdr:to>
      <xdr:col>11</xdr:col>
      <xdr:colOff>9525</xdr:colOff>
      <xdr:row>86</xdr:row>
      <xdr:rowOff>57150</xdr:rowOff>
    </xdr:to>
    <xdr:sp macro="" textlink="">
      <xdr:nvSpPr>
        <xdr:cNvPr id="35406" name="Text Box 9895"/>
        <xdr:cNvSpPr txBox="1">
          <a:spLocks noChangeArrowheads="1"/>
        </xdr:cNvSpPr>
      </xdr:nvSpPr>
      <xdr:spPr bwMode="auto">
        <a:xfrm>
          <a:off x="5362575" y="14849475"/>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07" name="Text Box 989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08" name="Text Box 989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09" name="Text Box 989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10" name="Text Box 989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11" name="Text Box 990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12" name="Text Box 990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13" name="Text Box 990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14" name="Text Box 990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15" name="Text Box 990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16" name="Text Box 990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17" name="Text Box 990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18" name="Text Box 990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19" name="Text Box 990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0" name="Text Box 990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1" name="Text Box 991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2" name="Text Box 991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3" name="Text Box 991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4" name="Text Box 991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5" name="Text Box 991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6" name="Text Box 991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7" name="Text Box 991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8" name="Text Box 991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29" name="Text Box 991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0" name="Text Box 991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1" name="Text Box 992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2" name="Text Box 992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3" name="Text Box 992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4" name="Text Box 992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35" name="Text Box 992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36" name="Text Box 992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37" name="Text Box 992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38" name="Text Box 992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39" name="Text Box 992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0" name="Text Box 992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1" name="Text Box 993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2" name="Text Box 993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3" name="Text Box 993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4" name="Text Box 993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5" name="Text Box 993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6" name="Text Box 993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7" name="Text Box 993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8" name="Text Box 993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49" name="Text Box 993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0" name="Text Box 993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1" name="Text Box 994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2" name="Text Box 994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3" name="Text Box 994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4" name="Text Box 994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5" name="Text Box 994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6" name="Text Box 994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7" name="Text Box 994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8" name="Text Box 994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59" name="Text Box 994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0" name="Text Box 994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1" name="Text Box 995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2" name="Text Box 995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3" name="Text Box 995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4" name="Text Box 995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5" name="Text Box 995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6" name="Text Box 995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7" name="Text Box 995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8" name="Text Box 995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69" name="Text Box 995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0" name="Text Box 995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1" name="Text Box 996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2" name="Text Box 996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3" name="Text Box 996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4" name="Text Box 996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5" name="Text Box 996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6" name="Text Box 996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7" name="Text Box 996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8" name="Text Box 996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79" name="Text Box 996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0" name="Text Box 996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1" name="Text Box 997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2" name="Text Box 9971"/>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3" name="Text Box 9972"/>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4" name="Text Box 9973"/>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5" name="Text Box 9974"/>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6" name="Text Box 9975"/>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7" name="Text Box 9976"/>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8" name="Text Box 9977"/>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89" name="Text Box 9978"/>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90" name="Text Box 9979"/>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86</xdr:row>
      <xdr:rowOff>0</xdr:rowOff>
    </xdr:from>
    <xdr:to>
      <xdr:col>5</xdr:col>
      <xdr:colOff>257175</xdr:colOff>
      <xdr:row>87</xdr:row>
      <xdr:rowOff>47625</xdr:rowOff>
    </xdr:to>
    <xdr:sp macro="" textlink="">
      <xdr:nvSpPr>
        <xdr:cNvPr id="35491" name="Text Box 9980"/>
        <xdr:cNvSpPr txBox="1">
          <a:spLocks noChangeArrowheads="1"/>
        </xdr:cNvSpPr>
      </xdr:nvSpPr>
      <xdr:spPr bwMode="auto">
        <a:xfrm>
          <a:off x="3067050" y="149923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92" name="Text Box 998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93" name="Text Box 998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94" name="Text Box 998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95" name="Text Box 998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496" name="Text Box 998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497" name="Text Box 9986"/>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498" name="Text Box 9987"/>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499" name="Text Box 9988"/>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0" name="Text Box 9989"/>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1" name="Text Box 9990"/>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2" name="Text Box 9991"/>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3" name="Text Box 9992"/>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4" name="Text Box 9993"/>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5" name="Text Box 9994"/>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06" name="Text Box 9995"/>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07" name="Text Box 999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08" name="Text Box 999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09" name="Text Box 999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0" name="Text Box 999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1" name="Text Box 1000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2" name="Text Box 1000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3" name="Text Box 1000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4" name="Text Box 1000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5" name="Text Box 1000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6" name="Text Box 1000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17" name="Text Box 1000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18" name="Text Box 10007"/>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19" name="Text Box 10008"/>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20" name="Text Box 10009"/>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21" name="Text Box 10010"/>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22" name="Text Box 10011"/>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3" name="Text Box 1001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4" name="Text Box 1001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5" name="Text Box 1001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6" name="Text Box 1001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7" name="Text Box 1001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8" name="Text Box 1001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29" name="Text Box 1001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0" name="Text Box 1001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1" name="Text Box 1002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2" name="Text Box 1002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3" name="Text Box 1002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4" name="Text Box 1002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35" name="Text Box 1002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36" name="Text Box 10025"/>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37" name="Text Box 10026"/>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38" name="Text Box 10027"/>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39" name="Text Box 10028"/>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40" name="Text Box 10029"/>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88</xdr:row>
      <xdr:rowOff>0</xdr:rowOff>
    </xdr:from>
    <xdr:to>
      <xdr:col>5</xdr:col>
      <xdr:colOff>257175</xdr:colOff>
      <xdr:row>89</xdr:row>
      <xdr:rowOff>47625</xdr:rowOff>
    </xdr:to>
    <xdr:sp macro="" textlink="">
      <xdr:nvSpPr>
        <xdr:cNvPr id="35541" name="Text Box 10030"/>
        <xdr:cNvSpPr txBox="1">
          <a:spLocks noChangeArrowheads="1"/>
        </xdr:cNvSpPr>
      </xdr:nvSpPr>
      <xdr:spPr bwMode="auto">
        <a:xfrm>
          <a:off x="3067050" y="1531620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2" name="Text Box 1003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3" name="Text Box 1003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4" name="Text Box 1003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5" name="Text Box 1003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6" name="Text Box 1003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7" name="Text Box 1003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8" name="Text Box 1003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49" name="Text Box 1003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0" name="Text Box 1003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1" name="Text Box 1004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2" name="Text Box 1004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3" name="Text Box 1004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4" name="Text Box 1004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5" name="Text Box 1004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6" name="Text Box 1004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7" name="Text Box 1004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8" name="Text Box 1004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59" name="Text Box 1004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0" name="Text Box 1004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1" name="Text Box 1005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2" name="Text Box 1005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3" name="Text Box 1005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4" name="Text Box 1005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5" name="Text Box 1005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6" name="Text Box 1005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7" name="Text Box 1005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8" name="Text Box 1005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69" name="Text Box 1005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0" name="Text Box 1005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1" name="Text Box 1006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2" name="Text Box 1006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3" name="Text Box 1006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4" name="Text Box 1006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5" name="Text Box 1006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6" name="Text Box 1006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7" name="Text Box 1006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8" name="Text Box 1006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79" name="Text Box 1006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0" name="Text Box 1006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1" name="Text Box 1007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2" name="Text Box 1007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3" name="Text Box 1007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4" name="Text Box 1007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5" name="Text Box 1007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6" name="Text Box 1007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7" name="Text Box 1007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8" name="Text Box 10077"/>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89" name="Text Box 10078"/>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0" name="Text Box 10079"/>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1" name="Text Box 10080"/>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2" name="Text Box 10081"/>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3" name="Text Box 10082"/>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4" name="Text Box 10083"/>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5" name="Text Box 10084"/>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6" name="Text Box 10085"/>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5</xdr:col>
      <xdr:colOff>180975</xdr:colOff>
      <xdr:row>87</xdr:row>
      <xdr:rowOff>0</xdr:rowOff>
    </xdr:from>
    <xdr:to>
      <xdr:col>5</xdr:col>
      <xdr:colOff>257175</xdr:colOff>
      <xdr:row>88</xdr:row>
      <xdr:rowOff>28575</xdr:rowOff>
    </xdr:to>
    <xdr:sp macro="" textlink="">
      <xdr:nvSpPr>
        <xdr:cNvPr id="35597" name="Text Box 10086"/>
        <xdr:cNvSpPr txBox="1">
          <a:spLocks noChangeArrowheads="1"/>
        </xdr:cNvSpPr>
      </xdr:nvSpPr>
      <xdr:spPr bwMode="auto">
        <a:xfrm>
          <a:off x="3067050" y="151447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598" name="Text Box 1008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599" name="Text Box 1008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00" name="Text Box 1008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01" name="Text Box 1009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02" name="Text Box 1009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3" name="Text Box 1009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4" name="Text Box 1009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5" name="Text Box 1009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6" name="Text Box 1009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7" name="Text Box 1009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8" name="Text Box 1009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09" name="Text Box 1009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10" name="Text Box 1009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11" name="Text Box 1010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12" name="Text Box 1010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3" name="Text Box 1010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4" name="Text Box 1010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5" name="Text Box 1010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6" name="Text Box 1010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7" name="Text Box 1010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8" name="Text Box 1010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19" name="Text Box 1010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20" name="Text Box 1010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21" name="Text Box 1011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22" name="Text Box 1011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23" name="Text Box 1011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24" name="Text Box 1011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25" name="Text Box 1011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26" name="Text Box 1011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27" name="Text Box 1011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28" name="Text Box 1011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29" name="Text Box 1011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0" name="Text Box 1011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1" name="Text Box 1012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2" name="Text Box 1012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3" name="Text Box 1012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4" name="Text Box 1012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5" name="Text Box 1012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6" name="Text Box 1012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7" name="Text Box 1012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8" name="Text Box 1012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39" name="Text Box 1012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40" name="Text Box 1012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41" name="Text Box 1013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2" name="Text Box 1013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3" name="Text Box 1013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4" name="Text Box 1013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5" name="Text Box 1013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6" name="Text Box 1013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647" name="Text Box 1013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48" name="Text Box 1013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49" name="Text Box 1013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0" name="Text Box 1013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1" name="Text Box 1014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2" name="Text Box 1014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3" name="Text Box 1014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4" name="Text Box 1014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5" name="Text Box 1014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6" name="Text Box 1014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7" name="Text Box 1014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8" name="Text Box 1014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59" name="Text Box 1014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0" name="Text Box 1014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1" name="Text Box 1015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2" name="Text Box 1015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3" name="Text Box 1015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4" name="Text Box 1015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5" name="Text Box 1015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6" name="Text Box 1015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7" name="Text Box 1015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8" name="Text Box 1015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69" name="Text Box 1015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0" name="Text Box 1015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1" name="Text Box 1016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2" name="Text Box 1016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3" name="Text Box 1016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4" name="Text Box 1016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5" name="Text Box 1016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6" name="Text Box 1016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7" name="Text Box 1016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8" name="Text Box 1016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79" name="Text Box 1016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0" name="Text Box 1016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1" name="Text Box 1017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2" name="Text Box 1017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3" name="Text Box 1017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4" name="Text Box 1017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5" name="Text Box 1017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6" name="Text Box 1017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7" name="Text Box 1017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8" name="Text Box 1017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89" name="Text Box 1017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0" name="Text Box 1017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1" name="Text Box 1018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2" name="Text Box 1018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3" name="Text Box 1018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4" name="Text Box 10183"/>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5" name="Text Box 10184"/>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6" name="Text Box 10185"/>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7" name="Text Box 10186"/>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8" name="Text Box 10187"/>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699" name="Text Box 10188"/>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700" name="Text Box 10189"/>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701" name="Text Box 10190"/>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702" name="Text Box 10191"/>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86</xdr:row>
      <xdr:rowOff>0</xdr:rowOff>
    </xdr:from>
    <xdr:to>
      <xdr:col>11</xdr:col>
      <xdr:colOff>9525</xdr:colOff>
      <xdr:row>87</xdr:row>
      <xdr:rowOff>47625</xdr:rowOff>
    </xdr:to>
    <xdr:sp macro="" textlink="">
      <xdr:nvSpPr>
        <xdr:cNvPr id="35703" name="Text Box 10192"/>
        <xdr:cNvSpPr txBox="1">
          <a:spLocks noChangeArrowheads="1"/>
        </xdr:cNvSpPr>
      </xdr:nvSpPr>
      <xdr:spPr bwMode="auto">
        <a:xfrm>
          <a:off x="5362575" y="149923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4" name="Text Box 1019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5" name="Text Box 1019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6" name="Text Box 1019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7" name="Text Box 1019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8" name="Text Box 1019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09" name="Text Box 1019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0" name="Text Box 1019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1" name="Text Box 1020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2" name="Text Box 1020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3" name="Text Box 1020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4" name="Text Box 1020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5" name="Text Box 1020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6" name="Text Box 1020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7" name="Text Box 1020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8" name="Text Box 1020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19" name="Text Box 1020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0" name="Text Box 1020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1" name="Text Box 1021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2" name="Text Box 1021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3" name="Text Box 1021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4" name="Text Box 1021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5" name="Text Box 1021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6" name="Text Box 1021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7" name="Text Box 1021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8" name="Text Box 1021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29" name="Text Box 1021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0" name="Text Box 1021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1" name="Text Box 1022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2" name="Text Box 1022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3" name="Text Box 1022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4" name="Text Box 1022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5" name="Text Box 1022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6" name="Text Box 1022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7" name="Text Box 1022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8" name="Text Box 1022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39" name="Text Box 1022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0" name="Text Box 1022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1" name="Text Box 1023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2" name="Text Box 1023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3" name="Text Box 1023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4" name="Text Box 1023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5" name="Text Box 1023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6" name="Text Box 1023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7" name="Text Box 1023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8" name="Text Box 1023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49" name="Text Box 1023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0" name="Text Box 1023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1" name="Text Box 1024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2" name="Text Box 1024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3" name="Text Box 1024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4" name="Text Box 1024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5" name="Text Box 1024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6" name="Text Box 1024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7" name="Text Box 1024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8" name="Text Box 1024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59" name="Text Box 1024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0" name="Text Box 1024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1" name="Text Box 1025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2" name="Text Box 1025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3" name="Text Box 1025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4" name="Text Box 1025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5" name="Text Box 1025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6" name="Text Box 1025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7" name="Text Box 1025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8" name="Text Box 1025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69" name="Text Box 1025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0" name="Text Box 1025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1" name="Text Box 1026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2" name="Text Box 1026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3" name="Text Box 1026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4" name="Text Box 1026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5" name="Text Box 1026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6" name="Text Box 1026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7" name="Text Box 1026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8" name="Text Box 1026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79" name="Text Box 1026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0" name="Text Box 1026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1" name="Text Box 1027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2" name="Text Box 1027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3" name="Text Box 1027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4" name="Text Box 1027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5" name="Text Box 1027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6" name="Text Box 1027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7" name="Text Box 1027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8" name="Text Box 1027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89" name="Text Box 1027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0" name="Text Box 1027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1" name="Text Box 1028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2" name="Text Box 1028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3" name="Text Box 1028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4" name="Text Box 1028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5" name="Text Box 1028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6" name="Text Box 1028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7" name="Text Box 1028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8" name="Text Box 1028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799" name="Text Box 1028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0" name="Text Box 1028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1" name="Text Box 1029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2" name="Text Box 1029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3" name="Text Box 1029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4" name="Text Box 1029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5" name="Text Box 1029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6" name="Text Box 1029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7" name="Text Box 1029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8" name="Text Box 1029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09" name="Text Box 1029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10" name="Text Box 1029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11" name="Text Box 1030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12" name="Text Box 1030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13" name="Text Box 1030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14" name="Text Box 1030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15" name="Text Box 10304"/>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16" name="Text Box 10305"/>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17" name="Text Box 10306"/>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18" name="Text Box 10307"/>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19" name="Text Box 10308"/>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20" name="Text Box 10309"/>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21" name="Text Box 10310"/>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22" name="Text Box 10311"/>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23" name="Text Box 10312"/>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24" name="Text Box 10313"/>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25" name="Text Box 1031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26" name="Text Box 1031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27" name="Text Box 1031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28" name="Text Box 1031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29" name="Text Box 1031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0" name="Text Box 1031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1" name="Text Box 1032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2" name="Text Box 1032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3" name="Text Box 1032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4" name="Text Box 1032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35" name="Text Box 1032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36" name="Text Box 10325"/>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37" name="Text Box 10326"/>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38" name="Text Box 10327"/>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39" name="Text Box 10328"/>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40" name="Text Box 10329"/>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1" name="Text Box 1033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2" name="Text Box 1033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3" name="Text Box 1033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4" name="Text Box 1033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5" name="Text Box 1033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6" name="Text Box 1033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7" name="Text Box 1033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8" name="Text Box 1033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49" name="Text Box 1033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50" name="Text Box 1033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51" name="Text Box 1034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52" name="Text Box 1034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53" name="Text Box 1034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4" name="Text Box 10343"/>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5" name="Text Box 10344"/>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6" name="Text Box 10345"/>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7" name="Text Box 10346"/>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8" name="Text Box 10347"/>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88</xdr:row>
      <xdr:rowOff>0</xdr:rowOff>
    </xdr:from>
    <xdr:to>
      <xdr:col>11</xdr:col>
      <xdr:colOff>9525</xdr:colOff>
      <xdr:row>89</xdr:row>
      <xdr:rowOff>47625</xdr:rowOff>
    </xdr:to>
    <xdr:sp macro="" textlink="">
      <xdr:nvSpPr>
        <xdr:cNvPr id="35859" name="Text Box 10348"/>
        <xdr:cNvSpPr txBox="1">
          <a:spLocks noChangeArrowheads="1"/>
        </xdr:cNvSpPr>
      </xdr:nvSpPr>
      <xdr:spPr bwMode="auto">
        <a:xfrm>
          <a:off x="5362575" y="1531620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0" name="Text Box 1034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1" name="Text Box 1035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2" name="Text Box 1035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3" name="Text Box 1035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4" name="Text Box 1035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5" name="Text Box 1035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6" name="Text Box 1035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7" name="Text Box 1035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8" name="Text Box 1035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69" name="Text Box 1035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0" name="Text Box 1035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1" name="Text Box 1036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2" name="Text Box 1036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3" name="Text Box 1036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4" name="Text Box 1036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5" name="Text Box 1036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6" name="Text Box 1036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7" name="Text Box 1036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8" name="Text Box 1036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79" name="Text Box 1036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0" name="Text Box 1036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1" name="Text Box 1037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2" name="Text Box 1037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3" name="Text Box 1037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4" name="Text Box 1037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5" name="Text Box 1037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6" name="Text Box 1037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7" name="Text Box 1037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8" name="Text Box 1037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89" name="Text Box 1037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0" name="Text Box 1037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1" name="Text Box 1038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2" name="Text Box 1038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3" name="Text Box 1038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4" name="Text Box 1038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5" name="Text Box 1038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6" name="Text Box 1038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7" name="Text Box 1038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8" name="Text Box 1038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899" name="Text Box 1038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0" name="Text Box 1038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1" name="Text Box 1039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2" name="Text Box 1039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3" name="Text Box 1039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4" name="Text Box 1039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5" name="Text Box 10394"/>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6" name="Text Box 10395"/>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7" name="Text Box 10396"/>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8" name="Text Box 10397"/>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09" name="Text Box 10398"/>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10" name="Text Box 10399"/>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11" name="Text Box 10400"/>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12" name="Text Box 10401"/>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13" name="Text Box 10402"/>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87</xdr:row>
      <xdr:rowOff>0</xdr:rowOff>
    </xdr:from>
    <xdr:to>
      <xdr:col>11</xdr:col>
      <xdr:colOff>9525</xdr:colOff>
      <xdr:row>88</xdr:row>
      <xdr:rowOff>28575</xdr:rowOff>
    </xdr:to>
    <xdr:sp macro="" textlink="">
      <xdr:nvSpPr>
        <xdr:cNvPr id="35914" name="Text Box 10403"/>
        <xdr:cNvSpPr txBox="1">
          <a:spLocks noChangeArrowheads="1"/>
        </xdr:cNvSpPr>
      </xdr:nvSpPr>
      <xdr:spPr bwMode="auto">
        <a:xfrm>
          <a:off x="5362575" y="1514475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15" name="Text Box 1040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16" name="Text Box 1040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17" name="Text Box 1040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18" name="Text Box 1040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19" name="Text Box 1040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20" name="Text Box 1041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21" name="Text Box 1041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22" name="Text Box 1041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3" name="Text Box 1041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4" name="Text Box 1041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5" name="Text Box 10415"/>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6" name="Text Box 10416"/>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7" name="Text Box 1041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8" name="Text Box 1041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29" name="Text Box 1041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30" name="Text Box 1042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1" name="Text Box 1042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2" name="Text Box 1042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3" name="Text Box 1042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4" name="Text Box 1042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5" name="Text Box 1042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6" name="Text Box 1042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7" name="Text Box 1042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8" name="Text Box 1042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39" name="Text Box 1042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0" name="Text Box 1043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1" name="Text Box 1043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2" name="Text Box 1043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3" name="Text Box 1043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4" name="Text Box 1043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5" name="Text Box 1043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46" name="Text Box 1043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47" name="Text Box 10437"/>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48" name="Text Box 10438"/>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49" name="Text Box 10439"/>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50" name="Text Box 10440"/>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51" name="Text Box 10441"/>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52" name="Text Box 10442"/>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53" name="Text Box 10443"/>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68</xdr:row>
      <xdr:rowOff>0</xdr:rowOff>
    </xdr:from>
    <xdr:to>
      <xdr:col>11</xdr:col>
      <xdr:colOff>9525</xdr:colOff>
      <xdr:row>69</xdr:row>
      <xdr:rowOff>57150</xdr:rowOff>
    </xdr:to>
    <xdr:sp macro="" textlink="">
      <xdr:nvSpPr>
        <xdr:cNvPr id="35954" name="Text Box 10444"/>
        <xdr:cNvSpPr txBox="1">
          <a:spLocks noChangeArrowheads="1"/>
        </xdr:cNvSpPr>
      </xdr:nvSpPr>
      <xdr:spPr bwMode="auto">
        <a:xfrm>
          <a:off x="5362575" y="12296775"/>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55" name="Text Box 1044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56" name="Text Box 1044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57" name="Text Box 1044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58" name="Text Box 1044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59" name="Text Box 1044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0" name="Text Box 1045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1" name="Text Box 1045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2" name="Text Box 1045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3" name="Text Box 1045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4" name="Text Box 1045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5" name="Text Box 1045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6" name="Text Box 1045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7" name="Text Box 1045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8" name="Text Box 1045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69" name="Text Box 1045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0" name="Text Box 1046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1" name="Text Box 1046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2" name="Text Box 1046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3" name="Text Box 1046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4" name="Text Box 1046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5" name="Text Box 1046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6" name="Text Box 1046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7" name="Text Box 1046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8" name="Text Box 1046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79" name="Text Box 10469"/>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0" name="Text Box 10470"/>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1" name="Text Box 10471"/>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2" name="Text Box 10472"/>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3" name="Text Box 10473"/>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4" name="Text Box 10474"/>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5" name="Text Box 10475"/>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6" name="Text Box 10476"/>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7" name="Text Box 10477"/>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editAs="oneCell">
    <xdr:from>
      <xdr:col>10</xdr:col>
      <xdr:colOff>180975</xdr:colOff>
      <xdr:row>67</xdr:row>
      <xdr:rowOff>0</xdr:rowOff>
    </xdr:from>
    <xdr:to>
      <xdr:col>11</xdr:col>
      <xdr:colOff>9525</xdr:colOff>
      <xdr:row>68</xdr:row>
      <xdr:rowOff>57150</xdr:rowOff>
    </xdr:to>
    <xdr:sp macro="" textlink="">
      <xdr:nvSpPr>
        <xdr:cNvPr id="35988" name="Text Box 10478"/>
        <xdr:cNvSpPr txBox="1">
          <a:spLocks noChangeArrowheads="1"/>
        </xdr:cNvSpPr>
      </xdr:nvSpPr>
      <xdr:spPr bwMode="auto">
        <a:xfrm>
          <a:off x="5362575" y="12153900"/>
          <a:ext cx="76200" cy="200025"/>
        </a:xfrm>
        <a:prstGeom prst="rect">
          <a:avLst/>
        </a:prstGeom>
        <a:noFill/>
        <a:ln w="9525">
          <a:noFill/>
          <a:miter lim="800000"/>
          <a:headEnd/>
          <a:tailEnd/>
        </a:ln>
      </xdr:spPr>
    </xdr:sp>
    <xdr:clientData/>
  </xdr:twoCellAnchor>
  <xdr:twoCellAnchor>
    <xdr:from>
      <xdr:col>26</xdr:col>
      <xdr:colOff>466725</xdr:colOff>
      <xdr:row>12</xdr:row>
      <xdr:rowOff>371475</xdr:rowOff>
    </xdr:from>
    <xdr:to>
      <xdr:col>30</xdr:col>
      <xdr:colOff>19050</xdr:colOff>
      <xdr:row>16</xdr:row>
      <xdr:rowOff>228600</xdr:rowOff>
    </xdr:to>
    <xdr:sp macro="" textlink="">
      <xdr:nvSpPr>
        <xdr:cNvPr id="10390" name="Toelichting met afgeronde rechthoek 10389"/>
        <xdr:cNvSpPr/>
      </xdr:nvSpPr>
      <xdr:spPr>
        <a:xfrm>
          <a:off x="9610725" y="2324100"/>
          <a:ext cx="1990725" cy="1123950"/>
        </a:xfrm>
        <a:prstGeom prst="wedgeRoundRectCallout">
          <a:avLst>
            <a:gd name="adj1" fmla="val -70115"/>
            <a:gd name="adj2" fmla="val -1984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a:t>
          </a:r>
          <a:r>
            <a:rPr lang="nl-NL" sz="1100" baseline="0"/>
            <a:t> het onderdeel 'Leervermogen' is actief in deze demo</a:t>
          </a:r>
        </a:p>
        <a:p>
          <a:pPr algn="l"/>
          <a:endParaRPr lang="nl-NL" sz="1100" baseline="0"/>
        </a:p>
        <a:p>
          <a:pPr algn="l"/>
          <a:r>
            <a:rPr lang="nl-NL" sz="1100" baseline="0"/>
            <a:t>scroll ook naar beneden</a:t>
          </a:r>
        </a:p>
      </xdr:txBody>
    </xdr:sp>
    <xdr:clientData/>
  </xdr:twoCellAnchor>
  <xdr:twoCellAnchor>
    <xdr:from>
      <xdr:col>27</xdr:col>
      <xdr:colOff>0</xdr:colOff>
      <xdr:row>31</xdr:row>
      <xdr:rowOff>0</xdr:rowOff>
    </xdr:from>
    <xdr:to>
      <xdr:col>30</xdr:col>
      <xdr:colOff>161925</xdr:colOff>
      <xdr:row>39</xdr:row>
      <xdr:rowOff>114300</xdr:rowOff>
    </xdr:to>
    <xdr:sp macro="" textlink="">
      <xdr:nvSpPr>
        <xdr:cNvPr id="10391" name="Toelichting met afgeronde rechthoek 10390"/>
        <xdr:cNvSpPr/>
      </xdr:nvSpPr>
      <xdr:spPr>
        <a:xfrm>
          <a:off x="9753600" y="6686550"/>
          <a:ext cx="1990725" cy="1333500"/>
        </a:xfrm>
        <a:prstGeom prst="wedgeRoundRectCallout">
          <a:avLst>
            <a:gd name="adj1" fmla="val -76814"/>
            <a:gd name="adj2" fmla="val -2314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a:t>
          </a:r>
          <a:r>
            <a:rPr lang="nl-NL" sz="1100" baseline="0"/>
            <a:t> het onderdeel 'Leervermogen' is actief in deze demo</a:t>
          </a:r>
        </a:p>
        <a:p>
          <a:pPr algn="l"/>
          <a:endParaRPr lang="nl-NL" sz="1100" baseline="0"/>
        </a:p>
        <a:p>
          <a:pPr algn="l"/>
          <a:r>
            <a:rPr lang="nl-NL" sz="1100" baseline="0"/>
            <a:t>De C en D scores (= beeld van zorg) komen in beeld</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514350</xdr:colOff>
      <xdr:row>16</xdr:row>
      <xdr:rowOff>76200</xdr:rowOff>
    </xdr:from>
    <xdr:to>
      <xdr:col>19</xdr:col>
      <xdr:colOff>133350</xdr:colOff>
      <xdr:row>21</xdr:row>
      <xdr:rowOff>171451</xdr:rowOff>
    </xdr:to>
    <xdr:sp macro="" textlink="">
      <xdr:nvSpPr>
        <xdr:cNvPr id="76" name="Toelichting met afgeronde rechthoek 75"/>
        <xdr:cNvSpPr/>
      </xdr:nvSpPr>
      <xdr:spPr>
        <a:xfrm>
          <a:off x="7467600" y="3095625"/>
          <a:ext cx="2057400" cy="1247776"/>
        </a:xfrm>
        <a:prstGeom prst="wedgeRoundRectCallout">
          <a:avLst>
            <a:gd name="adj1" fmla="val -83796"/>
            <a:gd name="adj2" fmla="val 2845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 het onderdeel 'Beeld van school' is geactiveerd.</a:t>
          </a:r>
        </a:p>
        <a:p>
          <a:pPr algn="l"/>
          <a:endParaRPr lang="nl-NL" sz="1100"/>
        </a:p>
        <a:p>
          <a:pPr algn="l"/>
          <a:r>
            <a:rPr lang="nl-NL" sz="1100"/>
            <a:t>kijk ook bij 'Resultaten</a:t>
          </a:r>
          <a:r>
            <a:rPr lang="nl-NL" sz="1100" baseline="0"/>
            <a:t> leerlingvragenlijst'</a:t>
          </a:r>
          <a:endParaRPr lang="nl-NL" sz="1100"/>
        </a:p>
      </xdr:txBody>
    </xdr:sp>
    <xdr:clientData/>
  </xdr:twoCellAnchor>
  <mc:AlternateContent xmlns:mc="http://schemas.openxmlformats.org/markup-compatibility/2006">
    <mc:Choice xmlns:a14="http://schemas.microsoft.com/office/drawing/2010/main" Requires="a14">
      <xdr:twoCellAnchor editAs="oneCell">
        <xdr:from>
          <xdr:col>9</xdr:col>
          <xdr:colOff>200025</xdr:colOff>
          <xdr:row>21</xdr:row>
          <xdr:rowOff>9525</xdr:rowOff>
        </xdr:from>
        <xdr:to>
          <xdr:col>9</xdr:col>
          <xdr:colOff>504825</xdr:colOff>
          <xdr:row>21</xdr:row>
          <xdr:rowOff>228600</xdr:rowOff>
        </xdr:to>
        <xdr:sp macro="" textlink="">
          <xdr:nvSpPr>
            <xdr:cNvPr id="10241" name="Check Box 1" hidden="1">
              <a:extLst>
                <a:ext uri="{63B3BB69-23CF-44E3-9099-C40C66FF867C}">
                  <a14:compatExt spid="_x0000_s10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21</xdr:row>
          <xdr:rowOff>9525</xdr:rowOff>
        </xdr:from>
        <xdr:to>
          <xdr:col>10</xdr:col>
          <xdr:colOff>504825</xdr:colOff>
          <xdr:row>21</xdr:row>
          <xdr:rowOff>228600</xdr:rowOff>
        </xdr:to>
        <xdr:sp macro="" textlink="">
          <xdr:nvSpPr>
            <xdr:cNvPr id="10242" name="Check Box 2" hidden="1">
              <a:extLst>
                <a:ext uri="{63B3BB69-23CF-44E3-9099-C40C66FF867C}">
                  <a14:compatExt spid="_x0000_s10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21</xdr:row>
          <xdr:rowOff>9525</xdr:rowOff>
        </xdr:from>
        <xdr:to>
          <xdr:col>11</xdr:col>
          <xdr:colOff>504825</xdr:colOff>
          <xdr:row>21</xdr:row>
          <xdr:rowOff>228600</xdr:rowOff>
        </xdr:to>
        <xdr:sp macro="" textlink="">
          <xdr:nvSpPr>
            <xdr:cNvPr id="10243" name="Check Box 3" hidden="1">
              <a:extLst>
                <a:ext uri="{63B3BB69-23CF-44E3-9099-C40C66FF867C}">
                  <a14:compatExt spid="_x0000_s10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22</xdr:row>
          <xdr:rowOff>9525</xdr:rowOff>
        </xdr:from>
        <xdr:to>
          <xdr:col>9</xdr:col>
          <xdr:colOff>504825</xdr:colOff>
          <xdr:row>22</xdr:row>
          <xdr:rowOff>228600</xdr:rowOff>
        </xdr:to>
        <xdr:sp macro="" textlink="">
          <xdr:nvSpPr>
            <xdr:cNvPr id="10244" name="Check Box 4" hidden="1">
              <a:extLst>
                <a:ext uri="{63B3BB69-23CF-44E3-9099-C40C66FF867C}">
                  <a14:compatExt spid="_x0000_s10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22</xdr:row>
          <xdr:rowOff>9525</xdr:rowOff>
        </xdr:from>
        <xdr:to>
          <xdr:col>10</xdr:col>
          <xdr:colOff>504825</xdr:colOff>
          <xdr:row>22</xdr:row>
          <xdr:rowOff>228600</xdr:rowOff>
        </xdr:to>
        <xdr:sp macro="" textlink="">
          <xdr:nvSpPr>
            <xdr:cNvPr id="10245" name="Check Box 5" hidden="1">
              <a:extLst>
                <a:ext uri="{63B3BB69-23CF-44E3-9099-C40C66FF867C}">
                  <a14:compatExt spid="_x0000_s10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22</xdr:row>
          <xdr:rowOff>9525</xdr:rowOff>
        </xdr:from>
        <xdr:to>
          <xdr:col>11</xdr:col>
          <xdr:colOff>504825</xdr:colOff>
          <xdr:row>22</xdr:row>
          <xdr:rowOff>228600</xdr:rowOff>
        </xdr:to>
        <xdr:sp macro="" textlink="">
          <xdr:nvSpPr>
            <xdr:cNvPr id="10246" name="Check Box 6" hidden="1">
              <a:extLst>
                <a:ext uri="{63B3BB69-23CF-44E3-9099-C40C66FF867C}">
                  <a14:compatExt spid="_x0000_s10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23</xdr:row>
          <xdr:rowOff>9525</xdr:rowOff>
        </xdr:from>
        <xdr:to>
          <xdr:col>9</xdr:col>
          <xdr:colOff>504825</xdr:colOff>
          <xdr:row>23</xdr:row>
          <xdr:rowOff>228600</xdr:rowOff>
        </xdr:to>
        <xdr:sp macro="" textlink="">
          <xdr:nvSpPr>
            <xdr:cNvPr id="10247" name="Check Box 7" hidden="1">
              <a:extLst>
                <a:ext uri="{63B3BB69-23CF-44E3-9099-C40C66FF867C}">
                  <a14:compatExt spid="_x0000_s10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23</xdr:row>
          <xdr:rowOff>9525</xdr:rowOff>
        </xdr:from>
        <xdr:to>
          <xdr:col>10</xdr:col>
          <xdr:colOff>504825</xdr:colOff>
          <xdr:row>23</xdr:row>
          <xdr:rowOff>228600</xdr:rowOff>
        </xdr:to>
        <xdr:sp macro="" textlink="">
          <xdr:nvSpPr>
            <xdr:cNvPr id="10248" name="Check Box 8" hidden="1">
              <a:extLst>
                <a:ext uri="{63B3BB69-23CF-44E3-9099-C40C66FF867C}">
                  <a14:compatExt spid="_x0000_s10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23</xdr:row>
          <xdr:rowOff>9525</xdr:rowOff>
        </xdr:from>
        <xdr:to>
          <xdr:col>11</xdr:col>
          <xdr:colOff>504825</xdr:colOff>
          <xdr:row>23</xdr:row>
          <xdr:rowOff>228600</xdr:rowOff>
        </xdr:to>
        <xdr:sp macro="" textlink="">
          <xdr:nvSpPr>
            <xdr:cNvPr id="10249" name="Check Box 9" hidden="1">
              <a:extLst>
                <a:ext uri="{63B3BB69-23CF-44E3-9099-C40C66FF867C}">
                  <a14:compatExt spid="_x0000_s10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24</xdr:row>
          <xdr:rowOff>9525</xdr:rowOff>
        </xdr:from>
        <xdr:to>
          <xdr:col>9</xdr:col>
          <xdr:colOff>504825</xdr:colOff>
          <xdr:row>24</xdr:row>
          <xdr:rowOff>228600</xdr:rowOff>
        </xdr:to>
        <xdr:sp macro="" textlink="">
          <xdr:nvSpPr>
            <xdr:cNvPr id="10250" name="Check Box 10" hidden="1">
              <a:extLst>
                <a:ext uri="{63B3BB69-23CF-44E3-9099-C40C66FF867C}">
                  <a14:compatExt spid="_x0000_s10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24</xdr:row>
          <xdr:rowOff>9525</xdr:rowOff>
        </xdr:from>
        <xdr:to>
          <xdr:col>10</xdr:col>
          <xdr:colOff>504825</xdr:colOff>
          <xdr:row>24</xdr:row>
          <xdr:rowOff>228600</xdr:rowOff>
        </xdr:to>
        <xdr:sp macro="" textlink="">
          <xdr:nvSpPr>
            <xdr:cNvPr id="10251" name="Check Box 11" hidden="1">
              <a:extLst>
                <a:ext uri="{63B3BB69-23CF-44E3-9099-C40C66FF867C}">
                  <a14:compatExt spid="_x0000_s10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24</xdr:row>
          <xdr:rowOff>9525</xdr:rowOff>
        </xdr:from>
        <xdr:to>
          <xdr:col>11</xdr:col>
          <xdr:colOff>504825</xdr:colOff>
          <xdr:row>24</xdr:row>
          <xdr:rowOff>228600</xdr:rowOff>
        </xdr:to>
        <xdr:sp macro="" textlink="">
          <xdr:nvSpPr>
            <xdr:cNvPr id="10252" name="Check Box 12" hidden="1">
              <a:extLst>
                <a:ext uri="{63B3BB69-23CF-44E3-9099-C40C66FF867C}">
                  <a14:compatExt spid="_x0000_s10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25</xdr:row>
          <xdr:rowOff>9525</xdr:rowOff>
        </xdr:from>
        <xdr:to>
          <xdr:col>9</xdr:col>
          <xdr:colOff>504825</xdr:colOff>
          <xdr:row>25</xdr:row>
          <xdr:rowOff>228600</xdr:rowOff>
        </xdr:to>
        <xdr:sp macro="" textlink="">
          <xdr:nvSpPr>
            <xdr:cNvPr id="10253" name="Check Box 13" hidden="1">
              <a:extLst>
                <a:ext uri="{63B3BB69-23CF-44E3-9099-C40C66FF867C}">
                  <a14:compatExt spid="_x0000_s10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25</xdr:row>
          <xdr:rowOff>9525</xdr:rowOff>
        </xdr:from>
        <xdr:to>
          <xdr:col>10</xdr:col>
          <xdr:colOff>504825</xdr:colOff>
          <xdr:row>25</xdr:row>
          <xdr:rowOff>228600</xdr:rowOff>
        </xdr:to>
        <xdr:sp macro="" textlink="">
          <xdr:nvSpPr>
            <xdr:cNvPr id="10254" name="Check Box 14" hidden="1">
              <a:extLst>
                <a:ext uri="{63B3BB69-23CF-44E3-9099-C40C66FF867C}">
                  <a14:compatExt spid="_x0000_s10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25</xdr:row>
          <xdr:rowOff>9525</xdr:rowOff>
        </xdr:from>
        <xdr:to>
          <xdr:col>11</xdr:col>
          <xdr:colOff>504825</xdr:colOff>
          <xdr:row>25</xdr:row>
          <xdr:rowOff>228600</xdr:rowOff>
        </xdr:to>
        <xdr:sp macro="" textlink="">
          <xdr:nvSpPr>
            <xdr:cNvPr id="10255" name="Check Box 15" hidden="1">
              <a:extLst>
                <a:ext uri="{63B3BB69-23CF-44E3-9099-C40C66FF867C}">
                  <a14:compatExt spid="_x0000_s10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26</xdr:row>
          <xdr:rowOff>9525</xdr:rowOff>
        </xdr:from>
        <xdr:to>
          <xdr:col>9</xdr:col>
          <xdr:colOff>504825</xdr:colOff>
          <xdr:row>26</xdr:row>
          <xdr:rowOff>228600</xdr:rowOff>
        </xdr:to>
        <xdr:sp macro="" textlink="">
          <xdr:nvSpPr>
            <xdr:cNvPr id="10256" name="Check Box 16" hidden="1">
              <a:extLst>
                <a:ext uri="{63B3BB69-23CF-44E3-9099-C40C66FF867C}">
                  <a14:compatExt spid="_x0000_s10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26</xdr:row>
          <xdr:rowOff>9525</xdr:rowOff>
        </xdr:from>
        <xdr:to>
          <xdr:col>10</xdr:col>
          <xdr:colOff>504825</xdr:colOff>
          <xdr:row>26</xdr:row>
          <xdr:rowOff>228600</xdr:rowOff>
        </xdr:to>
        <xdr:sp macro="" textlink="">
          <xdr:nvSpPr>
            <xdr:cNvPr id="10257" name="Check Box 17" hidden="1">
              <a:extLst>
                <a:ext uri="{63B3BB69-23CF-44E3-9099-C40C66FF867C}">
                  <a14:compatExt spid="_x0000_s10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26</xdr:row>
          <xdr:rowOff>9525</xdr:rowOff>
        </xdr:from>
        <xdr:to>
          <xdr:col>11</xdr:col>
          <xdr:colOff>504825</xdr:colOff>
          <xdr:row>26</xdr:row>
          <xdr:rowOff>228600</xdr:rowOff>
        </xdr:to>
        <xdr:sp macro="" textlink="">
          <xdr:nvSpPr>
            <xdr:cNvPr id="10258" name="Check Box 18" hidden="1">
              <a:extLst>
                <a:ext uri="{63B3BB69-23CF-44E3-9099-C40C66FF867C}">
                  <a14:compatExt spid="_x0000_s10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27</xdr:row>
          <xdr:rowOff>9525</xdr:rowOff>
        </xdr:from>
        <xdr:to>
          <xdr:col>9</xdr:col>
          <xdr:colOff>504825</xdr:colOff>
          <xdr:row>27</xdr:row>
          <xdr:rowOff>228600</xdr:rowOff>
        </xdr:to>
        <xdr:sp macro="" textlink="">
          <xdr:nvSpPr>
            <xdr:cNvPr id="10259" name="Check Box 19" hidden="1">
              <a:extLst>
                <a:ext uri="{63B3BB69-23CF-44E3-9099-C40C66FF867C}">
                  <a14:compatExt spid="_x0000_s10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27</xdr:row>
          <xdr:rowOff>9525</xdr:rowOff>
        </xdr:from>
        <xdr:to>
          <xdr:col>10</xdr:col>
          <xdr:colOff>504825</xdr:colOff>
          <xdr:row>27</xdr:row>
          <xdr:rowOff>228600</xdr:rowOff>
        </xdr:to>
        <xdr:sp macro="" textlink="">
          <xdr:nvSpPr>
            <xdr:cNvPr id="10260" name="Check Box 20" hidden="1">
              <a:extLst>
                <a:ext uri="{63B3BB69-23CF-44E3-9099-C40C66FF867C}">
                  <a14:compatExt spid="_x0000_s10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27</xdr:row>
          <xdr:rowOff>9525</xdr:rowOff>
        </xdr:from>
        <xdr:to>
          <xdr:col>11</xdr:col>
          <xdr:colOff>504825</xdr:colOff>
          <xdr:row>27</xdr:row>
          <xdr:rowOff>228600</xdr:rowOff>
        </xdr:to>
        <xdr:sp macro="" textlink="">
          <xdr:nvSpPr>
            <xdr:cNvPr id="10261" name="Check Box 21" hidden="1">
              <a:extLst>
                <a:ext uri="{63B3BB69-23CF-44E3-9099-C40C66FF867C}">
                  <a14:compatExt spid="_x0000_s10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34</xdr:row>
          <xdr:rowOff>9525</xdr:rowOff>
        </xdr:from>
        <xdr:to>
          <xdr:col>5</xdr:col>
          <xdr:colOff>504825</xdr:colOff>
          <xdr:row>34</xdr:row>
          <xdr:rowOff>228600</xdr:rowOff>
        </xdr:to>
        <xdr:sp macro="" textlink="">
          <xdr:nvSpPr>
            <xdr:cNvPr id="10262" name="Check Box 22" hidden="1">
              <a:extLst>
                <a:ext uri="{63B3BB69-23CF-44E3-9099-C40C66FF867C}">
                  <a14:compatExt spid="_x0000_s10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34</xdr:row>
          <xdr:rowOff>9525</xdr:rowOff>
        </xdr:from>
        <xdr:to>
          <xdr:col>6</xdr:col>
          <xdr:colOff>504825</xdr:colOff>
          <xdr:row>34</xdr:row>
          <xdr:rowOff>228600</xdr:rowOff>
        </xdr:to>
        <xdr:sp macro="" textlink="">
          <xdr:nvSpPr>
            <xdr:cNvPr id="10263" name="Check Box 23" hidden="1">
              <a:extLst>
                <a:ext uri="{63B3BB69-23CF-44E3-9099-C40C66FF867C}">
                  <a14:compatExt spid="_x0000_s10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34</xdr:row>
          <xdr:rowOff>9525</xdr:rowOff>
        </xdr:from>
        <xdr:to>
          <xdr:col>7</xdr:col>
          <xdr:colOff>504825</xdr:colOff>
          <xdr:row>34</xdr:row>
          <xdr:rowOff>228600</xdr:rowOff>
        </xdr:to>
        <xdr:sp macro="" textlink="">
          <xdr:nvSpPr>
            <xdr:cNvPr id="10264" name="Check Box 24" hidden="1">
              <a:extLst>
                <a:ext uri="{63B3BB69-23CF-44E3-9099-C40C66FF867C}">
                  <a14:compatExt spid="_x0000_s10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35</xdr:row>
          <xdr:rowOff>9525</xdr:rowOff>
        </xdr:from>
        <xdr:to>
          <xdr:col>5</xdr:col>
          <xdr:colOff>504825</xdr:colOff>
          <xdr:row>35</xdr:row>
          <xdr:rowOff>228600</xdr:rowOff>
        </xdr:to>
        <xdr:sp macro="" textlink="">
          <xdr:nvSpPr>
            <xdr:cNvPr id="10265" name="Check Box 25" hidden="1">
              <a:extLst>
                <a:ext uri="{63B3BB69-23CF-44E3-9099-C40C66FF867C}">
                  <a14:compatExt spid="_x0000_s10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35</xdr:row>
          <xdr:rowOff>9525</xdr:rowOff>
        </xdr:from>
        <xdr:to>
          <xdr:col>6</xdr:col>
          <xdr:colOff>504825</xdr:colOff>
          <xdr:row>35</xdr:row>
          <xdr:rowOff>228600</xdr:rowOff>
        </xdr:to>
        <xdr:sp macro="" textlink="">
          <xdr:nvSpPr>
            <xdr:cNvPr id="10266" name="Check Box 26" hidden="1">
              <a:extLst>
                <a:ext uri="{63B3BB69-23CF-44E3-9099-C40C66FF867C}">
                  <a14:compatExt spid="_x0000_s10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35</xdr:row>
          <xdr:rowOff>9525</xdr:rowOff>
        </xdr:from>
        <xdr:to>
          <xdr:col>7</xdr:col>
          <xdr:colOff>504825</xdr:colOff>
          <xdr:row>35</xdr:row>
          <xdr:rowOff>228600</xdr:rowOff>
        </xdr:to>
        <xdr:sp macro="" textlink="">
          <xdr:nvSpPr>
            <xdr:cNvPr id="10267" name="Check Box 27" hidden="1">
              <a:extLst>
                <a:ext uri="{63B3BB69-23CF-44E3-9099-C40C66FF867C}">
                  <a14:compatExt spid="_x0000_s10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36</xdr:row>
          <xdr:rowOff>9525</xdr:rowOff>
        </xdr:from>
        <xdr:to>
          <xdr:col>5</xdr:col>
          <xdr:colOff>504825</xdr:colOff>
          <xdr:row>36</xdr:row>
          <xdr:rowOff>228600</xdr:rowOff>
        </xdr:to>
        <xdr:sp macro="" textlink="">
          <xdr:nvSpPr>
            <xdr:cNvPr id="10268" name="Check Box 28" hidden="1">
              <a:extLst>
                <a:ext uri="{63B3BB69-23CF-44E3-9099-C40C66FF867C}">
                  <a14:compatExt spid="_x0000_s10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9525</xdr:rowOff>
        </xdr:from>
        <xdr:to>
          <xdr:col>6</xdr:col>
          <xdr:colOff>504825</xdr:colOff>
          <xdr:row>36</xdr:row>
          <xdr:rowOff>228600</xdr:rowOff>
        </xdr:to>
        <xdr:sp macro="" textlink="">
          <xdr:nvSpPr>
            <xdr:cNvPr id="10269" name="Check Box 29" hidden="1">
              <a:extLst>
                <a:ext uri="{63B3BB69-23CF-44E3-9099-C40C66FF867C}">
                  <a14:compatExt spid="_x0000_s10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36</xdr:row>
          <xdr:rowOff>9525</xdr:rowOff>
        </xdr:from>
        <xdr:to>
          <xdr:col>7</xdr:col>
          <xdr:colOff>504825</xdr:colOff>
          <xdr:row>36</xdr:row>
          <xdr:rowOff>228600</xdr:rowOff>
        </xdr:to>
        <xdr:sp macro="" textlink="">
          <xdr:nvSpPr>
            <xdr:cNvPr id="10270" name="Check Box 30" hidden="1">
              <a:extLst>
                <a:ext uri="{63B3BB69-23CF-44E3-9099-C40C66FF867C}">
                  <a14:compatExt spid="_x0000_s10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37</xdr:row>
          <xdr:rowOff>9525</xdr:rowOff>
        </xdr:from>
        <xdr:to>
          <xdr:col>5</xdr:col>
          <xdr:colOff>504825</xdr:colOff>
          <xdr:row>37</xdr:row>
          <xdr:rowOff>228600</xdr:rowOff>
        </xdr:to>
        <xdr:sp macro="" textlink="">
          <xdr:nvSpPr>
            <xdr:cNvPr id="10271" name="Check Box 31" hidden="1">
              <a:extLst>
                <a:ext uri="{63B3BB69-23CF-44E3-9099-C40C66FF867C}">
                  <a14:compatExt spid="_x0000_s10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9525</xdr:rowOff>
        </xdr:from>
        <xdr:to>
          <xdr:col>6</xdr:col>
          <xdr:colOff>504825</xdr:colOff>
          <xdr:row>37</xdr:row>
          <xdr:rowOff>228600</xdr:rowOff>
        </xdr:to>
        <xdr:sp macro="" textlink="">
          <xdr:nvSpPr>
            <xdr:cNvPr id="10272" name="Check Box 32" hidden="1">
              <a:extLst>
                <a:ext uri="{63B3BB69-23CF-44E3-9099-C40C66FF867C}">
                  <a14:compatExt spid="_x0000_s10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37</xdr:row>
          <xdr:rowOff>9525</xdr:rowOff>
        </xdr:from>
        <xdr:to>
          <xdr:col>7</xdr:col>
          <xdr:colOff>504825</xdr:colOff>
          <xdr:row>37</xdr:row>
          <xdr:rowOff>228600</xdr:rowOff>
        </xdr:to>
        <xdr:sp macro="" textlink="">
          <xdr:nvSpPr>
            <xdr:cNvPr id="10273" name="Check Box 33" hidden="1">
              <a:extLst>
                <a:ext uri="{63B3BB69-23CF-44E3-9099-C40C66FF867C}">
                  <a14:compatExt spid="_x0000_s10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38</xdr:row>
          <xdr:rowOff>9525</xdr:rowOff>
        </xdr:from>
        <xdr:to>
          <xdr:col>5</xdr:col>
          <xdr:colOff>504825</xdr:colOff>
          <xdr:row>38</xdr:row>
          <xdr:rowOff>228600</xdr:rowOff>
        </xdr:to>
        <xdr:sp macro="" textlink="">
          <xdr:nvSpPr>
            <xdr:cNvPr id="10274" name="Check Box 34" hidden="1">
              <a:extLst>
                <a:ext uri="{63B3BB69-23CF-44E3-9099-C40C66FF867C}">
                  <a14:compatExt spid="_x0000_s10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9525</xdr:rowOff>
        </xdr:from>
        <xdr:to>
          <xdr:col>6</xdr:col>
          <xdr:colOff>504825</xdr:colOff>
          <xdr:row>38</xdr:row>
          <xdr:rowOff>228600</xdr:rowOff>
        </xdr:to>
        <xdr:sp macro="" textlink="">
          <xdr:nvSpPr>
            <xdr:cNvPr id="10275" name="Check Box 35" hidden="1">
              <a:extLst>
                <a:ext uri="{63B3BB69-23CF-44E3-9099-C40C66FF867C}">
                  <a14:compatExt spid="_x0000_s10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38</xdr:row>
          <xdr:rowOff>9525</xdr:rowOff>
        </xdr:from>
        <xdr:to>
          <xdr:col>7</xdr:col>
          <xdr:colOff>504825</xdr:colOff>
          <xdr:row>38</xdr:row>
          <xdr:rowOff>228600</xdr:rowOff>
        </xdr:to>
        <xdr:sp macro="" textlink="">
          <xdr:nvSpPr>
            <xdr:cNvPr id="10276" name="Check Box 36" hidden="1">
              <a:extLst>
                <a:ext uri="{63B3BB69-23CF-44E3-9099-C40C66FF867C}">
                  <a14:compatExt spid="_x0000_s10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39</xdr:row>
          <xdr:rowOff>9525</xdr:rowOff>
        </xdr:from>
        <xdr:to>
          <xdr:col>5</xdr:col>
          <xdr:colOff>504825</xdr:colOff>
          <xdr:row>39</xdr:row>
          <xdr:rowOff>228600</xdr:rowOff>
        </xdr:to>
        <xdr:sp macro="" textlink="">
          <xdr:nvSpPr>
            <xdr:cNvPr id="10277" name="Check Box 37" hidden="1">
              <a:extLst>
                <a:ext uri="{63B3BB69-23CF-44E3-9099-C40C66FF867C}">
                  <a14:compatExt spid="_x0000_s10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39</xdr:row>
          <xdr:rowOff>9525</xdr:rowOff>
        </xdr:from>
        <xdr:to>
          <xdr:col>6</xdr:col>
          <xdr:colOff>504825</xdr:colOff>
          <xdr:row>39</xdr:row>
          <xdr:rowOff>228600</xdr:rowOff>
        </xdr:to>
        <xdr:sp macro="" textlink="">
          <xdr:nvSpPr>
            <xdr:cNvPr id="10278" name="Check Box 38" hidden="1">
              <a:extLst>
                <a:ext uri="{63B3BB69-23CF-44E3-9099-C40C66FF867C}">
                  <a14:compatExt spid="_x0000_s10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39</xdr:row>
          <xdr:rowOff>9525</xdr:rowOff>
        </xdr:from>
        <xdr:to>
          <xdr:col>7</xdr:col>
          <xdr:colOff>504825</xdr:colOff>
          <xdr:row>39</xdr:row>
          <xdr:rowOff>228600</xdr:rowOff>
        </xdr:to>
        <xdr:sp macro="" textlink="">
          <xdr:nvSpPr>
            <xdr:cNvPr id="10279" name="Check Box 39" hidden="1">
              <a:extLst>
                <a:ext uri="{63B3BB69-23CF-44E3-9099-C40C66FF867C}">
                  <a14:compatExt spid="_x0000_s10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40</xdr:row>
          <xdr:rowOff>9525</xdr:rowOff>
        </xdr:from>
        <xdr:to>
          <xdr:col>5</xdr:col>
          <xdr:colOff>504825</xdr:colOff>
          <xdr:row>40</xdr:row>
          <xdr:rowOff>228600</xdr:rowOff>
        </xdr:to>
        <xdr:sp macro="" textlink="">
          <xdr:nvSpPr>
            <xdr:cNvPr id="10280" name="Check Box 40" hidden="1">
              <a:extLst>
                <a:ext uri="{63B3BB69-23CF-44E3-9099-C40C66FF867C}">
                  <a14:compatExt spid="_x0000_s10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40</xdr:row>
          <xdr:rowOff>9525</xdr:rowOff>
        </xdr:from>
        <xdr:to>
          <xdr:col>6</xdr:col>
          <xdr:colOff>504825</xdr:colOff>
          <xdr:row>40</xdr:row>
          <xdr:rowOff>228600</xdr:rowOff>
        </xdr:to>
        <xdr:sp macro="" textlink="">
          <xdr:nvSpPr>
            <xdr:cNvPr id="10281" name="Check Box 41" hidden="1">
              <a:extLst>
                <a:ext uri="{63B3BB69-23CF-44E3-9099-C40C66FF867C}">
                  <a14:compatExt spid="_x0000_s10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40</xdr:row>
          <xdr:rowOff>9525</xdr:rowOff>
        </xdr:from>
        <xdr:to>
          <xdr:col>7</xdr:col>
          <xdr:colOff>504825</xdr:colOff>
          <xdr:row>40</xdr:row>
          <xdr:rowOff>228600</xdr:rowOff>
        </xdr:to>
        <xdr:sp macro="" textlink="">
          <xdr:nvSpPr>
            <xdr:cNvPr id="10282" name="Check Box 42" hidden="1">
              <a:extLst>
                <a:ext uri="{63B3BB69-23CF-44E3-9099-C40C66FF867C}">
                  <a14:compatExt spid="_x0000_s10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47</xdr:row>
          <xdr:rowOff>9525</xdr:rowOff>
        </xdr:from>
        <xdr:to>
          <xdr:col>9</xdr:col>
          <xdr:colOff>504825</xdr:colOff>
          <xdr:row>47</xdr:row>
          <xdr:rowOff>228600</xdr:rowOff>
        </xdr:to>
        <xdr:sp macro="" textlink="">
          <xdr:nvSpPr>
            <xdr:cNvPr id="10283" name="Check Box 43" hidden="1">
              <a:extLst>
                <a:ext uri="{63B3BB69-23CF-44E3-9099-C40C66FF867C}">
                  <a14:compatExt spid="_x0000_s10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47</xdr:row>
          <xdr:rowOff>9525</xdr:rowOff>
        </xdr:from>
        <xdr:to>
          <xdr:col>10</xdr:col>
          <xdr:colOff>504825</xdr:colOff>
          <xdr:row>47</xdr:row>
          <xdr:rowOff>228600</xdr:rowOff>
        </xdr:to>
        <xdr:sp macro="" textlink="">
          <xdr:nvSpPr>
            <xdr:cNvPr id="10284" name="Check Box 44" hidden="1">
              <a:extLst>
                <a:ext uri="{63B3BB69-23CF-44E3-9099-C40C66FF867C}">
                  <a14:compatExt spid="_x0000_s10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47</xdr:row>
          <xdr:rowOff>9525</xdr:rowOff>
        </xdr:from>
        <xdr:to>
          <xdr:col>11</xdr:col>
          <xdr:colOff>504825</xdr:colOff>
          <xdr:row>47</xdr:row>
          <xdr:rowOff>228600</xdr:rowOff>
        </xdr:to>
        <xdr:sp macro="" textlink="">
          <xdr:nvSpPr>
            <xdr:cNvPr id="10285" name="Check Box 45" hidden="1">
              <a:extLst>
                <a:ext uri="{63B3BB69-23CF-44E3-9099-C40C66FF867C}">
                  <a14:compatExt spid="_x0000_s10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48</xdr:row>
          <xdr:rowOff>9525</xdr:rowOff>
        </xdr:from>
        <xdr:to>
          <xdr:col>9</xdr:col>
          <xdr:colOff>504825</xdr:colOff>
          <xdr:row>48</xdr:row>
          <xdr:rowOff>228600</xdr:rowOff>
        </xdr:to>
        <xdr:sp macro="" textlink="">
          <xdr:nvSpPr>
            <xdr:cNvPr id="10286" name="Check Box 46" hidden="1">
              <a:extLst>
                <a:ext uri="{63B3BB69-23CF-44E3-9099-C40C66FF867C}">
                  <a14:compatExt spid="_x0000_s10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48</xdr:row>
          <xdr:rowOff>9525</xdr:rowOff>
        </xdr:from>
        <xdr:to>
          <xdr:col>10</xdr:col>
          <xdr:colOff>504825</xdr:colOff>
          <xdr:row>48</xdr:row>
          <xdr:rowOff>228600</xdr:rowOff>
        </xdr:to>
        <xdr:sp macro="" textlink="">
          <xdr:nvSpPr>
            <xdr:cNvPr id="10287" name="Check Box 47" hidden="1">
              <a:extLst>
                <a:ext uri="{63B3BB69-23CF-44E3-9099-C40C66FF867C}">
                  <a14:compatExt spid="_x0000_s10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48</xdr:row>
          <xdr:rowOff>9525</xdr:rowOff>
        </xdr:from>
        <xdr:to>
          <xdr:col>11</xdr:col>
          <xdr:colOff>504825</xdr:colOff>
          <xdr:row>48</xdr:row>
          <xdr:rowOff>228600</xdr:rowOff>
        </xdr:to>
        <xdr:sp macro="" textlink="">
          <xdr:nvSpPr>
            <xdr:cNvPr id="10288" name="Check Box 48" hidden="1">
              <a:extLst>
                <a:ext uri="{63B3BB69-23CF-44E3-9099-C40C66FF867C}">
                  <a14:compatExt spid="_x0000_s10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49</xdr:row>
          <xdr:rowOff>9525</xdr:rowOff>
        </xdr:from>
        <xdr:to>
          <xdr:col>9</xdr:col>
          <xdr:colOff>504825</xdr:colOff>
          <xdr:row>49</xdr:row>
          <xdr:rowOff>228600</xdr:rowOff>
        </xdr:to>
        <xdr:sp macro="" textlink="">
          <xdr:nvSpPr>
            <xdr:cNvPr id="10289" name="Check Box 49" hidden="1">
              <a:extLst>
                <a:ext uri="{63B3BB69-23CF-44E3-9099-C40C66FF867C}">
                  <a14:compatExt spid="_x0000_s10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49</xdr:row>
          <xdr:rowOff>9525</xdr:rowOff>
        </xdr:from>
        <xdr:to>
          <xdr:col>10</xdr:col>
          <xdr:colOff>504825</xdr:colOff>
          <xdr:row>49</xdr:row>
          <xdr:rowOff>228600</xdr:rowOff>
        </xdr:to>
        <xdr:sp macro="" textlink="">
          <xdr:nvSpPr>
            <xdr:cNvPr id="10290" name="Check Box 50" hidden="1">
              <a:extLst>
                <a:ext uri="{63B3BB69-23CF-44E3-9099-C40C66FF867C}">
                  <a14:compatExt spid="_x0000_s10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49</xdr:row>
          <xdr:rowOff>9525</xdr:rowOff>
        </xdr:from>
        <xdr:to>
          <xdr:col>11</xdr:col>
          <xdr:colOff>504825</xdr:colOff>
          <xdr:row>49</xdr:row>
          <xdr:rowOff>228600</xdr:rowOff>
        </xdr:to>
        <xdr:sp macro="" textlink="">
          <xdr:nvSpPr>
            <xdr:cNvPr id="10291" name="Check Box 51" hidden="1">
              <a:extLst>
                <a:ext uri="{63B3BB69-23CF-44E3-9099-C40C66FF867C}">
                  <a14:compatExt spid="_x0000_s10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50</xdr:row>
          <xdr:rowOff>9525</xdr:rowOff>
        </xdr:from>
        <xdr:to>
          <xdr:col>9</xdr:col>
          <xdr:colOff>504825</xdr:colOff>
          <xdr:row>50</xdr:row>
          <xdr:rowOff>228600</xdr:rowOff>
        </xdr:to>
        <xdr:sp macro="" textlink="">
          <xdr:nvSpPr>
            <xdr:cNvPr id="10292" name="Check Box 52" hidden="1">
              <a:extLst>
                <a:ext uri="{63B3BB69-23CF-44E3-9099-C40C66FF867C}">
                  <a14:compatExt spid="_x0000_s10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50</xdr:row>
          <xdr:rowOff>9525</xdr:rowOff>
        </xdr:from>
        <xdr:to>
          <xdr:col>10</xdr:col>
          <xdr:colOff>504825</xdr:colOff>
          <xdr:row>50</xdr:row>
          <xdr:rowOff>228600</xdr:rowOff>
        </xdr:to>
        <xdr:sp macro="" textlink="">
          <xdr:nvSpPr>
            <xdr:cNvPr id="10293" name="Check Box 53" hidden="1">
              <a:extLst>
                <a:ext uri="{63B3BB69-23CF-44E3-9099-C40C66FF867C}">
                  <a14:compatExt spid="_x0000_s10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50</xdr:row>
          <xdr:rowOff>9525</xdr:rowOff>
        </xdr:from>
        <xdr:to>
          <xdr:col>11</xdr:col>
          <xdr:colOff>504825</xdr:colOff>
          <xdr:row>50</xdr:row>
          <xdr:rowOff>228600</xdr:rowOff>
        </xdr:to>
        <xdr:sp macro="" textlink="">
          <xdr:nvSpPr>
            <xdr:cNvPr id="10294" name="Check Box 54" hidden="1">
              <a:extLst>
                <a:ext uri="{63B3BB69-23CF-44E3-9099-C40C66FF867C}">
                  <a14:compatExt spid="_x0000_s10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55</xdr:row>
          <xdr:rowOff>9525</xdr:rowOff>
        </xdr:from>
        <xdr:to>
          <xdr:col>9</xdr:col>
          <xdr:colOff>504825</xdr:colOff>
          <xdr:row>55</xdr:row>
          <xdr:rowOff>228600</xdr:rowOff>
        </xdr:to>
        <xdr:sp macro="" textlink="">
          <xdr:nvSpPr>
            <xdr:cNvPr id="10295" name="Check Box 55" hidden="1">
              <a:extLst>
                <a:ext uri="{63B3BB69-23CF-44E3-9099-C40C66FF867C}">
                  <a14:compatExt spid="_x0000_s10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55</xdr:row>
          <xdr:rowOff>9525</xdr:rowOff>
        </xdr:from>
        <xdr:to>
          <xdr:col>10</xdr:col>
          <xdr:colOff>504825</xdr:colOff>
          <xdr:row>55</xdr:row>
          <xdr:rowOff>228600</xdr:rowOff>
        </xdr:to>
        <xdr:sp macro="" textlink="">
          <xdr:nvSpPr>
            <xdr:cNvPr id="10296" name="Check Box 56" hidden="1">
              <a:extLst>
                <a:ext uri="{63B3BB69-23CF-44E3-9099-C40C66FF867C}">
                  <a14:compatExt spid="_x0000_s10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55</xdr:row>
          <xdr:rowOff>9525</xdr:rowOff>
        </xdr:from>
        <xdr:to>
          <xdr:col>11</xdr:col>
          <xdr:colOff>504825</xdr:colOff>
          <xdr:row>55</xdr:row>
          <xdr:rowOff>228600</xdr:rowOff>
        </xdr:to>
        <xdr:sp macro="" textlink="">
          <xdr:nvSpPr>
            <xdr:cNvPr id="10297" name="Check Box 57" hidden="1">
              <a:extLst>
                <a:ext uri="{63B3BB69-23CF-44E3-9099-C40C66FF867C}">
                  <a14:compatExt spid="_x0000_s10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56</xdr:row>
          <xdr:rowOff>9525</xdr:rowOff>
        </xdr:from>
        <xdr:to>
          <xdr:col>9</xdr:col>
          <xdr:colOff>504825</xdr:colOff>
          <xdr:row>56</xdr:row>
          <xdr:rowOff>228600</xdr:rowOff>
        </xdr:to>
        <xdr:sp macro="" textlink="">
          <xdr:nvSpPr>
            <xdr:cNvPr id="10298" name="Check Box 58" hidden="1">
              <a:extLst>
                <a:ext uri="{63B3BB69-23CF-44E3-9099-C40C66FF867C}">
                  <a14:compatExt spid="_x0000_s10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56</xdr:row>
          <xdr:rowOff>9525</xdr:rowOff>
        </xdr:from>
        <xdr:to>
          <xdr:col>10</xdr:col>
          <xdr:colOff>504825</xdr:colOff>
          <xdr:row>56</xdr:row>
          <xdr:rowOff>228600</xdr:rowOff>
        </xdr:to>
        <xdr:sp macro="" textlink="">
          <xdr:nvSpPr>
            <xdr:cNvPr id="10299" name="Check Box 59" hidden="1">
              <a:extLst>
                <a:ext uri="{63B3BB69-23CF-44E3-9099-C40C66FF867C}">
                  <a14:compatExt spid="_x0000_s10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56</xdr:row>
          <xdr:rowOff>9525</xdr:rowOff>
        </xdr:from>
        <xdr:to>
          <xdr:col>11</xdr:col>
          <xdr:colOff>504825</xdr:colOff>
          <xdr:row>56</xdr:row>
          <xdr:rowOff>228600</xdr:rowOff>
        </xdr:to>
        <xdr:sp macro="" textlink="">
          <xdr:nvSpPr>
            <xdr:cNvPr id="10300" name="Check Box 60" hidden="1">
              <a:extLst>
                <a:ext uri="{63B3BB69-23CF-44E3-9099-C40C66FF867C}">
                  <a14:compatExt spid="_x0000_s1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57</xdr:row>
          <xdr:rowOff>9525</xdr:rowOff>
        </xdr:from>
        <xdr:to>
          <xdr:col>9</xdr:col>
          <xdr:colOff>504825</xdr:colOff>
          <xdr:row>57</xdr:row>
          <xdr:rowOff>228600</xdr:rowOff>
        </xdr:to>
        <xdr:sp macro="" textlink="">
          <xdr:nvSpPr>
            <xdr:cNvPr id="10301" name="Check Box 61" hidden="1">
              <a:extLst>
                <a:ext uri="{63B3BB69-23CF-44E3-9099-C40C66FF867C}">
                  <a14:compatExt spid="_x0000_s10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57</xdr:row>
          <xdr:rowOff>9525</xdr:rowOff>
        </xdr:from>
        <xdr:to>
          <xdr:col>10</xdr:col>
          <xdr:colOff>504825</xdr:colOff>
          <xdr:row>57</xdr:row>
          <xdr:rowOff>228600</xdr:rowOff>
        </xdr:to>
        <xdr:sp macro="" textlink="">
          <xdr:nvSpPr>
            <xdr:cNvPr id="10302" name="Check Box 62" hidden="1">
              <a:extLst>
                <a:ext uri="{63B3BB69-23CF-44E3-9099-C40C66FF867C}">
                  <a14:compatExt spid="_x0000_s10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57</xdr:row>
          <xdr:rowOff>9525</xdr:rowOff>
        </xdr:from>
        <xdr:to>
          <xdr:col>11</xdr:col>
          <xdr:colOff>504825</xdr:colOff>
          <xdr:row>57</xdr:row>
          <xdr:rowOff>228600</xdr:rowOff>
        </xdr:to>
        <xdr:sp macro="" textlink="">
          <xdr:nvSpPr>
            <xdr:cNvPr id="10303" name="Check Box 63" hidden="1">
              <a:extLst>
                <a:ext uri="{63B3BB69-23CF-44E3-9099-C40C66FF867C}">
                  <a14:compatExt spid="_x0000_s10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58</xdr:row>
          <xdr:rowOff>9525</xdr:rowOff>
        </xdr:from>
        <xdr:to>
          <xdr:col>9</xdr:col>
          <xdr:colOff>504825</xdr:colOff>
          <xdr:row>58</xdr:row>
          <xdr:rowOff>228600</xdr:rowOff>
        </xdr:to>
        <xdr:sp macro="" textlink="">
          <xdr:nvSpPr>
            <xdr:cNvPr id="10304" name="Check Box 64" hidden="1">
              <a:extLst>
                <a:ext uri="{63B3BB69-23CF-44E3-9099-C40C66FF867C}">
                  <a14:compatExt spid="_x0000_s10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58</xdr:row>
          <xdr:rowOff>9525</xdr:rowOff>
        </xdr:from>
        <xdr:to>
          <xdr:col>10</xdr:col>
          <xdr:colOff>504825</xdr:colOff>
          <xdr:row>58</xdr:row>
          <xdr:rowOff>228600</xdr:rowOff>
        </xdr:to>
        <xdr:sp macro="" textlink="">
          <xdr:nvSpPr>
            <xdr:cNvPr id="10305" name="Check Box 65" hidden="1">
              <a:extLst>
                <a:ext uri="{63B3BB69-23CF-44E3-9099-C40C66FF867C}">
                  <a14:compatExt spid="_x0000_s10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58</xdr:row>
          <xdr:rowOff>9525</xdr:rowOff>
        </xdr:from>
        <xdr:to>
          <xdr:col>11</xdr:col>
          <xdr:colOff>504825</xdr:colOff>
          <xdr:row>58</xdr:row>
          <xdr:rowOff>228600</xdr:rowOff>
        </xdr:to>
        <xdr:sp macro="" textlink="">
          <xdr:nvSpPr>
            <xdr:cNvPr id="10306" name="Check Box 66" hidden="1">
              <a:extLst>
                <a:ext uri="{63B3BB69-23CF-44E3-9099-C40C66FF867C}">
                  <a14:compatExt spid="_x0000_s10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59</xdr:row>
          <xdr:rowOff>9525</xdr:rowOff>
        </xdr:from>
        <xdr:to>
          <xdr:col>9</xdr:col>
          <xdr:colOff>504825</xdr:colOff>
          <xdr:row>59</xdr:row>
          <xdr:rowOff>228600</xdr:rowOff>
        </xdr:to>
        <xdr:sp macro="" textlink="">
          <xdr:nvSpPr>
            <xdr:cNvPr id="10307" name="Check Box 67" hidden="1">
              <a:extLst>
                <a:ext uri="{63B3BB69-23CF-44E3-9099-C40C66FF867C}">
                  <a14:compatExt spid="_x0000_s10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59</xdr:row>
          <xdr:rowOff>9525</xdr:rowOff>
        </xdr:from>
        <xdr:to>
          <xdr:col>10</xdr:col>
          <xdr:colOff>504825</xdr:colOff>
          <xdr:row>59</xdr:row>
          <xdr:rowOff>228600</xdr:rowOff>
        </xdr:to>
        <xdr:sp macro="" textlink="">
          <xdr:nvSpPr>
            <xdr:cNvPr id="10308" name="Check Box 68" hidden="1">
              <a:extLst>
                <a:ext uri="{63B3BB69-23CF-44E3-9099-C40C66FF867C}">
                  <a14:compatExt spid="_x0000_s10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59</xdr:row>
          <xdr:rowOff>9525</xdr:rowOff>
        </xdr:from>
        <xdr:to>
          <xdr:col>11</xdr:col>
          <xdr:colOff>504825</xdr:colOff>
          <xdr:row>59</xdr:row>
          <xdr:rowOff>228600</xdr:rowOff>
        </xdr:to>
        <xdr:sp macro="" textlink="">
          <xdr:nvSpPr>
            <xdr:cNvPr id="10309" name="Check Box 69" hidden="1">
              <a:extLst>
                <a:ext uri="{63B3BB69-23CF-44E3-9099-C40C66FF867C}">
                  <a14:compatExt spid="_x0000_s10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60</xdr:row>
          <xdr:rowOff>9525</xdr:rowOff>
        </xdr:from>
        <xdr:to>
          <xdr:col>9</xdr:col>
          <xdr:colOff>504825</xdr:colOff>
          <xdr:row>60</xdr:row>
          <xdr:rowOff>228600</xdr:rowOff>
        </xdr:to>
        <xdr:sp macro="" textlink="">
          <xdr:nvSpPr>
            <xdr:cNvPr id="10310" name="Check Box 70" hidden="1">
              <a:extLst>
                <a:ext uri="{63B3BB69-23CF-44E3-9099-C40C66FF867C}">
                  <a14:compatExt spid="_x0000_s10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60</xdr:row>
          <xdr:rowOff>9525</xdr:rowOff>
        </xdr:from>
        <xdr:to>
          <xdr:col>10</xdr:col>
          <xdr:colOff>504825</xdr:colOff>
          <xdr:row>60</xdr:row>
          <xdr:rowOff>228600</xdr:rowOff>
        </xdr:to>
        <xdr:sp macro="" textlink="">
          <xdr:nvSpPr>
            <xdr:cNvPr id="10311" name="Check Box 71" hidden="1">
              <a:extLst>
                <a:ext uri="{63B3BB69-23CF-44E3-9099-C40C66FF867C}">
                  <a14:compatExt spid="_x0000_s10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60</xdr:row>
          <xdr:rowOff>9525</xdr:rowOff>
        </xdr:from>
        <xdr:to>
          <xdr:col>11</xdr:col>
          <xdr:colOff>504825</xdr:colOff>
          <xdr:row>60</xdr:row>
          <xdr:rowOff>228600</xdr:rowOff>
        </xdr:to>
        <xdr:sp macro="" textlink="">
          <xdr:nvSpPr>
            <xdr:cNvPr id="10312" name="Check Box 72" hidden="1">
              <a:extLst>
                <a:ext uri="{63B3BB69-23CF-44E3-9099-C40C66FF867C}">
                  <a14:compatExt spid="_x0000_s10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10</xdr:col>
      <xdr:colOff>161925</xdr:colOff>
      <xdr:row>13</xdr:row>
      <xdr:rowOff>47624</xdr:rowOff>
    </xdr:from>
    <xdr:to>
      <xdr:col>13</xdr:col>
      <xdr:colOff>390525</xdr:colOff>
      <xdr:row>19</xdr:row>
      <xdr:rowOff>152400</xdr:rowOff>
    </xdr:to>
    <xdr:sp macro="" textlink="">
      <xdr:nvSpPr>
        <xdr:cNvPr id="2" name="Toelichting met afgeronde rechthoek 1"/>
        <xdr:cNvSpPr/>
      </xdr:nvSpPr>
      <xdr:spPr>
        <a:xfrm>
          <a:off x="7648575" y="2257424"/>
          <a:ext cx="2057400" cy="1247776"/>
        </a:xfrm>
        <a:prstGeom prst="wedgeRoundRectCallout">
          <a:avLst>
            <a:gd name="adj1" fmla="val -86111"/>
            <a:gd name="adj2" fmla="val 937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 het onderdeel 'Beeld van school' is geactiveerd.</a:t>
          </a:r>
        </a:p>
        <a:p>
          <a:pPr algn="l"/>
          <a:endParaRPr lang="nl-NL" sz="1100"/>
        </a:p>
        <a:p>
          <a:pPr algn="l"/>
          <a:r>
            <a:rPr lang="nl-NL" sz="1100"/>
            <a:t>kijk ook bij 'Resultaten</a:t>
          </a:r>
          <a:r>
            <a:rPr lang="nl-NL" sz="1100" baseline="0"/>
            <a:t> leerlingvragenlijst'</a:t>
          </a:r>
          <a:endParaRPr lang="nl-NL"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876300</xdr:colOff>
      <xdr:row>13</xdr:row>
      <xdr:rowOff>38100</xdr:rowOff>
    </xdr:from>
    <xdr:to>
      <xdr:col>5</xdr:col>
      <xdr:colOff>1190625</xdr:colOff>
      <xdr:row>15</xdr:row>
      <xdr:rowOff>57150</xdr:rowOff>
    </xdr:to>
    <xdr:sp macro="" textlink="">
      <xdr:nvSpPr>
        <xdr:cNvPr id="2" name="AutoShape 1"/>
        <xdr:cNvSpPr>
          <a:spLocks noChangeArrowheads="1"/>
        </xdr:cNvSpPr>
      </xdr:nvSpPr>
      <xdr:spPr bwMode="auto">
        <a:xfrm>
          <a:off x="5629275" y="2143125"/>
          <a:ext cx="1695450" cy="342900"/>
        </a:xfrm>
        <a:prstGeom prst="wedgeRectCallout">
          <a:avLst>
            <a:gd name="adj1" fmla="val -25282"/>
            <a:gd name="adj2" fmla="val 227778"/>
          </a:avLst>
        </a:prstGeom>
        <a:solidFill>
          <a:srgbClr val="FF0000"/>
        </a:solidFill>
        <a:ln w="9525">
          <a:solidFill>
            <a:srgbClr val="000000"/>
          </a:solidFill>
          <a:miter lim="800000"/>
          <a:headEnd/>
          <a:tailEnd/>
        </a:ln>
      </xdr:spPr>
      <xdr:txBody>
        <a:bodyPr vertOverflow="clip" wrap="square" lIns="27432" tIns="22860" rIns="0" bIns="0" anchor="t" upright="1"/>
        <a:lstStyle/>
        <a:p>
          <a:pPr algn="l" rtl="1">
            <a:defRPr sz="1000"/>
          </a:pPr>
          <a:r>
            <a:rPr lang="nl-NL" sz="1000" b="1" i="0" strike="noStrike">
              <a:solidFill>
                <a:srgbClr val="FFFFFF"/>
              </a:solidFill>
              <a:latin typeface="Arial"/>
              <a:cs typeface="Arial"/>
            </a:rPr>
            <a:t>Klik op het gekleurde vak en selecteer de score</a:t>
          </a:r>
        </a:p>
      </xdr:txBody>
    </xdr:sp>
    <xdr:clientData fPrintsWithSheet="0"/>
  </xdr:twoCellAnchor>
  <xdr:twoCellAnchor>
    <xdr:from>
      <xdr:col>10</xdr:col>
      <xdr:colOff>361950</xdr:colOff>
      <xdr:row>15</xdr:row>
      <xdr:rowOff>85725</xdr:rowOff>
    </xdr:from>
    <xdr:to>
      <xdr:col>14</xdr:col>
      <xdr:colOff>485775</xdr:colOff>
      <xdr:row>19</xdr:row>
      <xdr:rowOff>95250</xdr:rowOff>
    </xdr:to>
    <xdr:sp macro="" textlink="">
      <xdr:nvSpPr>
        <xdr:cNvPr id="5" name="Toelichting met afgeronde rechthoek 4"/>
        <xdr:cNvSpPr/>
      </xdr:nvSpPr>
      <xdr:spPr>
        <a:xfrm>
          <a:off x="9553575" y="2514600"/>
          <a:ext cx="2562225" cy="676275"/>
        </a:xfrm>
        <a:prstGeom prst="wedgeRoundRectCallout">
          <a:avLst>
            <a:gd name="adj1" fmla="val -93324"/>
            <a:gd name="adj2" fmla="val 6916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in</a:t>
          </a:r>
          <a:r>
            <a:rPr lang="nl-NL" sz="1100" baseline="0"/>
            <a:t> deze demo werkt alleen de rij achter het vak Rekenen</a:t>
          </a:r>
          <a:endParaRPr lang="nl-NL"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16</xdr:col>
      <xdr:colOff>247650</xdr:colOff>
      <xdr:row>12</xdr:row>
      <xdr:rowOff>123825</xdr:rowOff>
    </xdr:from>
    <xdr:to>
      <xdr:col>20</xdr:col>
      <xdr:colOff>371475</xdr:colOff>
      <xdr:row>18</xdr:row>
      <xdr:rowOff>38100</xdr:rowOff>
    </xdr:to>
    <xdr:sp macro="" textlink="">
      <xdr:nvSpPr>
        <xdr:cNvPr id="23" name="Toelichting met afgeronde rechthoek 22"/>
        <xdr:cNvSpPr/>
      </xdr:nvSpPr>
      <xdr:spPr>
        <a:xfrm>
          <a:off x="8067675" y="2181225"/>
          <a:ext cx="2562225" cy="1228725"/>
        </a:xfrm>
        <a:prstGeom prst="wedgeRoundRectCallout">
          <a:avLst>
            <a:gd name="adj1" fmla="val -49086"/>
            <a:gd name="adj2" fmla="val 22033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de vraag wel/niet onderpresteren wordt in deze demo niet beantwoord</a:t>
          </a:r>
        </a:p>
        <a:p>
          <a:pPr algn="l"/>
          <a:endParaRPr lang="nl-NL" sz="1100"/>
        </a:p>
        <a:p>
          <a:pPr algn="l"/>
          <a:r>
            <a:rPr lang="nl-NL" sz="1100"/>
            <a:t>Het</a:t>
          </a:r>
          <a:r>
            <a:rPr lang="nl-NL" sz="1100" baseline="0"/>
            <a:t> vakje 'Sprake van onderpresteren' blijft grijs</a:t>
          </a:r>
          <a:endParaRPr lang="nl-NL" sz="1100"/>
        </a:p>
      </xdr:txBody>
    </xdr:sp>
    <xdr:clientData/>
  </xdr:twoCellAnchor>
  <mc:AlternateContent xmlns:mc="http://schemas.openxmlformats.org/markup-compatibility/2006">
    <mc:Choice xmlns:a14="http://schemas.microsoft.com/office/drawing/2010/main" Requires="a14">
      <xdr:twoCellAnchor editAs="oneCell">
        <xdr:from>
          <xdr:col>1</xdr:col>
          <xdr:colOff>219075</xdr:colOff>
          <xdr:row>15</xdr:row>
          <xdr:rowOff>9525</xdr:rowOff>
        </xdr:from>
        <xdr:to>
          <xdr:col>1</xdr:col>
          <xdr:colOff>523875</xdr:colOff>
          <xdr:row>15</xdr:row>
          <xdr:rowOff>228600</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16</xdr:row>
          <xdr:rowOff>9525</xdr:rowOff>
        </xdr:from>
        <xdr:to>
          <xdr:col>1</xdr:col>
          <xdr:colOff>523875</xdr:colOff>
          <xdr:row>16</xdr:row>
          <xdr:rowOff>228600</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17</xdr:row>
          <xdr:rowOff>9525</xdr:rowOff>
        </xdr:from>
        <xdr:to>
          <xdr:col>1</xdr:col>
          <xdr:colOff>523875</xdr:colOff>
          <xdr:row>17</xdr:row>
          <xdr:rowOff>228600</xdr:rowOff>
        </xdr:to>
        <xdr:sp macro="" textlink="">
          <xdr:nvSpPr>
            <xdr:cNvPr id="15363" name="Check Box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18</xdr:row>
          <xdr:rowOff>9525</xdr:rowOff>
        </xdr:from>
        <xdr:to>
          <xdr:col>1</xdr:col>
          <xdr:colOff>523875</xdr:colOff>
          <xdr:row>18</xdr:row>
          <xdr:rowOff>228600</xdr:rowOff>
        </xdr:to>
        <xdr:sp macro="" textlink="">
          <xdr:nvSpPr>
            <xdr:cNvPr id="15364" name="Check Box 4" hidden="1">
              <a:extLst>
                <a:ext uri="{63B3BB69-23CF-44E3-9099-C40C66FF867C}">
                  <a14:compatExt spid="_x0000_s15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19</xdr:row>
          <xdr:rowOff>9525</xdr:rowOff>
        </xdr:from>
        <xdr:to>
          <xdr:col>1</xdr:col>
          <xdr:colOff>523875</xdr:colOff>
          <xdr:row>19</xdr:row>
          <xdr:rowOff>228600</xdr:rowOff>
        </xdr:to>
        <xdr:sp macro="" textlink="">
          <xdr:nvSpPr>
            <xdr:cNvPr id="15365" name="Check Box 5" hidden="1">
              <a:extLst>
                <a:ext uri="{63B3BB69-23CF-44E3-9099-C40C66FF867C}">
                  <a14:compatExt spid="_x0000_s15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20</xdr:row>
          <xdr:rowOff>9525</xdr:rowOff>
        </xdr:from>
        <xdr:to>
          <xdr:col>1</xdr:col>
          <xdr:colOff>523875</xdr:colOff>
          <xdr:row>20</xdr:row>
          <xdr:rowOff>228600</xdr:rowOff>
        </xdr:to>
        <xdr:sp macro="" textlink="">
          <xdr:nvSpPr>
            <xdr:cNvPr id="15366" name="Check Box 6" hidden="1">
              <a:extLst>
                <a:ext uri="{63B3BB69-23CF-44E3-9099-C40C66FF867C}">
                  <a14:compatExt spid="_x0000_s15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21</xdr:row>
          <xdr:rowOff>9525</xdr:rowOff>
        </xdr:from>
        <xdr:to>
          <xdr:col>1</xdr:col>
          <xdr:colOff>523875</xdr:colOff>
          <xdr:row>21</xdr:row>
          <xdr:rowOff>228600</xdr:rowOff>
        </xdr:to>
        <xdr:sp macro="" textlink="">
          <xdr:nvSpPr>
            <xdr:cNvPr id="15367" name="Check Box 7" hidden="1">
              <a:extLst>
                <a:ext uri="{63B3BB69-23CF-44E3-9099-C40C66FF867C}">
                  <a14:compatExt spid="_x0000_s15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22</xdr:row>
          <xdr:rowOff>9525</xdr:rowOff>
        </xdr:from>
        <xdr:to>
          <xdr:col>1</xdr:col>
          <xdr:colOff>523875</xdr:colOff>
          <xdr:row>22</xdr:row>
          <xdr:rowOff>228600</xdr:rowOff>
        </xdr:to>
        <xdr:sp macro="" textlink="">
          <xdr:nvSpPr>
            <xdr:cNvPr id="15368" name="Check Box 8" hidden="1">
              <a:extLst>
                <a:ext uri="{63B3BB69-23CF-44E3-9099-C40C66FF867C}">
                  <a14:compatExt spid="_x0000_s15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23</xdr:row>
          <xdr:rowOff>9525</xdr:rowOff>
        </xdr:from>
        <xdr:to>
          <xdr:col>1</xdr:col>
          <xdr:colOff>523875</xdr:colOff>
          <xdr:row>23</xdr:row>
          <xdr:rowOff>228600</xdr:rowOff>
        </xdr:to>
        <xdr:sp macro="" textlink="">
          <xdr:nvSpPr>
            <xdr:cNvPr id="15369" name="Check Box 9" hidden="1">
              <a:extLst>
                <a:ext uri="{63B3BB69-23CF-44E3-9099-C40C66FF867C}">
                  <a14:compatExt spid="_x0000_s15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24</xdr:row>
          <xdr:rowOff>9525</xdr:rowOff>
        </xdr:from>
        <xdr:to>
          <xdr:col>1</xdr:col>
          <xdr:colOff>523875</xdr:colOff>
          <xdr:row>24</xdr:row>
          <xdr:rowOff>228600</xdr:rowOff>
        </xdr:to>
        <xdr:sp macro="" textlink="">
          <xdr:nvSpPr>
            <xdr:cNvPr id="15370" name="Check Box 10" hidden="1">
              <a:extLst>
                <a:ext uri="{63B3BB69-23CF-44E3-9099-C40C66FF867C}">
                  <a14:compatExt spid="_x0000_s15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25</xdr:row>
          <xdr:rowOff>9525</xdr:rowOff>
        </xdr:from>
        <xdr:to>
          <xdr:col>1</xdr:col>
          <xdr:colOff>523875</xdr:colOff>
          <xdr:row>25</xdr:row>
          <xdr:rowOff>228600</xdr:rowOff>
        </xdr:to>
        <xdr:sp macro="" textlink="">
          <xdr:nvSpPr>
            <xdr:cNvPr id="15371" name="Check Box 11" hidden="1">
              <a:extLst>
                <a:ext uri="{63B3BB69-23CF-44E3-9099-C40C66FF867C}">
                  <a14:compatExt spid="_x0000_s15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26</xdr:row>
          <xdr:rowOff>9525</xdr:rowOff>
        </xdr:from>
        <xdr:to>
          <xdr:col>1</xdr:col>
          <xdr:colOff>523875</xdr:colOff>
          <xdr:row>26</xdr:row>
          <xdr:rowOff>228600</xdr:rowOff>
        </xdr:to>
        <xdr:sp macro="" textlink="">
          <xdr:nvSpPr>
            <xdr:cNvPr id="15372" name="Check Box 12" hidden="1">
              <a:extLst>
                <a:ext uri="{63B3BB69-23CF-44E3-9099-C40C66FF867C}">
                  <a14:compatExt spid="_x0000_s15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27</xdr:row>
          <xdr:rowOff>9525</xdr:rowOff>
        </xdr:from>
        <xdr:to>
          <xdr:col>1</xdr:col>
          <xdr:colOff>523875</xdr:colOff>
          <xdr:row>27</xdr:row>
          <xdr:rowOff>228600</xdr:rowOff>
        </xdr:to>
        <xdr:sp macro="" textlink="">
          <xdr:nvSpPr>
            <xdr:cNvPr id="15373" name="Check Box 13" hidden="1">
              <a:extLst>
                <a:ext uri="{63B3BB69-23CF-44E3-9099-C40C66FF867C}">
                  <a14:compatExt spid="_x0000_s15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28</xdr:row>
          <xdr:rowOff>9525</xdr:rowOff>
        </xdr:from>
        <xdr:to>
          <xdr:col>1</xdr:col>
          <xdr:colOff>523875</xdr:colOff>
          <xdr:row>28</xdr:row>
          <xdr:rowOff>228600</xdr:rowOff>
        </xdr:to>
        <xdr:sp macro="" textlink="">
          <xdr:nvSpPr>
            <xdr:cNvPr id="15374" name="Check Box 14" hidden="1">
              <a:extLst>
                <a:ext uri="{63B3BB69-23CF-44E3-9099-C40C66FF867C}">
                  <a14:compatExt spid="_x0000_s15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29</xdr:row>
          <xdr:rowOff>9525</xdr:rowOff>
        </xdr:from>
        <xdr:to>
          <xdr:col>1</xdr:col>
          <xdr:colOff>523875</xdr:colOff>
          <xdr:row>29</xdr:row>
          <xdr:rowOff>228600</xdr:rowOff>
        </xdr:to>
        <xdr:sp macro="" textlink="">
          <xdr:nvSpPr>
            <xdr:cNvPr id="15375" name="Check Box 15" hidden="1">
              <a:extLst>
                <a:ext uri="{63B3BB69-23CF-44E3-9099-C40C66FF867C}">
                  <a14:compatExt spid="_x0000_s15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30</xdr:row>
          <xdr:rowOff>9525</xdr:rowOff>
        </xdr:from>
        <xdr:to>
          <xdr:col>1</xdr:col>
          <xdr:colOff>523875</xdr:colOff>
          <xdr:row>30</xdr:row>
          <xdr:rowOff>228600</xdr:rowOff>
        </xdr:to>
        <xdr:sp macro="" textlink="">
          <xdr:nvSpPr>
            <xdr:cNvPr id="15376" name="Check Box 16" hidden="1">
              <a:extLst>
                <a:ext uri="{63B3BB69-23CF-44E3-9099-C40C66FF867C}">
                  <a14:compatExt spid="_x0000_s15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31</xdr:row>
          <xdr:rowOff>9525</xdr:rowOff>
        </xdr:from>
        <xdr:to>
          <xdr:col>1</xdr:col>
          <xdr:colOff>523875</xdr:colOff>
          <xdr:row>31</xdr:row>
          <xdr:rowOff>228600</xdr:rowOff>
        </xdr:to>
        <xdr:sp macro="" textlink="">
          <xdr:nvSpPr>
            <xdr:cNvPr id="15377" name="Check Box 17" hidden="1">
              <a:extLst>
                <a:ext uri="{63B3BB69-23CF-44E3-9099-C40C66FF867C}">
                  <a14:compatExt spid="_x0000_s15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32</xdr:row>
          <xdr:rowOff>9525</xdr:rowOff>
        </xdr:from>
        <xdr:to>
          <xdr:col>1</xdr:col>
          <xdr:colOff>523875</xdr:colOff>
          <xdr:row>32</xdr:row>
          <xdr:rowOff>228600</xdr:rowOff>
        </xdr:to>
        <xdr:sp macro="" textlink="">
          <xdr:nvSpPr>
            <xdr:cNvPr id="15378" name="Check Box 18" hidden="1">
              <a:extLst>
                <a:ext uri="{63B3BB69-23CF-44E3-9099-C40C66FF867C}">
                  <a14:compatExt spid="_x0000_s15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33</xdr:row>
          <xdr:rowOff>9525</xdr:rowOff>
        </xdr:from>
        <xdr:to>
          <xdr:col>1</xdr:col>
          <xdr:colOff>523875</xdr:colOff>
          <xdr:row>33</xdr:row>
          <xdr:rowOff>228600</xdr:rowOff>
        </xdr:to>
        <xdr:sp macro="" textlink="">
          <xdr:nvSpPr>
            <xdr:cNvPr id="15379" name="Check Box 19" hidden="1">
              <a:extLst>
                <a:ext uri="{63B3BB69-23CF-44E3-9099-C40C66FF867C}">
                  <a14:compatExt spid="_x0000_s15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34</xdr:row>
          <xdr:rowOff>9525</xdr:rowOff>
        </xdr:from>
        <xdr:to>
          <xdr:col>1</xdr:col>
          <xdr:colOff>523875</xdr:colOff>
          <xdr:row>34</xdr:row>
          <xdr:rowOff>228600</xdr:rowOff>
        </xdr:to>
        <xdr:sp macro="" textlink="">
          <xdr:nvSpPr>
            <xdr:cNvPr id="15380" name="Check Box 20" hidden="1">
              <a:extLst>
                <a:ext uri="{63B3BB69-23CF-44E3-9099-C40C66FF867C}">
                  <a14:compatExt spid="_x0000_s15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35</xdr:row>
          <xdr:rowOff>9525</xdr:rowOff>
        </xdr:from>
        <xdr:to>
          <xdr:col>1</xdr:col>
          <xdr:colOff>523875</xdr:colOff>
          <xdr:row>35</xdr:row>
          <xdr:rowOff>228600</xdr:rowOff>
        </xdr:to>
        <xdr:sp macro="" textlink="">
          <xdr:nvSpPr>
            <xdr:cNvPr id="15381" name="Check Box 21" hidden="1">
              <a:extLst>
                <a:ext uri="{63B3BB69-23CF-44E3-9099-C40C66FF867C}">
                  <a14:compatExt spid="_x0000_s15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2</xdr:col>
      <xdr:colOff>219075</xdr:colOff>
      <xdr:row>16</xdr:row>
      <xdr:rowOff>152400</xdr:rowOff>
    </xdr:from>
    <xdr:to>
      <xdr:col>3</xdr:col>
      <xdr:colOff>85725</xdr:colOff>
      <xdr:row>18</xdr:row>
      <xdr:rowOff>95250</xdr:rowOff>
    </xdr:to>
    <xdr:sp macro="" textlink="">
      <xdr:nvSpPr>
        <xdr:cNvPr id="3" name="AutoShape 14"/>
        <xdr:cNvSpPr>
          <a:spLocks noChangeArrowheads="1"/>
        </xdr:cNvSpPr>
      </xdr:nvSpPr>
      <xdr:spPr bwMode="auto">
        <a:xfrm>
          <a:off x="2209800" y="2905125"/>
          <a:ext cx="1247775" cy="419100"/>
        </a:xfrm>
        <a:prstGeom prst="wedgeRectCallout">
          <a:avLst>
            <a:gd name="adj1" fmla="val -70611"/>
            <a:gd name="adj2" fmla="val -13634"/>
          </a:avLst>
        </a:prstGeom>
        <a:solidFill>
          <a:srgbClr val="CCCCFF"/>
        </a:solidFill>
        <a:ln w="9525">
          <a:solidFill>
            <a:srgbClr val="000000"/>
          </a:solidFill>
          <a:miter lim="800000"/>
          <a:headEnd/>
          <a:tailEnd/>
        </a:ln>
      </xdr:spPr>
      <xdr:txBody>
        <a:bodyPr vertOverflow="clip" wrap="square" lIns="27432" tIns="22860" rIns="27432" bIns="22860" anchor="ctr" upright="1"/>
        <a:lstStyle/>
        <a:p>
          <a:pPr algn="ctr" rtl="1">
            <a:defRPr sz="1000"/>
          </a:pPr>
          <a:r>
            <a:rPr lang="nl-NL" sz="1000" b="0" i="0" strike="noStrike">
              <a:solidFill>
                <a:srgbClr val="000000"/>
              </a:solidFill>
              <a:latin typeface="Arial"/>
              <a:cs typeface="Arial"/>
            </a:rPr>
            <a:t>klik op het vakje en</a:t>
          </a:r>
        </a:p>
        <a:p>
          <a:pPr algn="ctr" rtl="1">
            <a:defRPr sz="1000"/>
          </a:pPr>
          <a:r>
            <a:rPr lang="nl-NL" sz="1000" b="0" i="0" strike="noStrike">
              <a:solidFill>
                <a:srgbClr val="000000"/>
              </a:solidFill>
              <a:latin typeface="Arial"/>
              <a:cs typeface="Arial"/>
            </a:rPr>
            <a:t>selecteer ja / nee</a:t>
          </a:r>
        </a:p>
      </xdr:txBody>
    </xdr:sp>
    <xdr:clientData fPrintsWithSheet="0"/>
  </xdr:twoCellAnchor>
  <xdr:twoCellAnchor>
    <xdr:from>
      <xdr:col>3</xdr:col>
      <xdr:colOff>285750</xdr:colOff>
      <xdr:row>39</xdr:row>
      <xdr:rowOff>66675</xdr:rowOff>
    </xdr:from>
    <xdr:to>
      <xdr:col>4</xdr:col>
      <xdr:colOff>133350</xdr:colOff>
      <xdr:row>41</xdr:row>
      <xdr:rowOff>9525</xdr:rowOff>
    </xdr:to>
    <xdr:sp macro="" textlink="">
      <xdr:nvSpPr>
        <xdr:cNvPr id="4" name="AutoShape 15"/>
        <xdr:cNvSpPr>
          <a:spLocks noChangeArrowheads="1"/>
        </xdr:cNvSpPr>
      </xdr:nvSpPr>
      <xdr:spPr bwMode="auto">
        <a:xfrm>
          <a:off x="3657600" y="7867650"/>
          <a:ext cx="1228725" cy="419100"/>
        </a:xfrm>
        <a:prstGeom prst="wedgeRectCallout">
          <a:avLst>
            <a:gd name="adj1" fmla="val -73255"/>
            <a:gd name="adj2" fmla="val 11366"/>
          </a:avLst>
        </a:prstGeom>
        <a:solidFill>
          <a:srgbClr val="CCCCFF"/>
        </a:solidFill>
        <a:ln w="9525">
          <a:solidFill>
            <a:srgbClr val="000000"/>
          </a:solidFill>
          <a:miter lim="800000"/>
          <a:headEnd/>
          <a:tailEnd/>
        </a:ln>
      </xdr:spPr>
      <xdr:txBody>
        <a:bodyPr vertOverflow="clip" wrap="square" lIns="27432" tIns="22860" rIns="27432" bIns="22860" anchor="ctr" upright="1"/>
        <a:lstStyle/>
        <a:p>
          <a:pPr algn="ctr" rtl="1">
            <a:defRPr sz="1000"/>
          </a:pPr>
          <a:r>
            <a:rPr lang="nl-NL" sz="1000" b="0" i="0" strike="noStrike">
              <a:solidFill>
                <a:srgbClr val="000000"/>
              </a:solidFill>
              <a:latin typeface="Arial"/>
              <a:cs typeface="Arial"/>
            </a:rPr>
            <a:t>klik op het vakje en</a:t>
          </a:r>
        </a:p>
        <a:p>
          <a:pPr algn="ctr" rtl="1">
            <a:defRPr sz="1000"/>
          </a:pPr>
          <a:r>
            <a:rPr lang="nl-NL" sz="1000" b="0" i="0" strike="noStrike">
              <a:solidFill>
                <a:srgbClr val="000000"/>
              </a:solidFill>
              <a:latin typeface="Arial"/>
              <a:cs typeface="Arial"/>
            </a:rPr>
            <a:t>selecteer ja / nee</a:t>
          </a:r>
        </a:p>
      </xdr:txBody>
    </xdr:sp>
    <xdr:clientData fPrintsWithSheet="0"/>
  </xdr:twoCellAnchor>
  <xdr:twoCellAnchor>
    <xdr:from>
      <xdr:col>7</xdr:col>
      <xdr:colOff>457200</xdr:colOff>
      <xdr:row>15</xdr:row>
      <xdr:rowOff>38099</xdr:rowOff>
    </xdr:from>
    <xdr:to>
      <xdr:col>13</xdr:col>
      <xdr:colOff>19050</xdr:colOff>
      <xdr:row>20</xdr:row>
      <xdr:rowOff>104774</xdr:rowOff>
    </xdr:to>
    <xdr:sp macro="" textlink="">
      <xdr:nvSpPr>
        <xdr:cNvPr id="5" name="Toelichting met afgeronde rechthoek 4"/>
        <xdr:cNvSpPr/>
      </xdr:nvSpPr>
      <xdr:spPr>
        <a:xfrm>
          <a:off x="9305925" y="2505074"/>
          <a:ext cx="3219450" cy="1304925"/>
        </a:xfrm>
        <a:prstGeom prst="wedgeRoundRectCallout">
          <a:avLst>
            <a:gd name="adj1" fmla="val -54265"/>
            <a:gd name="adj2" fmla="val 10737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dit</a:t>
          </a:r>
          <a:r>
            <a:rPr lang="nl-NL" sz="1100" baseline="0"/>
            <a:t> formulier geeft aanknopingspunten om het handelingsplan op te stellen</a:t>
          </a:r>
        </a:p>
        <a:p>
          <a:pPr algn="l"/>
          <a:endParaRPr lang="nl-NL" sz="1100" baseline="0"/>
        </a:p>
        <a:p>
          <a:pPr algn="l"/>
          <a:r>
            <a:rPr lang="nl-NL" sz="1100" baseline="0"/>
            <a:t>Het formulier is dus geen handelingsplan - het is puur een korte opsomming van onderdelen die in het HP terug komen </a:t>
          </a:r>
          <a:endParaRPr lang="nl-NL" sz="1100"/>
        </a:p>
      </xdr:txBody>
    </xdr:sp>
    <xdr:clientData/>
  </xdr:twoCellAnchor>
  <mc:AlternateContent xmlns:mc="http://schemas.openxmlformats.org/markup-compatibility/2006">
    <mc:Choice xmlns:a14="http://schemas.microsoft.com/office/drawing/2010/main" Requires="a14">
      <xdr:twoCellAnchor editAs="oneCell">
        <xdr:from>
          <xdr:col>4</xdr:col>
          <xdr:colOff>257175</xdr:colOff>
          <xdr:row>15</xdr:row>
          <xdr:rowOff>28575</xdr:rowOff>
        </xdr:from>
        <xdr:to>
          <xdr:col>4</xdr:col>
          <xdr:colOff>561975</xdr:colOff>
          <xdr:row>15</xdr:row>
          <xdr:rowOff>247650</xdr:rowOff>
        </xdr:to>
        <xdr:sp macro="" textlink="">
          <xdr:nvSpPr>
            <xdr:cNvPr id="14337" name="Check Box 1"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17</xdr:row>
          <xdr:rowOff>28575</xdr:rowOff>
        </xdr:from>
        <xdr:to>
          <xdr:col>4</xdr:col>
          <xdr:colOff>561975</xdr:colOff>
          <xdr:row>17</xdr:row>
          <xdr:rowOff>247650</xdr:rowOff>
        </xdr:to>
        <xdr:sp macro="" textlink="">
          <xdr:nvSpPr>
            <xdr:cNvPr id="14338" name="Check Box 2" hidden="1">
              <a:extLst>
                <a:ext uri="{63B3BB69-23CF-44E3-9099-C40C66FF867C}">
                  <a14:compatExt spid="_x0000_s14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19</xdr:row>
          <xdr:rowOff>28575</xdr:rowOff>
        </xdr:from>
        <xdr:to>
          <xdr:col>4</xdr:col>
          <xdr:colOff>561975</xdr:colOff>
          <xdr:row>19</xdr:row>
          <xdr:rowOff>247650</xdr:rowOff>
        </xdr:to>
        <xdr:sp macro="" textlink="">
          <xdr:nvSpPr>
            <xdr:cNvPr id="14339" name="Check Box 3" hidden="1">
              <a:extLst>
                <a:ext uri="{63B3BB69-23CF-44E3-9099-C40C66FF867C}">
                  <a14:compatExt spid="_x0000_s1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21</xdr:row>
          <xdr:rowOff>28575</xdr:rowOff>
        </xdr:from>
        <xdr:to>
          <xdr:col>4</xdr:col>
          <xdr:colOff>561975</xdr:colOff>
          <xdr:row>21</xdr:row>
          <xdr:rowOff>247650</xdr:rowOff>
        </xdr:to>
        <xdr:sp macro="" textlink="">
          <xdr:nvSpPr>
            <xdr:cNvPr id="14340" name="Check Box 4" hidden="1">
              <a:extLst>
                <a:ext uri="{63B3BB69-23CF-44E3-9099-C40C66FF867C}">
                  <a14:compatExt spid="_x0000_s14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23</xdr:row>
          <xdr:rowOff>28575</xdr:rowOff>
        </xdr:from>
        <xdr:to>
          <xdr:col>4</xdr:col>
          <xdr:colOff>561975</xdr:colOff>
          <xdr:row>23</xdr:row>
          <xdr:rowOff>247650</xdr:rowOff>
        </xdr:to>
        <xdr:sp macro="" textlink="">
          <xdr:nvSpPr>
            <xdr:cNvPr id="14341" name="Check Box 5" hidden="1">
              <a:extLst>
                <a:ext uri="{63B3BB69-23CF-44E3-9099-C40C66FF867C}">
                  <a14:compatExt spid="_x0000_s14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27</xdr:row>
          <xdr:rowOff>28575</xdr:rowOff>
        </xdr:from>
        <xdr:to>
          <xdr:col>4</xdr:col>
          <xdr:colOff>561975</xdr:colOff>
          <xdr:row>27</xdr:row>
          <xdr:rowOff>247650</xdr:rowOff>
        </xdr:to>
        <xdr:sp macro="" textlink="">
          <xdr:nvSpPr>
            <xdr:cNvPr id="14342" name="Check Box 6" hidden="1">
              <a:extLst>
                <a:ext uri="{63B3BB69-23CF-44E3-9099-C40C66FF867C}">
                  <a14:compatExt spid="_x0000_s14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29</xdr:row>
          <xdr:rowOff>28575</xdr:rowOff>
        </xdr:from>
        <xdr:to>
          <xdr:col>4</xdr:col>
          <xdr:colOff>561975</xdr:colOff>
          <xdr:row>29</xdr:row>
          <xdr:rowOff>247650</xdr:rowOff>
        </xdr:to>
        <xdr:sp macro="" textlink="">
          <xdr:nvSpPr>
            <xdr:cNvPr id="14343" name="Check Box 7" hidden="1">
              <a:extLst>
                <a:ext uri="{63B3BB69-23CF-44E3-9099-C40C66FF867C}">
                  <a14:compatExt spid="_x0000_s14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31</xdr:row>
          <xdr:rowOff>28575</xdr:rowOff>
        </xdr:from>
        <xdr:to>
          <xdr:col>4</xdr:col>
          <xdr:colOff>561975</xdr:colOff>
          <xdr:row>31</xdr:row>
          <xdr:rowOff>247650</xdr:rowOff>
        </xdr:to>
        <xdr:sp macro="" textlink="">
          <xdr:nvSpPr>
            <xdr:cNvPr id="14344" name="Check Box 8" hidden="1">
              <a:extLst>
                <a:ext uri="{63B3BB69-23CF-44E3-9099-C40C66FF867C}">
                  <a14:compatExt spid="_x0000_s14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76200</xdr:rowOff>
    </xdr:from>
    <xdr:to>
      <xdr:col>11</xdr:col>
      <xdr:colOff>171450</xdr:colOff>
      <xdr:row>31</xdr:row>
      <xdr:rowOff>9525</xdr:rowOff>
    </xdr:to>
    <xdr:pic>
      <xdr:nvPicPr>
        <xdr:cNvPr id="19457"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628650" y="266700"/>
          <a:ext cx="6248400" cy="5648325"/>
        </a:xfrm>
        <a:prstGeom prst="rect">
          <a:avLst/>
        </a:prstGeom>
        <a:noFill/>
        <a:ln w="9525">
          <a:noFill/>
          <a:miter lim="800000"/>
          <a:headEnd/>
          <a:tailEnd/>
        </a:ln>
      </xdr:spPr>
    </xdr:pic>
    <xdr:clientData/>
  </xdr:twoCellAnchor>
  <xdr:twoCellAnchor>
    <xdr:from>
      <xdr:col>11</xdr:col>
      <xdr:colOff>590550</xdr:colOff>
      <xdr:row>13</xdr:row>
      <xdr:rowOff>180975</xdr:rowOff>
    </xdr:from>
    <xdr:to>
      <xdr:col>15</xdr:col>
      <xdr:colOff>523875</xdr:colOff>
      <xdr:row>17</xdr:row>
      <xdr:rowOff>0</xdr:rowOff>
    </xdr:to>
    <xdr:sp macro="" textlink="">
      <xdr:nvSpPr>
        <xdr:cNvPr id="35843" name="Toelichting met afgeronde rechthoek 149"/>
        <xdr:cNvSpPr>
          <a:spLocks noChangeArrowheads="1"/>
        </xdr:cNvSpPr>
      </xdr:nvSpPr>
      <xdr:spPr bwMode="auto">
        <a:xfrm>
          <a:off x="7296150" y="2657475"/>
          <a:ext cx="2371725" cy="581025"/>
        </a:xfrm>
        <a:prstGeom prst="wedgeRoundRectCallout">
          <a:avLst>
            <a:gd name="adj1" fmla="val -111847"/>
            <a:gd name="adj2" fmla="val -68032"/>
            <a:gd name="adj3" fmla="val 16667"/>
          </a:avLst>
        </a:prstGeom>
        <a:solidFill>
          <a:srgbClr val="5B9BD5"/>
        </a:solidFill>
        <a:ln w="12700" algn="ctr">
          <a:solidFill>
            <a:srgbClr val="41719C"/>
          </a:solidFill>
          <a:miter lim="800000"/>
          <a:headEnd/>
          <a:tailEnd/>
        </a:ln>
      </xdr:spPr>
      <xdr:txBody>
        <a:bodyPr vertOverflow="clip" wrap="square" lIns="27432" tIns="27432" rIns="0" bIns="0" anchor="t" upright="1"/>
        <a:lstStyle/>
        <a:p>
          <a:pPr algn="l" rtl="0">
            <a:defRPr sz="1000"/>
          </a:pPr>
          <a:r>
            <a:rPr lang="nl-NL" sz="1100" b="0" i="0" u="none" strike="noStrike" baseline="0">
              <a:solidFill>
                <a:srgbClr val="FFFFFF"/>
              </a:solidFill>
              <a:latin typeface="Calibri"/>
            </a:rPr>
            <a:t>met het stappenplan navigeert u door het SiDi-3 protocol</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200025</xdr:colOff>
          <xdr:row>11</xdr:row>
          <xdr:rowOff>66675</xdr:rowOff>
        </xdr:from>
        <xdr:to>
          <xdr:col>3</xdr:col>
          <xdr:colOff>552450</xdr:colOff>
          <xdr:row>11</xdr:row>
          <xdr:rowOff>457200</xdr:rowOff>
        </xdr:to>
        <xdr:sp macro="" textlink="">
          <xdr:nvSpPr>
            <xdr:cNvPr id="21505" name="Check Box 1" hidden="1">
              <a:extLst>
                <a:ext uri="{63B3BB69-23CF-44E3-9099-C40C66FF867C}">
                  <a14:compatExt spid="_x0000_s21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xdr:row>
          <xdr:rowOff>66675</xdr:rowOff>
        </xdr:from>
        <xdr:to>
          <xdr:col>3</xdr:col>
          <xdr:colOff>552450</xdr:colOff>
          <xdr:row>12</xdr:row>
          <xdr:rowOff>457200</xdr:rowOff>
        </xdr:to>
        <xdr:sp macro="" textlink="">
          <xdr:nvSpPr>
            <xdr:cNvPr id="21506" name="Check Box 2" hidden="1">
              <a:extLst>
                <a:ext uri="{63B3BB69-23CF-44E3-9099-C40C66FF867C}">
                  <a14:compatExt spid="_x0000_s21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13</xdr:row>
          <xdr:rowOff>66675</xdr:rowOff>
        </xdr:from>
        <xdr:to>
          <xdr:col>3</xdr:col>
          <xdr:colOff>552450</xdr:colOff>
          <xdr:row>13</xdr:row>
          <xdr:rowOff>457200</xdr:rowOff>
        </xdr:to>
        <xdr:sp macro="" textlink="">
          <xdr:nvSpPr>
            <xdr:cNvPr id="21507" name="Check Box 3" hidden="1">
              <a:extLst>
                <a:ext uri="{63B3BB69-23CF-44E3-9099-C40C66FF867C}">
                  <a14:compatExt spid="_x0000_s21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14</xdr:row>
          <xdr:rowOff>66675</xdr:rowOff>
        </xdr:from>
        <xdr:to>
          <xdr:col>3</xdr:col>
          <xdr:colOff>552450</xdr:colOff>
          <xdr:row>14</xdr:row>
          <xdr:rowOff>457200</xdr:rowOff>
        </xdr:to>
        <xdr:sp macro="" textlink="">
          <xdr:nvSpPr>
            <xdr:cNvPr id="21508" name="Check Box 4" hidden="1">
              <a:extLst>
                <a:ext uri="{63B3BB69-23CF-44E3-9099-C40C66FF867C}">
                  <a14:compatExt spid="_x0000_s21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15</xdr:row>
          <xdr:rowOff>66675</xdr:rowOff>
        </xdr:from>
        <xdr:to>
          <xdr:col>3</xdr:col>
          <xdr:colOff>552450</xdr:colOff>
          <xdr:row>15</xdr:row>
          <xdr:rowOff>457200</xdr:rowOff>
        </xdr:to>
        <xdr:sp macro="" textlink="">
          <xdr:nvSpPr>
            <xdr:cNvPr id="21509" name="Check Box 5" hidden="1">
              <a:extLst>
                <a:ext uri="{63B3BB69-23CF-44E3-9099-C40C66FF867C}">
                  <a14:compatExt spid="_x0000_s21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16</xdr:row>
          <xdr:rowOff>66675</xdr:rowOff>
        </xdr:from>
        <xdr:to>
          <xdr:col>3</xdr:col>
          <xdr:colOff>552450</xdr:colOff>
          <xdr:row>16</xdr:row>
          <xdr:rowOff>457200</xdr:rowOff>
        </xdr:to>
        <xdr:sp macro="" textlink="">
          <xdr:nvSpPr>
            <xdr:cNvPr id="21510" name="Check Box 6" hidden="1">
              <a:extLst>
                <a:ext uri="{63B3BB69-23CF-44E3-9099-C40C66FF867C}">
                  <a14:compatExt spid="_x0000_s21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17</xdr:row>
          <xdr:rowOff>66675</xdr:rowOff>
        </xdr:from>
        <xdr:to>
          <xdr:col>3</xdr:col>
          <xdr:colOff>552450</xdr:colOff>
          <xdr:row>17</xdr:row>
          <xdr:rowOff>457200</xdr:rowOff>
        </xdr:to>
        <xdr:sp macro="" textlink="">
          <xdr:nvSpPr>
            <xdr:cNvPr id="21511" name="Check Box 7" hidden="1">
              <a:extLst>
                <a:ext uri="{63B3BB69-23CF-44E3-9099-C40C66FF867C}">
                  <a14:compatExt spid="_x0000_s21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18</xdr:row>
          <xdr:rowOff>66675</xdr:rowOff>
        </xdr:from>
        <xdr:to>
          <xdr:col>3</xdr:col>
          <xdr:colOff>552450</xdr:colOff>
          <xdr:row>18</xdr:row>
          <xdr:rowOff>457200</xdr:rowOff>
        </xdr:to>
        <xdr:sp macro="" textlink="">
          <xdr:nvSpPr>
            <xdr:cNvPr id="21512" name="Check Box 8" hidden="1">
              <a:extLst>
                <a:ext uri="{63B3BB69-23CF-44E3-9099-C40C66FF867C}">
                  <a14:compatExt spid="_x0000_s21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19</xdr:row>
          <xdr:rowOff>66675</xdr:rowOff>
        </xdr:from>
        <xdr:to>
          <xdr:col>3</xdr:col>
          <xdr:colOff>552450</xdr:colOff>
          <xdr:row>19</xdr:row>
          <xdr:rowOff>457200</xdr:rowOff>
        </xdr:to>
        <xdr:sp macro="" textlink="">
          <xdr:nvSpPr>
            <xdr:cNvPr id="21513" name="Check Box 9" hidden="1">
              <a:extLst>
                <a:ext uri="{63B3BB69-23CF-44E3-9099-C40C66FF867C}">
                  <a14:compatExt spid="_x0000_s21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20</xdr:row>
          <xdr:rowOff>66675</xdr:rowOff>
        </xdr:from>
        <xdr:to>
          <xdr:col>3</xdr:col>
          <xdr:colOff>552450</xdr:colOff>
          <xdr:row>20</xdr:row>
          <xdr:rowOff>457200</xdr:rowOff>
        </xdr:to>
        <xdr:sp macro="" textlink="">
          <xdr:nvSpPr>
            <xdr:cNvPr id="21514" name="Check Box 10" hidden="1">
              <a:extLst>
                <a:ext uri="{63B3BB69-23CF-44E3-9099-C40C66FF867C}">
                  <a14:compatExt spid="_x0000_s21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21</xdr:row>
          <xdr:rowOff>66675</xdr:rowOff>
        </xdr:from>
        <xdr:to>
          <xdr:col>3</xdr:col>
          <xdr:colOff>552450</xdr:colOff>
          <xdr:row>21</xdr:row>
          <xdr:rowOff>457200</xdr:rowOff>
        </xdr:to>
        <xdr:sp macro="" textlink="">
          <xdr:nvSpPr>
            <xdr:cNvPr id="21515" name="Check Box 11" hidden="1">
              <a:extLst>
                <a:ext uri="{63B3BB69-23CF-44E3-9099-C40C66FF867C}">
                  <a14:compatExt spid="_x0000_s21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23</xdr:row>
          <xdr:rowOff>104775</xdr:rowOff>
        </xdr:from>
        <xdr:to>
          <xdr:col>3</xdr:col>
          <xdr:colOff>552450</xdr:colOff>
          <xdr:row>23</xdr:row>
          <xdr:rowOff>495300</xdr:rowOff>
        </xdr:to>
        <xdr:sp macro="" textlink="">
          <xdr:nvSpPr>
            <xdr:cNvPr id="21516" name="Check Box 12" hidden="1">
              <a:extLst>
                <a:ext uri="{63B3BB69-23CF-44E3-9099-C40C66FF867C}">
                  <a14:compatExt spid="_x0000_s21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24</xdr:row>
          <xdr:rowOff>66675</xdr:rowOff>
        </xdr:from>
        <xdr:to>
          <xdr:col>3</xdr:col>
          <xdr:colOff>552450</xdr:colOff>
          <xdr:row>24</xdr:row>
          <xdr:rowOff>457200</xdr:rowOff>
        </xdr:to>
        <xdr:sp macro="" textlink="">
          <xdr:nvSpPr>
            <xdr:cNvPr id="21517" name="Check Box 13" hidden="1">
              <a:extLst>
                <a:ext uri="{63B3BB69-23CF-44E3-9099-C40C66FF867C}">
                  <a14:compatExt spid="_x0000_s21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236220</xdr:colOff>
      <xdr:row>10</xdr:row>
      <xdr:rowOff>373380</xdr:rowOff>
    </xdr:from>
    <xdr:to>
      <xdr:col>11</xdr:col>
      <xdr:colOff>533400</xdr:colOff>
      <xdr:row>12</xdr:row>
      <xdr:rowOff>266700</xdr:rowOff>
    </xdr:to>
    <xdr:sp macro="" textlink="">
      <xdr:nvSpPr>
        <xdr:cNvPr id="3" name="Toelichting met afgeronde rechthoek 2"/>
        <xdr:cNvSpPr/>
      </xdr:nvSpPr>
      <xdr:spPr>
        <a:xfrm>
          <a:off x="7216140" y="2171700"/>
          <a:ext cx="2735580" cy="899160"/>
        </a:xfrm>
        <a:prstGeom prst="wedgeRoundRectCallout">
          <a:avLst>
            <a:gd name="adj1" fmla="val -53924"/>
            <a:gd name="adj2" fmla="val 7880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deze lijst kan gebruikt worden wanneer de signaleringsprocedure</a:t>
          </a:r>
          <a:r>
            <a:rPr lang="nl-NL" sz="1100" baseline="0"/>
            <a:t> start.</a:t>
          </a:r>
        </a:p>
        <a:p>
          <a:pPr algn="l"/>
          <a:endParaRPr lang="nl-NL" sz="1100" baseline="0"/>
        </a:p>
        <a:p>
          <a:pPr algn="l"/>
          <a:r>
            <a:rPr lang="nl-NL" sz="1100" baseline="0"/>
            <a:t>voor elke groep één lijst</a:t>
          </a:r>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200025</xdr:colOff>
      <xdr:row>46</xdr:row>
      <xdr:rowOff>85725</xdr:rowOff>
    </xdr:from>
    <xdr:to>
      <xdr:col>27</xdr:col>
      <xdr:colOff>133350</xdr:colOff>
      <xdr:row>50</xdr:row>
      <xdr:rowOff>95250</xdr:rowOff>
    </xdr:to>
    <xdr:sp macro="" textlink="">
      <xdr:nvSpPr>
        <xdr:cNvPr id="4" name="Toelichting met afgeronde rechthoek 3"/>
        <xdr:cNvSpPr/>
      </xdr:nvSpPr>
      <xdr:spPr>
        <a:xfrm>
          <a:off x="7477125" y="7991475"/>
          <a:ext cx="2371725" cy="581025"/>
        </a:xfrm>
        <a:prstGeom prst="wedgeRoundRectCallout">
          <a:avLst>
            <a:gd name="adj1" fmla="val -62198"/>
            <a:gd name="adj2" fmla="val -3094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in deze demo komt geen score in de grijze vakken</a:t>
          </a:r>
        </a:p>
      </xdr:txBody>
    </xdr:sp>
    <xdr:clientData/>
  </xdr:twoCellAnchor>
  <xdr:twoCellAnchor>
    <xdr:from>
      <xdr:col>23</xdr:col>
      <xdr:colOff>381000</xdr:colOff>
      <xdr:row>20</xdr:row>
      <xdr:rowOff>171450</xdr:rowOff>
    </xdr:from>
    <xdr:to>
      <xdr:col>27</xdr:col>
      <xdr:colOff>314325</xdr:colOff>
      <xdr:row>24</xdr:row>
      <xdr:rowOff>76200</xdr:rowOff>
    </xdr:to>
    <xdr:sp macro="" textlink="">
      <xdr:nvSpPr>
        <xdr:cNvPr id="1171" name="Toelichting met afgeronde rechthoek 149"/>
        <xdr:cNvSpPr>
          <a:spLocks noChangeArrowheads="1"/>
        </xdr:cNvSpPr>
      </xdr:nvSpPr>
      <xdr:spPr bwMode="auto">
        <a:xfrm>
          <a:off x="7658100" y="3381375"/>
          <a:ext cx="2371725" cy="581025"/>
        </a:xfrm>
        <a:prstGeom prst="wedgeRoundRectCallout">
          <a:avLst>
            <a:gd name="adj1" fmla="val -62852"/>
            <a:gd name="adj2" fmla="val 127051"/>
            <a:gd name="adj3" fmla="val 16667"/>
          </a:avLst>
        </a:prstGeom>
        <a:solidFill>
          <a:srgbClr val="5B9BD5"/>
        </a:solidFill>
        <a:ln w="12700" algn="ctr">
          <a:solidFill>
            <a:srgbClr val="41719C"/>
          </a:solidFill>
          <a:miter lim="800000"/>
          <a:headEnd/>
          <a:tailEnd/>
        </a:ln>
      </xdr:spPr>
      <xdr:txBody>
        <a:bodyPr vertOverflow="clip" wrap="square" lIns="27432" tIns="27432" rIns="0" bIns="0" anchor="t" upright="1"/>
        <a:lstStyle/>
        <a:p>
          <a:pPr algn="l" rtl="0">
            <a:defRPr sz="1000"/>
          </a:pPr>
          <a:r>
            <a:rPr lang="nl-NL" sz="1100" b="0" i="0" u="none" strike="noStrike" baseline="0">
              <a:solidFill>
                <a:srgbClr val="FFFFFF"/>
              </a:solidFill>
              <a:latin typeface="Calibri"/>
            </a:rPr>
            <a:t>in deze demo komt alleen in deze vakken een score </a:t>
          </a:r>
        </a:p>
      </xdr:txBody>
    </xdr:sp>
    <xdr:clientData/>
  </xdr:twoCellAnchor>
  <xdr:twoCellAnchor>
    <xdr:from>
      <xdr:col>23</xdr:col>
      <xdr:colOff>228600</xdr:colOff>
      <xdr:row>67</xdr:row>
      <xdr:rowOff>123825</xdr:rowOff>
    </xdr:from>
    <xdr:to>
      <xdr:col>27</xdr:col>
      <xdr:colOff>161925</xdr:colOff>
      <xdr:row>71</xdr:row>
      <xdr:rowOff>133350</xdr:rowOff>
    </xdr:to>
    <xdr:sp macro="" textlink="">
      <xdr:nvSpPr>
        <xdr:cNvPr id="151" name="Toelichting met afgeronde rechthoek 150"/>
        <xdr:cNvSpPr/>
      </xdr:nvSpPr>
      <xdr:spPr>
        <a:xfrm>
          <a:off x="7505700" y="12249150"/>
          <a:ext cx="2371725" cy="581025"/>
        </a:xfrm>
        <a:prstGeom prst="wedgeRoundRectCallout">
          <a:avLst>
            <a:gd name="adj1" fmla="val -62198"/>
            <a:gd name="adj2" fmla="val -3094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in deze demo komt geen score in de grijze vakken</a:t>
          </a:r>
        </a:p>
      </xdr:txBody>
    </xdr:sp>
    <xdr:clientData/>
  </xdr:twoCellAnchor>
  <xdr:twoCellAnchor>
    <xdr:from>
      <xdr:col>23</xdr:col>
      <xdr:colOff>209550</xdr:colOff>
      <xdr:row>88</xdr:row>
      <xdr:rowOff>85725</xdr:rowOff>
    </xdr:from>
    <xdr:to>
      <xdr:col>27</xdr:col>
      <xdr:colOff>142875</xdr:colOff>
      <xdr:row>92</xdr:row>
      <xdr:rowOff>95250</xdr:rowOff>
    </xdr:to>
    <xdr:sp macro="" textlink="">
      <xdr:nvSpPr>
        <xdr:cNvPr id="152" name="Toelichting met afgeronde rechthoek 151"/>
        <xdr:cNvSpPr/>
      </xdr:nvSpPr>
      <xdr:spPr>
        <a:xfrm>
          <a:off x="7486650" y="16411575"/>
          <a:ext cx="2371725" cy="581025"/>
        </a:xfrm>
        <a:prstGeom prst="wedgeRoundRectCallout">
          <a:avLst>
            <a:gd name="adj1" fmla="val -62198"/>
            <a:gd name="adj2" fmla="val -3094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in deze demo komt geen score in de grijze vakken</a:t>
          </a:r>
        </a:p>
      </xdr:txBody>
    </xdr:sp>
    <xdr:clientData/>
  </xdr:twoCellAnchor>
  <mc:AlternateContent xmlns:mc="http://schemas.openxmlformats.org/markup-compatibility/2006">
    <mc:Choice xmlns:a14="http://schemas.microsoft.com/office/drawing/2010/main" Requires="a14">
      <xdr:twoCellAnchor editAs="oneCell">
        <xdr:from>
          <xdr:col>4</xdr:col>
          <xdr:colOff>66675</xdr:colOff>
          <xdr:row>34</xdr:row>
          <xdr:rowOff>57150</xdr:rowOff>
        </xdr:from>
        <xdr:to>
          <xdr:col>4</xdr:col>
          <xdr:colOff>371475</xdr:colOff>
          <xdr:row>35</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34</xdr:row>
          <xdr:rowOff>57150</xdr:rowOff>
        </xdr:from>
        <xdr:to>
          <xdr:col>5</xdr:col>
          <xdr:colOff>371475</xdr:colOff>
          <xdr:row>35</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34</xdr:row>
          <xdr:rowOff>57150</xdr:rowOff>
        </xdr:from>
        <xdr:to>
          <xdr:col>6</xdr:col>
          <xdr:colOff>371475</xdr:colOff>
          <xdr:row>35</xdr:row>
          <xdr:rowOff>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35</xdr:row>
          <xdr:rowOff>57150</xdr:rowOff>
        </xdr:from>
        <xdr:to>
          <xdr:col>4</xdr:col>
          <xdr:colOff>371475</xdr:colOff>
          <xdr:row>35</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35</xdr:row>
          <xdr:rowOff>57150</xdr:rowOff>
        </xdr:from>
        <xdr:to>
          <xdr:col>5</xdr:col>
          <xdr:colOff>371475</xdr:colOff>
          <xdr:row>35</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35</xdr:row>
          <xdr:rowOff>57150</xdr:rowOff>
        </xdr:from>
        <xdr:to>
          <xdr:col>6</xdr:col>
          <xdr:colOff>371475</xdr:colOff>
          <xdr:row>35</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36</xdr:row>
          <xdr:rowOff>57150</xdr:rowOff>
        </xdr:from>
        <xdr:to>
          <xdr:col>4</xdr:col>
          <xdr:colOff>371475</xdr:colOff>
          <xdr:row>36</xdr:row>
          <xdr:rowOff>276225</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36</xdr:row>
          <xdr:rowOff>57150</xdr:rowOff>
        </xdr:from>
        <xdr:to>
          <xdr:col>5</xdr:col>
          <xdr:colOff>371475</xdr:colOff>
          <xdr:row>36</xdr:row>
          <xdr:rowOff>276225</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36</xdr:row>
          <xdr:rowOff>57150</xdr:rowOff>
        </xdr:from>
        <xdr:to>
          <xdr:col>6</xdr:col>
          <xdr:colOff>371475</xdr:colOff>
          <xdr:row>36</xdr:row>
          <xdr:rowOff>276225</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37</xdr:row>
          <xdr:rowOff>57150</xdr:rowOff>
        </xdr:from>
        <xdr:to>
          <xdr:col>4</xdr:col>
          <xdr:colOff>371475</xdr:colOff>
          <xdr:row>37</xdr:row>
          <xdr:rowOff>276225</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37</xdr:row>
          <xdr:rowOff>57150</xdr:rowOff>
        </xdr:from>
        <xdr:to>
          <xdr:col>5</xdr:col>
          <xdr:colOff>371475</xdr:colOff>
          <xdr:row>37</xdr:row>
          <xdr:rowOff>276225</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37</xdr:row>
          <xdr:rowOff>57150</xdr:rowOff>
        </xdr:from>
        <xdr:to>
          <xdr:col>6</xdr:col>
          <xdr:colOff>371475</xdr:colOff>
          <xdr:row>37</xdr:row>
          <xdr:rowOff>276225</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38</xdr:row>
          <xdr:rowOff>57150</xdr:rowOff>
        </xdr:from>
        <xdr:to>
          <xdr:col>4</xdr:col>
          <xdr:colOff>371475</xdr:colOff>
          <xdr:row>38</xdr:row>
          <xdr:rowOff>276225</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38</xdr:row>
          <xdr:rowOff>57150</xdr:rowOff>
        </xdr:from>
        <xdr:to>
          <xdr:col>5</xdr:col>
          <xdr:colOff>371475</xdr:colOff>
          <xdr:row>38</xdr:row>
          <xdr:rowOff>276225</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38</xdr:row>
          <xdr:rowOff>57150</xdr:rowOff>
        </xdr:from>
        <xdr:to>
          <xdr:col>6</xdr:col>
          <xdr:colOff>371475</xdr:colOff>
          <xdr:row>38</xdr:row>
          <xdr:rowOff>276225</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34</xdr:row>
          <xdr:rowOff>57150</xdr:rowOff>
        </xdr:from>
        <xdr:to>
          <xdr:col>10</xdr:col>
          <xdr:colOff>371475</xdr:colOff>
          <xdr:row>35</xdr:row>
          <xdr:rowOff>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34</xdr:row>
          <xdr:rowOff>57150</xdr:rowOff>
        </xdr:from>
        <xdr:to>
          <xdr:col>11</xdr:col>
          <xdr:colOff>371475</xdr:colOff>
          <xdr:row>35</xdr:row>
          <xdr:rowOff>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34</xdr:row>
          <xdr:rowOff>57150</xdr:rowOff>
        </xdr:from>
        <xdr:to>
          <xdr:col>12</xdr:col>
          <xdr:colOff>371475</xdr:colOff>
          <xdr:row>35</xdr:row>
          <xdr:rowOff>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35</xdr:row>
          <xdr:rowOff>57150</xdr:rowOff>
        </xdr:from>
        <xdr:to>
          <xdr:col>10</xdr:col>
          <xdr:colOff>371475</xdr:colOff>
          <xdr:row>35</xdr:row>
          <xdr:rowOff>276225</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35</xdr:row>
          <xdr:rowOff>57150</xdr:rowOff>
        </xdr:from>
        <xdr:to>
          <xdr:col>11</xdr:col>
          <xdr:colOff>371475</xdr:colOff>
          <xdr:row>35</xdr:row>
          <xdr:rowOff>276225</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35</xdr:row>
          <xdr:rowOff>57150</xdr:rowOff>
        </xdr:from>
        <xdr:to>
          <xdr:col>12</xdr:col>
          <xdr:colOff>371475</xdr:colOff>
          <xdr:row>35</xdr:row>
          <xdr:rowOff>276225</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36</xdr:row>
          <xdr:rowOff>57150</xdr:rowOff>
        </xdr:from>
        <xdr:to>
          <xdr:col>10</xdr:col>
          <xdr:colOff>371475</xdr:colOff>
          <xdr:row>36</xdr:row>
          <xdr:rowOff>276225</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36</xdr:row>
          <xdr:rowOff>57150</xdr:rowOff>
        </xdr:from>
        <xdr:to>
          <xdr:col>11</xdr:col>
          <xdr:colOff>371475</xdr:colOff>
          <xdr:row>36</xdr:row>
          <xdr:rowOff>276225</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36</xdr:row>
          <xdr:rowOff>57150</xdr:rowOff>
        </xdr:from>
        <xdr:to>
          <xdr:col>12</xdr:col>
          <xdr:colOff>371475</xdr:colOff>
          <xdr:row>36</xdr:row>
          <xdr:rowOff>276225</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37</xdr:row>
          <xdr:rowOff>257175</xdr:rowOff>
        </xdr:from>
        <xdr:to>
          <xdr:col>10</xdr:col>
          <xdr:colOff>371475</xdr:colOff>
          <xdr:row>38</xdr:row>
          <xdr:rowOff>161925</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37</xdr:row>
          <xdr:rowOff>257175</xdr:rowOff>
        </xdr:from>
        <xdr:to>
          <xdr:col>11</xdr:col>
          <xdr:colOff>371475</xdr:colOff>
          <xdr:row>38</xdr:row>
          <xdr:rowOff>161925</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37</xdr:row>
          <xdr:rowOff>257175</xdr:rowOff>
        </xdr:from>
        <xdr:to>
          <xdr:col>12</xdr:col>
          <xdr:colOff>371475</xdr:colOff>
          <xdr:row>38</xdr:row>
          <xdr:rowOff>161925</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53</xdr:row>
          <xdr:rowOff>57150</xdr:rowOff>
        </xdr:from>
        <xdr:to>
          <xdr:col>4</xdr:col>
          <xdr:colOff>371475</xdr:colOff>
          <xdr:row>54</xdr:row>
          <xdr:rowOff>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53</xdr:row>
          <xdr:rowOff>57150</xdr:rowOff>
        </xdr:from>
        <xdr:to>
          <xdr:col>5</xdr:col>
          <xdr:colOff>371475</xdr:colOff>
          <xdr:row>54</xdr:row>
          <xdr:rowOff>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53</xdr:row>
          <xdr:rowOff>57150</xdr:rowOff>
        </xdr:from>
        <xdr:to>
          <xdr:col>6</xdr:col>
          <xdr:colOff>371475</xdr:colOff>
          <xdr:row>54</xdr:row>
          <xdr:rowOff>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54</xdr:row>
          <xdr:rowOff>57150</xdr:rowOff>
        </xdr:from>
        <xdr:to>
          <xdr:col>4</xdr:col>
          <xdr:colOff>371475</xdr:colOff>
          <xdr:row>54</xdr:row>
          <xdr:rowOff>276225</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54</xdr:row>
          <xdr:rowOff>57150</xdr:rowOff>
        </xdr:from>
        <xdr:to>
          <xdr:col>5</xdr:col>
          <xdr:colOff>371475</xdr:colOff>
          <xdr:row>54</xdr:row>
          <xdr:rowOff>276225</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54</xdr:row>
          <xdr:rowOff>57150</xdr:rowOff>
        </xdr:from>
        <xdr:to>
          <xdr:col>6</xdr:col>
          <xdr:colOff>371475</xdr:colOff>
          <xdr:row>54</xdr:row>
          <xdr:rowOff>276225</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55</xdr:row>
          <xdr:rowOff>57150</xdr:rowOff>
        </xdr:from>
        <xdr:to>
          <xdr:col>4</xdr:col>
          <xdr:colOff>371475</xdr:colOff>
          <xdr:row>55</xdr:row>
          <xdr:rowOff>276225</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55</xdr:row>
          <xdr:rowOff>57150</xdr:rowOff>
        </xdr:from>
        <xdr:to>
          <xdr:col>5</xdr:col>
          <xdr:colOff>371475</xdr:colOff>
          <xdr:row>55</xdr:row>
          <xdr:rowOff>276225</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55</xdr:row>
          <xdr:rowOff>57150</xdr:rowOff>
        </xdr:from>
        <xdr:to>
          <xdr:col>6</xdr:col>
          <xdr:colOff>371475</xdr:colOff>
          <xdr:row>55</xdr:row>
          <xdr:rowOff>276225</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56</xdr:row>
          <xdr:rowOff>57150</xdr:rowOff>
        </xdr:from>
        <xdr:to>
          <xdr:col>4</xdr:col>
          <xdr:colOff>371475</xdr:colOff>
          <xdr:row>56</xdr:row>
          <xdr:rowOff>276225</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56</xdr:row>
          <xdr:rowOff>57150</xdr:rowOff>
        </xdr:from>
        <xdr:to>
          <xdr:col>5</xdr:col>
          <xdr:colOff>371475</xdr:colOff>
          <xdr:row>56</xdr:row>
          <xdr:rowOff>276225</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56</xdr:row>
          <xdr:rowOff>57150</xdr:rowOff>
        </xdr:from>
        <xdr:to>
          <xdr:col>6</xdr:col>
          <xdr:colOff>371475</xdr:colOff>
          <xdr:row>56</xdr:row>
          <xdr:rowOff>276225</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53</xdr:row>
          <xdr:rowOff>57150</xdr:rowOff>
        </xdr:from>
        <xdr:to>
          <xdr:col>10</xdr:col>
          <xdr:colOff>371475</xdr:colOff>
          <xdr:row>54</xdr:row>
          <xdr:rowOff>0</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53</xdr:row>
          <xdr:rowOff>57150</xdr:rowOff>
        </xdr:from>
        <xdr:to>
          <xdr:col>11</xdr:col>
          <xdr:colOff>371475</xdr:colOff>
          <xdr:row>54</xdr:row>
          <xdr:rowOff>0</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53</xdr:row>
          <xdr:rowOff>57150</xdr:rowOff>
        </xdr:from>
        <xdr:to>
          <xdr:col>12</xdr:col>
          <xdr:colOff>371475</xdr:colOff>
          <xdr:row>54</xdr:row>
          <xdr:rowOff>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54</xdr:row>
          <xdr:rowOff>57150</xdr:rowOff>
        </xdr:from>
        <xdr:to>
          <xdr:col>10</xdr:col>
          <xdr:colOff>371475</xdr:colOff>
          <xdr:row>54</xdr:row>
          <xdr:rowOff>276225</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54</xdr:row>
          <xdr:rowOff>57150</xdr:rowOff>
        </xdr:from>
        <xdr:to>
          <xdr:col>11</xdr:col>
          <xdr:colOff>371475</xdr:colOff>
          <xdr:row>54</xdr:row>
          <xdr:rowOff>276225</xdr:rowOff>
        </xdr:to>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54</xdr:row>
          <xdr:rowOff>57150</xdr:rowOff>
        </xdr:from>
        <xdr:to>
          <xdr:col>12</xdr:col>
          <xdr:colOff>371475</xdr:colOff>
          <xdr:row>54</xdr:row>
          <xdr:rowOff>276225</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55</xdr:row>
          <xdr:rowOff>57150</xdr:rowOff>
        </xdr:from>
        <xdr:to>
          <xdr:col>10</xdr:col>
          <xdr:colOff>371475</xdr:colOff>
          <xdr:row>55</xdr:row>
          <xdr:rowOff>276225</xdr:rowOff>
        </xdr:to>
        <xdr:sp macro="" textlink="">
          <xdr:nvSpPr>
            <xdr:cNvPr id="1070" name="Check Box 46" hidden="1">
              <a:extLst>
                <a:ext uri="{63B3BB69-23CF-44E3-9099-C40C66FF867C}">
                  <a14:compatExt spid="_x0000_s1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55</xdr:row>
          <xdr:rowOff>57150</xdr:rowOff>
        </xdr:from>
        <xdr:to>
          <xdr:col>11</xdr:col>
          <xdr:colOff>371475</xdr:colOff>
          <xdr:row>55</xdr:row>
          <xdr:rowOff>276225</xdr:rowOff>
        </xdr:to>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55</xdr:row>
          <xdr:rowOff>57150</xdr:rowOff>
        </xdr:from>
        <xdr:to>
          <xdr:col>12</xdr:col>
          <xdr:colOff>371475</xdr:colOff>
          <xdr:row>55</xdr:row>
          <xdr:rowOff>276225</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56</xdr:row>
          <xdr:rowOff>57150</xdr:rowOff>
        </xdr:from>
        <xdr:to>
          <xdr:col>10</xdr:col>
          <xdr:colOff>371475</xdr:colOff>
          <xdr:row>56</xdr:row>
          <xdr:rowOff>276225</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56</xdr:row>
          <xdr:rowOff>57150</xdr:rowOff>
        </xdr:from>
        <xdr:to>
          <xdr:col>11</xdr:col>
          <xdr:colOff>371475</xdr:colOff>
          <xdr:row>56</xdr:row>
          <xdr:rowOff>276225</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56</xdr:row>
          <xdr:rowOff>57150</xdr:rowOff>
        </xdr:from>
        <xdr:to>
          <xdr:col>12</xdr:col>
          <xdr:colOff>371475</xdr:colOff>
          <xdr:row>56</xdr:row>
          <xdr:rowOff>276225</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57</xdr:row>
          <xdr:rowOff>57150</xdr:rowOff>
        </xdr:from>
        <xdr:to>
          <xdr:col>4</xdr:col>
          <xdr:colOff>371475</xdr:colOff>
          <xdr:row>57</xdr:row>
          <xdr:rowOff>276225</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57</xdr:row>
          <xdr:rowOff>57150</xdr:rowOff>
        </xdr:from>
        <xdr:to>
          <xdr:col>5</xdr:col>
          <xdr:colOff>371475</xdr:colOff>
          <xdr:row>57</xdr:row>
          <xdr:rowOff>276225</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57</xdr:row>
          <xdr:rowOff>57150</xdr:rowOff>
        </xdr:from>
        <xdr:to>
          <xdr:col>6</xdr:col>
          <xdr:colOff>371475</xdr:colOff>
          <xdr:row>57</xdr:row>
          <xdr:rowOff>276225</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57</xdr:row>
          <xdr:rowOff>57150</xdr:rowOff>
        </xdr:from>
        <xdr:to>
          <xdr:col>10</xdr:col>
          <xdr:colOff>371475</xdr:colOff>
          <xdr:row>57</xdr:row>
          <xdr:rowOff>276225</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57</xdr:row>
          <xdr:rowOff>57150</xdr:rowOff>
        </xdr:from>
        <xdr:to>
          <xdr:col>11</xdr:col>
          <xdr:colOff>371475</xdr:colOff>
          <xdr:row>57</xdr:row>
          <xdr:rowOff>276225</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57</xdr:row>
          <xdr:rowOff>57150</xdr:rowOff>
        </xdr:from>
        <xdr:to>
          <xdr:col>12</xdr:col>
          <xdr:colOff>371475</xdr:colOff>
          <xdr:row>57</xdr:row>
          <xdr:rowOff>276225</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58</xdr:row>
          <xdr:rowOff>57150</xdr:rowOff>
        </xdr:from>
        <xdr:to>
          <xdr:col>4</xdr:col>
          <xdr:colOff>371475</xdr:colOff>
          <xdr:row>58</xdr:row>
          <xdr:rowOff>276225</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58</xdr:row>
          <xdr:rowOff>57150</xdr:rowOff>
        </xdr:from>
        <xdr:to>
          <xdr:col>5</xdr:col>
          <xdr:colOff>371475</xdr:colOff>
          <xdr:row>58</xdr:row>
          <xdr:rowOff>276225</xdr:rowOff>
        </xdr:to>
        <xdr:sp macro="" textlink="">
          <xdr:nvSpPr>
            <xdr:cNvPr id="1083" name="Check Box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58</xdr:row>
          <xdr:rowOff>57150</xdr:rowOff>
        </xdr:from>
        <xdr:to>
          <xdr:col>6</xdr:col>
          <xdr:colOff>371475</xdr:colOff>
          <xdr:row>58</xdr:row>
          <xdr:rowOff>276225</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58</xdr:row>
          <xdr:rowOff>57150</xdr:rowOff>
        </xdr:from>
        <xdr:to>
          <xdr:col>10</xdr:col>
          <xdr:colOff>371475</xdr:colOff>
          <xdr:row>58</xdr:row>
          <xdr:rowOff>276225</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58</xdr:row>
          <xdr:rowOff>57150</xdr:rowOff>
        </xdr:from>
        <xdr:to>
          <xdr:col>11</xdr:col>
          <xdr:colOff>371475</xdr:colOff>
          <xdr:row>58</xdr:row>
          <xdr:rowOff>276225</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58</xdr:row>
          <xdr:rowOff>57150</xdr:rowOff>
        </xdr:from>
        <xdr:to>
          <xdr:col>12</xdr:col>
          <xdr:colOff>371475</xdr:colOff>
          <xdr:row>58</xdr:row>
          <xdr:rowOff>276225</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59</xdr:row>
          <xdr:rowOff>57150</xdr:rowOff>
        </xdr:from>
        <xdr:to>
          <xdr:col>4</xdr:col>
          <xdr:colOff>371475</xdr:colOff>
          <xdr:row>59</xdr:row>
          <xdr:rowOff>276225</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59</xdr:row>
          <xdr:rowOff>57150</xdr:rowOff>
        </xdr:from>
        <xdr:to>
          <xdr:col>5</xdr:col>
          <xdr:colOff>371475</xdr:colOff>
          <xdr:row>59</xdr:row>
          <xdr:rowOff>276225</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59</xdr:row>
          <xdr:rowOff>57150</xdr:rowOff>
        </xdr:from>
        <xdr:to>
          <xdr:col>6</xdr:col>
          <xdr:colOff>371475</xdr:colOff>
          <xdr:row>59</xdr:row>
          <xdr:rowOff>276225</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59</xdr:row>
          <xdr:rowOff>57150</xdr:rowOff>
        </xdr:from>
        <xdr:to>
          <xdr:col>10</xdr:col>
          <xdr:colOff>371475</xdr:colOff>
          <xdr:row>59</xdr:row>
          <xdr:rowOff>276225</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59</xdr:row>
          <xdr:rowOff>57150</xdr:rowOff>
        </xdr:from>
        <xdr:to>
          <xdr:col>11</xdr:col>
          <xdr:colOff>371475</xdr:colOff>
          <xdr:row>59</xdr:row>
          <xdr:rowOff>276225</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59</xdr:row>
          <xdr:rowOff>57150</xdr:rowOff>
        </xdr:from>
        <xdr:to>
          <xdr:col>12</xdr:col>
          <xdr:colOff>371475</xdr:colOff>
          <xdr:row>59</xdr:row>
          <xdr:rowOff>276225</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17</xdr:row>
          <xdr:rowOff>66675</xdr:rowOff>
        </xdr:from>
        <xdr:to>
          <xdr:col>2</xdr:col>
          <xdr:colOff>371475</xdr:colOff>
          <xdr:row>17</xdr:row>
          <xdr:rowOff>190500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19050</xdr:rowOff>
        </xdr:from>
        <xdr:to>
          <xdr:col>2</xdr:col>
          <xdr:colOff>371475</xdr:colOff>
          <xdr:row>18</xdr:row>
          <xdr:rowOff>238125</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19</xdr:row>
          <xdr:rowOff>9525</xdr:rowOff>
        </xdr:from>
        <xdr:to>
          <xdr:col>2</xdr:col>
          <xdr:colOff>371475</xdr:colOff>
          <xdr:row>19</xdr:row>
          <xdr:rowOff>228600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20</xdr:row>
          <xdr:rowOff>19050</xdr:rowOff>
        </xdr:from>
        <xdr:to>
          <xdr:col>2</xdr:col>
          <xdr:colOff>371475</xdr:colOff>
          <xdr:row>20</xdr:row>
          <xdr:rowOff>238125</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17</xdr:row>
          <xdr:rowOff>66675</xdr:rowOff>
        </xdr:from>
        <xdr:to>
          <xdr:col>4</xdr:col>
          <xdr:colOff>371475</xdr:colOff>
          <xdr:row>17</xdr:row>
          <xdr:rowOff>190500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18</xdr:row>
          <xdr:rowOff>19050</xdr:rowOff>
        </xdr:from>
        <xdr:to>
          <xdr:col>4</xdr:col>
          <xdr:colOff>371475</xdr:colOff>
          <xdr:row>18</xdr:row>
          <xdr:rowOff>238125</xdr:rowOff>
        </xdr:to>
        <xdr:sp macro="" textlink="">
          <xdr:nvSpPr>
            <xdr:cNvPr id="1099" name="Check Box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19</xdr:row>
          <xdr:rowOff>9525</xdr:rowOff>
        </xdr:from>
        <xdr:to>
          <xdr:col>4</xdr:col>
          <xdr:colOff>371475</xdr:colOff>
          <xdr:row>19</xdr:row>
          <xdr:rowOff>228600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20</xdr:row>
          <xdr:rowOff>19050</xdr:rowOff>
        </xdr:from>
        <xdr:to>
          <xdr:col>4</xdr:col>
          <xdr:colOff>371475</xdr:colOff>
          <xdr:row>20</xdr:row>
          <xdr:rowOff>238125</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17</xdr:row>
          <xdr:rowOff>66675</xdr:rowOff>
        </xdr:from>
        <xdr:to>
          <xdr:col>8</xdr:col>
          <xdr:colOff>371475</xdr:colOff>
          <xdr:row>17</xdr:row>
          <xdr:rowOff>190500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18</xdr:row>
          <xdr:rowOff>19050</xdr:rowOff>
        </xdr:from>
        <xdr:to>
          <xdr:col>8</xdr:col>
          <xdr:colOff>371475</xdr:colOff>
          <xdr:row>18</xdr:row>
          <xdr:rowOff>238125</xdr:rowOff>
        </xdr:to>
        <xdr:sp macro="" textlink="">
          <xdr:nvSpPr>
            <xdr:cNvPr id="1103" name="Check Box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19</xdr:row>
          <xdr:rowOff>9525</xdr:rowOff>
        </xdr:from>
        <xdr:to>
          <xdr:col>8</xdr:col>
          <xdr:colOff>371475</xdr:colOff>
          <xdr:row>19</xdr:row>
          <xdr:rowOff>228600</xdr:rowOff>
        </xdr:to>
        <xdr:sp macro="" textlink="">
          <xdr:nvSpPr>
            <xdr:cNvPr id="1104" name="Check Box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20</xdr:row>
          <xdr:rowOff>19050</xdr:rowOff>
        </xdr:from>
        <xdr:to>
          <xdr:col>8</xdr:col>
          <xdr:colOff>371475</xdr:colOff>
          <xdr:row>20</xdr:row>
          <xdr:rowOff>238125</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17</xdr:row>
          <xdr:rowOff>66675</xdr:rowOff>
        </xdr:from>
        <xdr:to>
          <xdr:col>10</xdr:col>
          <xdr:colOff>371475</xdr:colOff>
          <xdr:row>17</xdr:row>
          <xdr:rowOff>190500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18</xdr:row>
          <xdr:rowOff>19050</xdr:rowOff>
        </xdr:from>
        <xdr:to>
          <xdr:col>10</xdr:col>
          <xdr:colOff>371475</xdr:colOff>
          <xdr:row>18</xdr:row>
          <xdr:rowOff>238125</xdr:rowOff>
        </xdr:to>
        <xdr:sp macro="" textlink="">
          <xdr:nvSpPr>
            <xdr:cNvPr id="1107" name="Check Box 83" hidden="1">
              <a:extLst>
                <a:ext uri="{63B3BB69-23CF-44E3-9099-C40C66FF867C}">
                  <a14:compatExt spid="_x0000_s1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19</xdr:row>
          <xdr:rowOff>9525</xdr:rowOff>
        </xdr:from>
        <xdr:to>
          <xdr:col>10</xdr:col>
          <xdr:colOff>371475</xdr:colOff>
          <xdr:row>19</xdr:row>
          <xdr:rowOff>228600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20</xdr:row>
          <xdr:rowOff>19050</xdr:rowOff>
        </xdr:from>
        <xdr:to>
          <xdr:col>10</xdr:col>
          <xdr:colOff>371475</xdr:colOff>
          <xdr:row>20</xdr:row>
          <xdr:rowOff>238125</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74</xdr:row>
          <xdr:rowOff>57150</xdr:rowOff>
        </xdr:from>
        <xdr:to>
          <xdr:col>4</xdr:col>
          <xdr:colOff>371475</xdr:colOff>
          <xdr:row>75</xdr:row>
          <xdr:rowOff>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74</xdr:row>
          <xdr:rowOff>57150</xdr:rowOff>
        </xdr:from>
        <xdr:to>
          <xdr:col>5</xdr:col>
          <xdr:colOff>371475</xdr:colOff>
          <xdr:row>75</xdr:row>
          <xdr:rowOff>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74</xdr:row>
          <xdr:rowOff>57150</xdr:rowOff>
        </xdr:from>
        <xdr:to>
          <xdr:col>6</xdr:col>
          <xdr:colOff>371475</xdr:colOff>
          <xdr:row>75</xdr:row>
          <xdr:rowOff>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75</xdr:row>
          <xdr:rowOff>57150</xdr:rowOff>
        </xdr:from>
        <xdr:to>
          <xdr:col>4</xdr:col>
          <xdr:colOff>371475</xdr:colOff>
          <xdr:row>75</xdr:row>
          <xdr:rowOff>276225</xdr:rowOff>
        </xdr:to>
        <xdr:sp macro="" textlink="">
          <xdr:nvSpPr>
            <xdr:cNvPr id="1113" name="Check Box 89" hidden="1">
              <a:extLst>
                <a:ext uri="{63B3BB69-23CF-44E3-9099-C40C66FF867C}">
                  <a14:compatExt spid="_x0000_s1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75</xdr:row>
          <xdr:rowOff>57150</xdr:rowOff>
        </xdr:from>
        <xdr:to>
          <xdr:col>5</xdr:col>
          <xdr:colOff>371475</xdr:colOff>
          <xdr:row>75</xdr:row>
          <xdr:rowOff>276225</xdr:rowOff>
        </xdr:to>
        <xdr:sp macro="" textlink="">
          <xdr:nvSpPr>
            <xdr:cNvPr id="1114" name="Check Box 90" hidden="1">
              <a:extLst>
                <a:ext uri="{63B3BB69-23CF-44E3-9099-C40C66FF867C}">
                  <a14:compatExt spid="_x0000_s1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75</xdr:row>
          <xdr:rowOff>57150</xdr:rowOff>
        </xdr:from>
        <xdr:to>
          <xdr:col>6</xdr:col>
          <xdr:colOff>371475</xdr:colOff>
          <xdr:row>75</xdr:row>
          <xdr:rowOff>276225</xdr:rowOff>
        </xdr:to>
        <xdr:sp macro="" textlink="">
          <xdr:nvSpPr>
            <xdr:cNvPr id="1115" name="Check Box 91" hidden="1">
              <a:extLst>
                <a:ext uri="{63B3BB69-23CF-44E3-9099-C40C66FF867C}">
                  <a14:compatExt spid="_x0000_s1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76</xdr:row>
          <xdr:rowOff>57150</xdr:rowOff>
        </xdr:from>
        <xdr:to>
          <xdr:col>4</xdr:col>
          <xdr:colOff>371475</xdr:colOff>
          <xdr:row>76</xdr:row>
          <xdr:rowOff>276225</xdr:rowOff>
        </xdr:to>
        <xdr:sp macro="" textlink="">
          <xdr:nvSpPr>
            <xdr:cNvPr id="1116" name="Check Box 92" hidden="1">
              <a:extLst>
                <a:ext uri="{63B3BB69-23CF-44E3-9099-C40C66FF867C}">
                  <a14:compatExt spid="_x0000_s1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76</xdr:row>
          <xdr:rowOff>57150</xdr:rowOff>
        </xdr:from>
        <xdr:to>
          <xdr:col>5</xdr:col>
          <xdr:colOff>371475</xdr:colOff>
          <xdr:row>76</xdr:row>
          <xdr:rowOff>276225</xdr:rowOff>
        </xdr:to>
        <xdr:sp macro="" textlink="">
          <xdr:nvSpPr>
            <xdr:cNvPr id="1117" name="Check Box 93" hidden="1">
              <a:extLst>
                <a:ext uri="{63B3BB69-23CF-44E3-9099-C40C66FF867C}">
                  <a14:compatExt spid="_x0000_s1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76</xdr:row>
          <xdr:rowOff>57150</xdr:rowOff>
        </xdr:from>
        <xdr:to>
          <xdr:col>6</xdr:col>
          <xdr:colOff>371475</xdr:colOff>
          <xdr:row>76</xdr:row>
          <xdr:rowOff>276225</xdr:rowOff>
        </xdr:to>
        <xdr:sp macro="" textlink="">
          <xdr:nvSpPr>
            <xdr:cNvPr id="1118" name="Check Box 94" hidden="1">
              <a:extLst>
                <a:ext uri="{63B3BB69-23CF-44E3-9099-C40C66FF867C}">
                  <a14:compatExt spid="_x0000_s1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77</xdr:row>
          <xdr:rowOff>57150</xdr:rowOff>
        </xdr:from>
        <xdr:to>
          <xdr:col>4</xdr:col>
          <xdr:colOff>371475</xdr:colOff>
          <xdr:row>77</xdr:row>
          <xdr:rowOff>276225</xdr:rowOff>
        </xdr:to>
        <xdr:sp macro="" textlink="">
          <xdr:nvSpPr>
            <xdr:cNvPr id="1119" name="Check Box 95" hidden="1">
              <a:extLst>
                <a:ext uri="{63B3BB69-23CF-44E3-9099-C40C66FF867C}">
                  <a14:compatExt spid="_x0000_s1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77</xdr:row>
          <xdr:rowOff>57150</xdr:rowOff>
        </xdr:from>
        <xdr:to>
          <xdr:col>5</xdr:col>
          <xdr:colOff>371475</xdr:colOff>
          <xdr:row>77</xdr:row>
          <xdr:rowOff>276225</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77</xdr:row>
          <xdr:rowOff>57150</xdr:rowOff>
        </xdr:from>
        <xdr:to>
          <xdr:col>6</xdr:col>
          <xdr:colOff>371475</xdr:colOff>
          <xdr:row>77</xdr:row>
          <xdr:rowOff>276225</xdr:rowOff>
        </xdr:to>
        <xdr:sp macro="" textlink="">
          <xdr:nvSpPr>
            <xdr:cNvPr id="1121" name="Check Box 97" hidden="1">
              <a:extLst>
                <a:ext uri="{63B3BB69-23CF-44E3-9099-C40C66FF867C}">
                  <a14:compatExt spid="_x0000_s1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74</xdr:row>
          <xdr:rowOff>57150</xdr:rowOff>
        </xdr:from>
        <xdr:to>
          <xdr:col>10</xdr:col>
          <xdr:colOff>371475</xdr:colOff>
          <xdr:row>75</xdr:row>
          <xdr:rowOff>0</xdr:rowOff>
        </xdr:to>
        <xdr:sp macro="" textlink="">
          <xdr:nvSpPr>
            <xdr:cNvPr id="1122" name="Check Box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74</xdr:row>
          <xdr:rowOff>57150</xdr:rowOff>
        </xdr:from>
        <xdr:to>
          <xdr:col>11</xdr:col>
          <xdr:colOff>371475</xdr:colOff>
          <xdr:row>75</xdr:row>
          <xdr:rowOff>0</xdr:rowOff>
        </xdr:to>
        <xdr:sp macro="" textlink="">
          <xdr:nvSpPr>
            <xdr:cNvPr id="1123" name="Check Box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74</xdr:row>
          <xdr:rowOff>57150</xdr:rowOff>
        </xdr:from>
        <xdr:to>
          <xdr:col>12</xdr:col>
          <xdr:colOff>371475</xdr:colOff>
          <xdr:row>75</xdr:row>
          <xdr:rowOff>0</xdr:rowOff>
        </xdr:to>
        <xdr:sp macro="" textlink="">
          <xdr:nvSpPr>
            <xdr:cNvPr id="1124" name="Check Box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75</xdr:row>
          <xdr:rowOff>57150</xdr:rowOff>
        </xdr:from>
        <xdr:to>
          <xdr:col>10</xdr:col>
          <xdr:colOff>371475</xdr:colOff>
          <xdr:row>75</xdr:row>
          <xdr:rowOff>276225</xdr:rowOff>
        </xdr:to>
        <xdr:sp macro="" textlink="">
          <xdr:nvSpPr>
            <xdr:cNvPr id="1125" name="Check Box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75</xdr:row>
          <xdr:rowOff>57150</xdr:rowOff>
        </xdr:from>
        <xdr:to>
          <xdr:col>11</xdr:col>
          <xdr:colOff>371475</xdr:colOff>
          <xdr:row>75</xdr:row>
          <xdr:rowOff>276225</xdr:rowOff>
        </xdr:to>
        <xdr:sp macro="" textlink="">
          <xdr:nvSpPr>
            <xdr:cNvPr id="1126" name="Check Box 102" hidden="1">
              <a:extLst>
                <a:ext uri="{63B3BB69-23CF-44E3-9099-C40C66FF867C}">
                  <a14:compatExt spid="_x0000_s1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75</xdr:row>
          <xdr:rowOff>57150</xdr:rowOff>
        </xdr:from>
        <xdr:to>
          <xdr:col>12</xdr:col>
          <xdr:colOff>371475</xdr:colOff>
          <xdr:row>75</xdr:row>
          <xdr:rowOff>276225</xdr:rowOff>
        </xdr:to>
        <xdr:sp macro="" textlink="">
          <xdr:nvSpPr>
            <xdr:cNvPr id="1127" name="Check Box 103"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76</xdr:row>
          <xdr:rowOff>57150</xdr:rowOff>
        </xdr:from>
        <xdr:to>
          <xdr:col>10</xdr:col>
          <xdr:colOff>371475</xdr:colOff>
          <xdr:row>76</xdr:row>
          <xdr:rowOff>276225</xdr:rowOff>
        </xdr:to>
        <xdr:sp macro="" textlink="">
          <xdr:nvSpPr>
            <xdr:cNvPr id="1128" name="Check Box 104"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76</xdr:row>
          <xdr:rowOff>57150</xdr:rowOff>
        </xdr:from>
        <xdr:to>
          <xdr:col>11</xdr:col>
          <xdr:colOff>371475</xdr:colOff>
          <xdr:row>76</xdr:row>
          <xdr:rowOff>276225</xdr:rowOff>
        </xdr:to>
        <xdr:sp macro="" textlink="">
          <xdr:nvSpPr>
            <xdr:cNvPr id="1129" name="Check Box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76</xdr:row>
          <xdr:rowOff>57150</xdr:rowOff>
        </xdr:from>
        <xdr:to>
          <xdr:col>12</xdr:col>
          <xdr:colOff>371475</xdr:colOff>
          <xdr:row>76</xdr:row>
          <xdr:rowOff>276225</xdr:rowOff>
        </xdr:to>
        <xdr:sp macro="" textlink="">
          <xdr:nvSpPr>
            <xdr:cNvPr id="1130" name="Check Box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77</xdr:row>
          <xdr:rowOff>57150</xdr:rowOff>
        </xdr:from>
        <xdr:to>
          <xdr:col>10</xdr:col>
          <xdr:colOff>371475</xdr:colOff>
          <xdr:row>77</xdr:row>
          <xdr:rowOff>276225</xdr:rowOff>
        </xdr:to>
        <xdr:sp macro="" textlink="">
          <xdr:nvSpPr>
            <xdr:cNvPr id="1131" name="Check Box 107"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77</xdr:row>
          <xdr:rowOff>57150</xdr:rowOff>
        </xdr:from>
        <xdr:to>
          <xdr:col>11</xdr:col>
          <xdr:colOff>371475</xdr:colOff>
          <xdr:row>77</xdr:row>
          <xdr:rowOff>276225</xdr:rowOff>
        </xdr:to>
        <xdr:sp macro="" textlink="">
          <xdr:nvSpPr>
            <xdr:cNvPr id="1132" name="Check Box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77</xdr:row>
          <xdr:rowOff>57150</xdr:rowOff>
        </xdr:from>
        <xdr:to>
          <xdr:col>12</xdr:col>
          <xdr:colOff>371475</xdr:colOff>
          <xdr:row>77</xdr:row>
          <xdr:rowOff>276225</xdr:rowOff>
        </xdr:to>
        <xdr:sp macro="" textlink="">
          <xdr:nvSpPr>
            <xdr:cNvPr id="1133" name="Check Box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78</xdr:row>
          <xdr:rowOff>57150</xdr:rowOff>
        </xdr:from>
        <xdr:to>
          <xdr:col>4</xdr:col>
          <xdr:colOff>371475</xdr:colOff>
          <xdr:row>78</xdr:row>
          <xdr:rowOff>276225</xdr:rowOff>
        </xdr:to>
        <xdr:sp macro="" textlink="">
          <xdr:nvSpPr>
            <xdr:cNvPr id="1134" name="Check Box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78</xdr:row>
          <xdr:rowOff>57150</xdr:rowOff>
        </xdr:from>
        <xdr:to>
          <xdr:col>5</xdr:col>
          <xdr:colOff>371475</xdr:colOff>
          <xdr:row>78</xdr:row>
          <xdr:rowOff>276225</xdr:rowOff>
        </xdr:to>
        <xdr:sp macro="" textlink="">
          <xdr:nvSpPr>
            <xdr:cNvPr id="1135" name="Check Box 111"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78</xdr:row>
          <xdr:rowOff>57150</xdr:rowOff>
        </xdr:from>
        <xdr:to>
          <xdr:col>6</xdr:col>
          <xdr:colOff>371475</xdr:colOff>
          <xdr:row>78</xdr:row>
          <xdr:rowOff>276225</xdr:rowOff>
        </xdr:to>
        <xdr:sp macro="" textlink="">
          <xdr:nvSpPr>
            <xdr:cNvPr id="1136" name="Check Box 112"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78</xdr:row>
          <xdr:rowOff>57150</xdr:rowOff>
        </xdr:from>
        <xdr:to>
          <xdr:col>10</xdr:col>
          <xdr:colOff>371475</xdr:colOff>
          <xdr:row>78</xdr:row>
          <xdr:rowOff>276225</xdr:rowOff>
        </xdr:to>
        <xdr:sp macro="" textlink="">
          <xdr:nvSpPr>
            <xdr:cNvPr id="1137" name="Check Box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78</xdr:row>
          <xdr:rowOff>57150</xdr:rowOff>
        </xdr:from>
        <xdr:to>
          <xdr:col>11</xdr:col>
          <xdr:colOff>371475</xdr:colOff>
          <xdr:row>78</xdr:row>
          <xdr:rowOff>276225</xdr:rowOff>
        </xdr:to>
        <xdr:sp macro="" textlink="">
          <xdr:nvSpPr>
            <xdr:cNvPr id="1138" name="Check Box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78</xdr:row>
          <xdr:rowOff>57150</xdr:rowOff>
        </xdr:from>
        <xdr:to>
          <xdr:col>12</xdr:col>
          <xdr:colOff>371475</xdr:colOff>
          <xdr:row>78</xdr:row>
          <xdr:rowOff>276225</xdr:rowOff>
        </xdr:to>
        <xdr:sp macro="" textlink="">
          <xdr:nvSpPr>
            <xdr:cNvPr id="1139" name="Check Box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79</xdr:row>
          <xdr:rowOff>57150</xdr:rowOff>
        </xdr:from>
        <xdr:to>
          <xdr:col>4</xdr:col>
          <xdr:colOff>371475</xdr:colOff>
          <xdr:row>79</xdr:row>
          <xdr:rowOff>276225</xdr:rowOff>
        </xdr:to>
        <xdr:sp macro="" textlink="">
          <xdr:nvSpPr>
            <xdr:cNvPr id="1140" name="Check Box 116"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79</xdr:row>
          <xdr:rowOff>57150</xdr:rowOff>
        </xdr:from>
        <xdr:to>
          <xdr:col>5</xdr:col>
          <xdr:colOff>371475</xdr:colOff>
          <xdr:row>79</xdr:row>
          <xdr:rowOff>276225</xdr:rowOff>
        </xdr:to>
        <xdr:sp macro="" textlink="">
          <xdr:nvSpPr>
            <xdr:cNvPr id="1141" name="Check Box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79</xdr:row>
          <xdr:rowOff>57150</xdr:rowOff>
        </xdr:from>
        <xdr:to>
          <xdr:col>6</xdr:col>
          <xdr:colOff>371475</xdr:colOff>
          <xdr:row>79</xdr:row>
          <xdr:rowOff>276225</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79</xdr:row>
          <xdr:rowOff>57150</xdr:rowOff>
        </xdr:from>
        <xdr:to>
          <xdr:col>10</xdr:col>
          <xdr:colOff>371475</xdr:colOff>
          <xdr:row>79</xdr:row>
          <xdr:rowOff>276225</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79</xdr:row>
          <xdr:rowOff>57150</xdr:rowOff>
        </xdr:from>
        <xdr:to>
          <xdr:col>11</xdr:col>
          <xdr:colOff>371475</xdr:colOff>
          <xdr:row>79</xdr:row>
          <xdr:rowOff>276225</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79</xdr:row>
          <xdr:rowOff>57150</xdr:rowOff>
        </xdr:from>
        <xdr:to>
          <xdr:col>12</xdr:col>
          <xdr:colOff>371475</xdr:colOff>
          <xdr:row>79</xdr:row>
          <xdr:rowOff>276225</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80</xdr:row>
          <xdr:rowOff>57150</xdr:rowOff>
        </xdr:from>
        <xdr:to>
          <xdr:col>4</xdr:col>
          <xdr:colOff>371475</xdr:colOff>
          <xdr:row>80</xdr:row>
          <xdr:rowOff>276225</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80</xdr:row>
          <xdr:rowOff>57150</xdr:rowOff>
        </xdr:from>
        <xdr:to>
          <xdr:col>5</xdr:col>
          <xdr:colOff>371475</xdr:colOff>
          <xdr:row>80</xdr:row>
          <xdr:rowOff>276225</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80</xdr:row>
          <xdr:rowOff>57150</xdr:rowOff>
        </xdr:from>
        <xdr:to>
          <xdr:col>6</xdr:col>
          <xdr:colOff>371475</xdr:colOff>
          <xdr:row>80</xdr:row>
          <xdr:rowOff>276225</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80</xdr:row>
          <xdr:rowOff>57150</xdr:rowOff>
        </xdr:from>
        <xdr:to>
          <xdr:col>10</xdr:col>
          <xdr:colOff>371475</xdr:colOff>
          <xdr:row>80</xdr:row>
          <xdr:rowOff>276225</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80</xdr:row>
          <xdr:rowOff>57150</xdr:rowOff>
        </xdr:from>
        <xdr:to>
          <xdr:col>11</xdr:col>
          <xdr:colOff>371475</xdr:colOff>
          <xdr:row>80</xdr:row>
          <xdr:rowOff>276225</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80</xdr:row>
          <xdr:rowOff>57150</xdr:rowOff>
        </xdr:from>
        <xdr:to>
          <xdr:col>12</xdr:col>
          <xdr:colOff>371475</xdr:colOff>
          <xdr:row>80</xdr:row>
          <xdr:rowOff>276225</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95</xdr:row>
          <xdr:rowOff>57150</xdr:rowOff>
        </xdr:from>
        <xdr:to>
          <xdr:col>4</xdr:col>
          <xdr:colOff>371475</xdr:colOff>
          <xdr:row>96</xdr:row>
          <xdr:rowOff>0</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95</xdr:row>
          <xdr:rowOff>57150</xdr:rowOff>
        </xdr:from>
        <xdr:to>
          <xdr:col>5</xdr:col>
          <xdr:colOff>371475</xdr:colOff>
          <xdr:row>96</xdr:row>
          <xdr:rowOff>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95</xdr:row>
          <xdr:rowOff>57150</xdr:rowOff>
        </xdr:from>
        <xdr:to>
          <xdr:col>6</xdr:col>
          <xdr:colOff>371475</xdr:colOff>
          <xdr:row>96</xdr:row>
          <xdr:rowOff>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96</xdr:row>
          <xdr:rowOff>57150</xdr:rowOff>
        </xdr:from>
        <xdr:to>
          <xdr:col>4</xdr:col>
          <xdr:colOff>371475</xdr:colOff>
          <xdr:row>96</xdr:row>
          <xdr:rowOff>276225</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96</xdr:row>
          <xdr:rowOff>57150</xdr:rowOff>
        </xdr:from>
        <xdr:to>
          <xdr:col>5</xdr:col>
          <xdr:colOff>371475</xdr:colOff>
          <xdr:row>96</xdr:row>
          <xdr:rowOff>276225</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96</xdr:row>
          <xdr:rowOff>57150</xdr:rowOff>
        </xdr:from>
        <xdr:to>
          <xdr:col>6</xdr:col>
          <xdr:colOff>371475</xdr:colOff>
          <xdr:row>96</xdr:row>
          <xdr:rowOff>276225</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97</xdr:row>
          <xdr:rowOff>57150</xdr:rowOff>
        </xdr:from>
        <xdr:to>
          <xdr:col>4</xdr:col>
          <xdr:colOff>371475</xdr:colOff>
          <xdr:row>97</xdr:row>
          <xdr:rowOff>276225</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97</xdr:row>
          <xdr:rowOff>57150</xdr:rowOff>
        </xdr:from>
        <xdr:to>
          <xdr:col>5</xdr:col>
          <xdr:colOff>371475</xdr:colOff>
          <xdr:row>97</xdr:row>
          <xdr:rowOff>276225</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97</xdr:row>
          <xdr:rowOff>57150</xdr:rowOff>
        </xdr:from>
        <xdr:to>
          <xdr:col>6</xdr:col>
          <xdr:colOff>371475</xdr:colOff>
          <xdr:row>97</xdr:row>
          <xdr:rowOff>276225</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95</xdr:row>
          <xdr:rowOff>57150</xdr:rowOff>
        </xdr:from>
        <xdr:to>
          <xdr:col>10</xdr:col>
          <xdr:colOff>371475</xdr:colOff>
          <xdr:row>96</xdr:row>
          <xdr:rowOff>0</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95</xdr:row>
          <xdr:rowOff>57150</xdr:rowOff>
        </xdr:from>
        <xdr:to>
          <xdr:col>11</xdr:col>
          <xdr:colOff>371475</xdr:colOff>
          <xdr:row>96</xdr:row>
          <xdr:rowOff>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95</xdr:row>
          <xdr:rowOff>57150</xdr:rowOff>
        </xdr:from>
        <xdr:to>
          <xdr:col>12</xdr:col>
          <xdr:colOff>371475</xdr:colOff>
          <xdr:row>96</xdr:row>
          <xdr:rowOff>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96</xdr:row>
          <xdr:rowOff>57150</xdr:rowOff>
        </xdr:from>
        <xdr:to>
          <xdr:col>10</xdr:col>
          <xdr:colOff>371475</xdr:colOff>
          <xdr:row>96</xdr:row>
          <xdr:rowOff>276225</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96</xdr:row>
          <xdr:rowOff>57150</xdr:rowOff>
        </xdr:from>
        <xdr:to>
          <xdr:col>11</xdr:col>
          <xdr:colOff>371475</xdr:colOff>
          <xdr:row>96</xdr:row>
          <xdr:rowOff>276225</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96</xdr:row>
          <xdr:rowOff>57150</xdr:rowOff>
        </xdr:from>
        <xdr:to>
          <xdr:col>12</xdr:col>
          <xdr:colOff>371475</xdr:colOff>
          <xdr:row>96</xdr:row>
          <xdr:rowOff>276225</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97</xdr:row>
          <xdr:rowOff>57150</xdr:rowOff>
        </xdr:from>
        <xdr:to>
          <xdr:col>10</xdr:col>
          <xdr:colOff>371475</xdr:colOff>
          <xdr:row>97</xdr:row>
          <xdr:rowOff>276225</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97</xdr:row>
          <xdr:rowOff>57150</xdr:rowOff>
        </xdr:from>
        <xdr:to>
          <xdr:col>11</xdr:col>
          <xdr:colOff>371475</xdr:colOff>
          <xdr:row>97</xdr:row>
          <xdr:rowOff>276225</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97</xdr:row>
          <xdr:rowOff>57150</xdr:rowOff>
        </xdr:from>
        <xdr:to>
          <xdr:col>12</xdr:col>
          <xdr:colOff>371475</xdr:colOff>
          <xdr:row>97</xdr:row>
          <xdr:rowOff>276225</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18</xdr:col>
      <xdr:colOff>438150</xdr:colOff>
      <xdr:row>18</xdr:row>
      <xdr:rowOff>95250</xdr:rowOff>
    </xdr:from>
    <xdr:to>
      <xdr:col>21</xdr:col>
      <xdr:colOff>552450</xdr:colOff>
      <xdr:row>21</xdr:row>
      <xdr:rowOff>95250</xdr:rowOff>
    </xdr:to>
    <xdr:sp macro="" textlink="">
      <xdr:nvSpPr>
        <xdr:cNvPr id="2" name="Toelichting met afgeronde rechthoek 1"/>
        <xdr:cNvSpPr/>
      </xdr:nvSpPr>
      <xdr:spPr>
        <a:xfrm>
          <a:off x="8067675" y="2905125"/>
          <a:ext cx="1943100" cy="571500"/>
        </a:xfrm>
        <a:prstGeom prst="wedgeRoundRectCallout">
          <a:avLst>
            <a:gd name="adj1" fmla="val -76225"/>
            <a:gd name="adj2" fmla="val -4167"/>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in</a:t>
          </a:r>
          <a:r>
            <a:rPr lang="nl-NL" sz="1100" baseline="0"/>
            <a:t> de grijze vakken komt in deze demo</a:t>
          </a:r>
          <a:r>
            <a:rPr lang="nl-NL" sz="1100"/>
            <a:t> geen score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257175</xdr:colOff>
      <xdr:row>3</xdr:row>
      <xdr:rowOff>219075</xdr:rowOff>
    </xdr:from>
    <xdr:to>
      <xdr:col>4</xdr:col>
      <xdr:colOff>3600450</xdr:colOff>
      <xdr:row>3</xdr:row>
      <xdr:rowOff>2390775</xdr:rowOff>
    </xdr:to>
    <xdr:pic>
      <xdr:nvPicPr>
        <xdr:cNvPr id="21505"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85975" y="1057275"/>
          <a:ext cx="3952875" cy="2171700"/>
        </a:xfrm>
        <a:prstGeom prst="rect">
          <a:avLst/>
        </a:prstGeom>
        <a:noFill/>
        <a:ln w="9525">
          <a:noFill/>
          <a:miter lim="800000"/>
          <a:headEnd/>
          <a:tailEnd/>
        </a:ln>
      </xdr:spPr>
    </xdr:pic>
    <xdr:clientData/>
  </xdr:twoCellAnchor>
  <xdr:twoCellAnchor editAs="oneCell">
    <xdr:from>
      <xdr:col>3</xdr:col>
      <xdr:colOff>371475</xdr:colOff>
      <xdr:row>19</xdr:row>
      <xdr:rowOff>76200</xdr:rowOff>
    </xdr:from>
    <xdr:to>
      <xdr:col>4</xdr:col>
      <xdr:colOff>3457575</xdr:colOff>
      <xdr:row>19</xdr:row>
      <xdr:rowOff>2362200</xdr:rowOff>
    </xdr:to>
    <xdr:pic>
      <xdr:nvPicPr>
        <xdr:cNvPr id="21506" name="Picture 6"/>
        <xdr:cNvPicPr>
          <a:picLocks noChangeAspect="1" noChangeArrowheads="1"/>
        </xdr:cNvPicPr>
      </xdr:nvPicPr>
      <xdr:blipFill>
        <a:blip xmlns:r="http://schemas.openxmlformats.org/officeDocument/2006/relationships" r:embed="rId2" cstate="print"/>
        <a:srcRect/>
        <a:stretch>
          <a:fillRect/>
        </a:stretch>
      </xdr:blipFill>
      <xdr:spPr bwMode="auto">
        <a:xfrm>
          <a:off x="2200275" y="10515600"/>
          <a:ext cx="3695700" cy="2286000"/>
        </a:xfrm>
        <a:prstGeom prst="rect">
          <a:avLst/>
        </a:prstGeom>
        <a:noFill/>
        <a:ln w="9525">
          <a:noFill/>
          <a:miter lim="800000"/>
          <a:headEnd/>
          <a:tailEnd/>
        </a:ln>
      </xdr:spPr>
    </xdr:pic>
    <xdr:clientData/>
  </xdr:twoCellAnchor>
  <xdr:twoCellAnchor editAs="oneCell">
    <xdr:from>
      <xdr:col>1</xdr:col>
      <xdr:colOff>400050</xdr:colOff>
      <xdr:row>34</xdr:row>
      <xdr:rowOff>123825</xdr:rowOff>
    </xdr:from>
    <xdr:to>
      <xdr:col>4</xdr:col>
      <xdr:colOff>3486150</xdr:colOff>
      <xdr:row>34</xdr:row>
      <xdr:rowOff>2400300</xdr:rowOff>
    </xdr:to>
    <xdr:pic>
      <xdr:nvPicPr>
        <xdr:cNvPr id="21507" name="Picture 13"/>
        <xdr:cNvPicPr>
          <a:picLocks noChangeAspect="1" noChangeArrowheads="1"/>
        </xdr:cNvPicPr>
      </xdr:nvPicPr>
      <xdr:blipFill>
        <a:blip xmlns:r="http://schemas.openxmlformats.org/officeDocument/2006/relationships" r:embed="rId3" cstate="print"/>
        <a:srcRect/>
        <a:stretch>
          <a:fillRect/>
        </a:stretch>
      </xdr:blipFill>
      <xdr:spPr bwMode="auto">
        <a:xfrm>
          <a:off x="1009650" y="18649950"/>
          <a:ext cx="4914900" cy="2276475"/>
        </a:xfrm>
        <a:prstGeom prst="rect">
          <a:avLst/>
        </a:prstGeom>
        <a:noFill/>
        <a:ln w="9525">
          <a:noFill/>
          <a:miter lim="800000"/>
          <a:headEnd/>
          <a:tailEnd/>
        </a:ln>
      </xdr:spPr>
    </xdr:pic>
    <xdr:clientData/>
  </xdr:twoCellAnchor>
  <xdr:twoCellAnchor>
    <xdr:from>
      <xdr:col>11</xdr:col>
      <xdr:colOff>222250</xdr:colOff>
      <xdr:row>3</xdr:row>
      <xdr:rowOff>603250</xdr:rowOff>
    </xdr:from>
    <xdr:to>
      <xdr:col>18</xdr:col>
      <xdr:colOff>174625</xdr:colOff>
      <xdr:row>3</xdr:row>
      <xdr:rowOff>1778000</xdr:rowOff>
    </xdr:to>
    <xdr:sp macro="" textlink="">
      <xdr:nvSpPr>
        <xdr:cNvPr id="5" name="Toelichting met afgeronde rechthoek 4"/>
        <xdr:cNvSpPr/>
      </xdr:nvSpPr>
      <xdr:spPr>
        <a:xfrm>
          <a:off x="10064750" y="1444625"/>
          <a:ext cx="4175125" cy="1174750"/>
        </a:xfrm>
        <a:prstGeom prst="wedgeRoundRectCallout">
          <a:avLst>
            <a:gd name="adj1" fmla="val -96879"/>
            <a:gd name="adj2" fmla="val -3750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2000"/>
            <a:t>in deze demo werken alleen de drie</a:t>
          </a:r>
          <a:r>
            <a:rPr lang="nl-NL" sz="2000" baseline="0"/>
            <a:t> kolommen waar namen boven staan</a:t>
          </a:r>
          <a:endParaRPr lang="nl-NL" sz="20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257175</xdr:colOff>
      <xdr:row>3</xdr:row>
      <xdr:rowOff>219075</xdr:rowOff>
    </xdr:from>
    <xdr:to>
      <xdr:col>8</xdr:col>
      <xdr:colOff>3600450</xdr:colOff>
      <xdr:row>3</xdr:row>
      <xdr:rowOff>2400300</xdr:rowOff>
    </xdr:to>
    <xdr:pic>
      <xdr:nvPicPr>
        <xdr:cNvPr id="2252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6686550" y="1057275"/>
          <a:ext cx="3952875" cy="2181225"/>
        </a:xfrm>
        <a:prstGeom prst="rect">
          <a:avLst/>
        </a:prstGeom>
        <a:noFill/>
        <a:ln w="9525">
          <a:noFill/>
          <a:miter lim="800000"/>
          <a:headEnd/>
          <a:tailEnd/>
        </a:ln>
      </xdr:spPr>
    </xdr:pic>
    <xdr:clientData/>
  </xdr:twoCellAnchor>
  <xdr:twoCellAnchor editAs="oneCell">
    <xdr:from>
      <xdr:col>7</xdr:col>
      <xdr:colOff>371475</xdr:colOff>
      <xdr:row>19</xdr:row>
      <xdr:rowOff>76200</xdr:rowOff>
    </xdr:from>
    <xdr:to>
      <xdr:col>8</xdr:col>
      <xdr:colOff>3457575</xdr:colOff>
      <xdr:row>19</xdr:row>
      <xdr:rowOff>2362200</xdr:rowOff>
    </xdr:to>
    <xdr:pic>
      <xdr:nvPicPr>
        <xdr:cNvPr id="22530"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6800850" y="10515600"/>
          <a:ext cx="3695700" cy="2286000"/>
        </a:xfrm>
        <a:prstGeom prst="rect">
          <a:avLst/>
        </a:prstGeom>
        <a:noFill/>
        <a:ln w="9525">
          <a:noFill/>
          <a:miter lim="800000"/>
          <a:headEnd/>
          <a:tailEnd/>
        </a:ln>
      </xdr:spPr>
    </xdr:pic>
    <xdr:clientData/>
  </xdr:twoCellAnchor>
  <xdr:twoCellAnchor editAs="oneCell">
    <xdr:from>
      <xdr:col>5</xdr:col>
      <xdr:colOff>333375</xdr:colOff>
      <xdr:row>34</xdr:row>
      <xdr:rowOff>123825</xdr:rowOff>
    </xdr:from>
    <xdr:to>
      <xdr:col>8</xdr:col>
      <xdr:colOff>3419475</xdr:colOff>
      <xdr:row>34</xdr:row>
      <xdr:rowOff>2400300</xdr:rowOff>
    </xdr:to>
    <xdr:pic>
      <xdr:nvPicPr>
        <xdr:cNvPr id="22531"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5543550" y="18649950"/>
          <a:ext cx="4914900" cy="2276475"/>
        </a:xfrm>
        <a:prstGeom prst="rect">
          <a:avLst/>
        </a:prstGeom>
        <a:noFill/>
        <a:ln w="9525">
          <a:noFill/>
          <a:miter lim="800000"/>
          <a:headEnd/>
          <a:tailEnd/>
        </a:ln>
      </xdr:spPr>
    </xdr:pic>
    <xdr:clientData/>
  </xdr:twoCellAnchor>
  <xdr:twoCellAnchor editAs="oneCell">
    <xdr:from>
      <xdr:col>2</xdr:col>
      <xdr:colOff>1619250</xdr:colOff>
      <xdr:row>3</xdr:row>
      <xdr:rowOff>1123950</xdr:rowOff>
    </xdr:from>
    <xdr:to>
      <xdr:col>7</xdr:col>
      <xdr:colOff>38100</xdr:colOff>
      <xdr:row>3</xdr:row>
      <xdr:rowOff>1838325</xdr:rowOff>
    </xdr:to>
    <xdr:sp macro="" textlink="">
      <xdr:nvSpPr>
        <xdr:cNvPr id="5" name="AutoShape 39"/>
        <xdr:cNvSpPr>
          <a:spLocks noChangeArrowheads="1"/>
        </xdr:cNvSpPr>
      </xdr:nvSpPr>
      <xdr:spPr bwMode="auto">
        <a:xfrm>
          <a:off x="2838450" y="1962150"/>
          <a:ext cx="3629025" cy="714375"/>
        </a:xfrm>
        <a:prstGeom prst="wedgeRectCallout">
          <a:avLst>
            <a:gd name="adj1" fmla="val 22968"/>
            <a:gd name="adj2" fmla="val -203333"/>
          </a:avLst>
        </a:prstGeom>
        <a:solidFill>
          <a:srgbClr val="FF8080"/>
        </a:solidFill>
        <a:ln w="9525" algn="ctr">
          <a:solidFill>
            <a:srgbClr val="000000"/>
          </a:solidFill>
          <a:miter lim="800000"/>
          <a:headEnd/>
          <a:tailEnd/>
        </a:ln>
        <a:effectLst/>
      </xdr:spPr>
      <xdr:txBody>
        <a:bodyPr vertOverflow="clip" wrap="square" lIns="27432" tIns="22860" rIns="0" bIns="0" anchor="t" upright="1"/>
        <a:lstStyle/>
        <a:p>
          <a:pPr algn="l" rtl="0">
            <a:defRPr sz="1000"/>
          </a:pPr>
          <a:r>
            <a:rPr lang="nl-NL" sz="1600" b="0" i="0" u="none" strike="noStrike" baseline="0">
              <a:solidFill>
                <a:srgbClr val="000000"/>
              </a:solidFill>
              <a:latin typeface="Verdana"/>
              <a:ea typeface="Verdana"/>
              <a:cs typeface="Verdana"/>
            </a:rPr>
            <a:t>Toets hier het leerlingnummer in  Druk daarna op Enter</a:t>
          </a:r>
        </a:p>
      </xdr:txBody>
    </xdr:sp>
    <xdr:clientData fPrintsWithSheet="0"/>
  </xdr:twoCellAnchor>
  <xdr:twoCellAnchor>
    <xdr:from>
      <xdr:col>9</xdr:col>
      <xdr:colOff>523875</xdr:colOff>
      <xdr:row>3</xdr:row>
      <xdr:rowOff>1238250</xdr:rowOff>
    </xdr:from>
    <xdr:to>
      <xdr:col>17</xdr:col>
      <xdr:colOff>269875</xdr:colOff>
      <xdr:row>4</xdr:row>
      <xdr:rowOff>158750</xdr:rowOff>
    </xdr:to>
    <xdr:sp macro="" textlink="">
      <xdr:nvSpPr>
        <xdr:cNvPr id="6" name="Toelichting met afgeronde rechthoek 5"/>
        <xdr:cNvSpPr/>
      </xdr:nvSpPr>
      <xdr:spPr>
        <a:xfrm>
          <a:off x="11318875" y="2079625"/>
          <a:ext cx="4587875" cy="1460500"/>
        </a:xfrm>
        <a:prstGeom prst="wedgeRoundRectCallout">
          <a:avLst>
            <a:gd name="adj1" fmla="val -66508"/>
            <a:gd name="adj2" fmla="val -14619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2000"/>
            <a:t>in deze demo werken alleen de getoonde drie namen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285750</xdr:colOff>
      <xdr:row>7</xdr:row>
      <xdr:rowOff>142875</xdr:rowOff>
    </xdr:from>
    <xdr:to>
      <xdr:col>11</xdr:col>
      <xdr:colOff>314325</xdr:colOff>
      <xdr:row>11</xdr:row>
      <xdr:rowOff>142875</xdr:rowOff>
    </xdr:to>
    <xdr:sp macro="" textlink="">
      <xdr:nvSpPr>
        <xdr:cNvPr id="4" name="Toelichting met afgeronde rechthoek 3"/>
        <xdr:cNvSpPr/>
      </xdr:nvSpPr>
      <xdr:spPr>
        <a:xfrm>
          <a:off x="7772400" y="1485900"/>
          <a:ext cx="1857375" cy="800100"/>
        </a:xfrm>
        <a:prstGeom prst="wedgeRoundRectCallout">
          <a:avLst>
            <a:gd name="adj1" fmla="val -204423"/>
            <a:gd name="adj2" fmla="val 117202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 het onderdeel 'Schoolse vaardigheden' is actief in deze</a:t>
          </a:r>
          <a:r>
            <a:rPr lang="nl-NL" sz="1100" baseline="0"/>
            <a:t> lijst</a:t>
          </a:r>
          <a:r>
            <a:rPr lang="nl-NL" sz="1100"/>
            <a:t> </a:t>
          </a:r>
        </a:p>
      </xdr:txBody>
    </xdr:sp>
    <xdr:clientData/>
  </xdr:twoCellAnchor>
  <mc:AlternateContent xmlns:mc="http://schemas.openxmlformats.org/markup-compatibility/2006">
    <mc:Choice xmlns:a14="http://schemas.microsoft.com/office/drawing/2010/main" Requires="a14">
      <xdr:twoCellAnchor editAs="oneCell">
        <xdr:from>
          <xdr:col>2</xdr:col>
          <xdr:colOff>152400</xdr:colOff>
          <xdr:row>48</xdr:row>
          <xdr:rowOff>171450</xdr:rowOff>
        </xdr:from>
        <xdr:to>
          <xdr:col>2</xdr:col>
          <xdr:colOff>457200</xdr:colOff>
          <xdr:row>50</xdr:row>
          <xdr:rowOff>9525</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48</xdr:row>
          <xdr:rowOff>171450</xdr:rowOff>
        </xdr:from>
        <xdr:to>
          <xdr:col>3</xdr:col>
          <xdr:colOff>457200</xdr:colOff>
          <xdr:row>50</xdr:row>
          <xdr:rowOff>9525</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171450</xdr:rowOff>
        </xdr:from>
        <xdr:to>
          <xdr:col>4</xdr:col>
          <xdr:colOff>457200</xdr:colOff>
          <xdr:row>50</xdr:row>
          <xdr:rowOff>9525</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48</xdr:row>
          <xdr:rowOff>171450</xdr:rowOff>
        </xdr:from>
        <xdr:to>
          <xdr:col>5</xdr:col>
          <xdr:colOff>457200</xdr:colOff>
          <xdr:row>50</xdr:row>
          <xdr:rowOff>9525</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49</xdr:row>
          <xdr:rowOff>171450</xdr:rowOff>
        </xdr:from>
        <xdr:to>
          <xdr:col>2</xdr:col>
          <xdr:colOff>457200</xdr:colOff>
          <xdr:row>51</xdr:row>
          <xdr:rowOff>9525</xdr:rowOff>
        </xdr:to>
        <xdr:sp macro="" textlink="">
          <xdr:nvSpPr>
            <xdr:cNvPr id="6149" name="Check Box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49</xdr:row>
          <xdr:rowOff>171450</xdr:rowOff>
        </xdr:from>
        <xdr:to>
          <xdr:col>3</xdr:col>
          <xdr:colOff>457200</xdr:colOff>
          <xdr:row>51</xdr:row>
          <xdr:rowOff>9525</xdr:rowOff>
        </xdr:to>
        <xdr:sp macro="" textlink="">
          <xdr:nvSpPr>
            <xdr:cNvPr id="6150" name="Check Box 6" hidden="1">
              <a:extLst>
                <a:ext uri="{63B3BB69-23CF-44E3-9099-C40C66FF867C}">
                  <a14:compatExt spid="_x0000_s6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171450</xdr:rowOff>
        </xdr:from>
        <xdr:to>
          <xdr:col>4</xdr:col>
          <xdr:colOff>457200</xdr:colOff>
          <xdr:row>51</xdr:row>
          <xdr:rowOff>9525</xdr:rowOff>
        </xdr:to>
        <xdr:sp macro="" textlink="">
          <xdr:nvSpPr>
            <xdr:cNvPr id="6151" name="Check Box 7" hidden="1">
              <a:extLst>
                <a:ext uri="{63B3BB69-23CF-44E3-9099-C40C66FF867C}">
                  <a14:compatExt spid="_x0000_s6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49</xdr:row>
          <xdr:rowOff>171450</xdr:rowOff>
        </xdr:from>
        <xdr:to>
          <xdr:col>5</xdr:col>
          <xdr:colOff>457200</xdr:colOff>
          <xdr:row>51</xdr:row>
          <xdr:rowOff>9525</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50</xdr:row>
          <xdr:rowOff>171450</xdr:rowOff>
        </xdr:from>
        <xdr:to>
          <xdr:col>2</xdr:col>
          <xdr:colOff>457200</xdr:colOff>
          <xdr:row>52</xdr:row>
          <xdr:rowOff>9525</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50</xdr:row>
          <xdr:rowOff>171450</xdr:rowOff>
        </xdr:from>
        <xdr:to>
          <xdr:col>3</xdr:col>
          <xdr:colOff>457200</xdr:colOff>
          <xdr:row>52</xdr:row>
          <xdr:rowOff>9525</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171450</xdr:rowOff>
        </xdr:from>
        <xdr:to>
          <xdr:col>4</xdr:col>
          <xdr:colOff>457200</xdr:colOff>
          <xdr:row>52</xdr:row>
          <xdr:rowOff>9525</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50</xdr:row>
          <xdr:rowOff>171450</xdr:rowOff>
        </xdr:from>
        <xdr:to>
          <xdr:col>5</xdr:col>
          <xdr:colOff>457200</xdr:colOff>
          <xdr:row>52</xdr:row>
          <xdr:rowOff>9525</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51</xdr:row>
          <xdr:rowOff>171450</xdr:rowOff>
        </xdr:from>
        <xdr:to>
          <xdr:col>2</xdr:col>
          <xdr:colOff>457200</xdr:colOff>
          <xdr:row>53</xdr:row>
          <xdr:rowOff>9525</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51</xdr:row>
          <xdr:rowOff>171450</xdr:rowOff>
        </xdr:from>
        <xdr:to>
          <xdr:col>3</xdr:col>
          <xdr:colOff>457200</xdr:colOff>
          <xdr:row>53</xdr:row>
          <xdr:rowOff>9525</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171450</xdr:rowOff>
        </xdr:from>
        <xdr:to>
          <xdr:col>4</xdr:col>
          <xdr:colOff>457200</xdr:colOff>
          <xdr:row>53</xdr:row>
          <xdr:rowOff>9525</xdr:rowOff>
        </xdr:to>
        <xdr:sp macro="" textlink="">
          <xdr:nvSpPr>
            <xdr:cNvPr id="6159" name="Check Box 15" hidden="1">
              <a:extLst>
                <a:ext uri="{63B3BB69-23CF-44E3-9099-C40C66FF867C}">
                  <a14:compatExt spid="_x0000_s6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51</xdr:row>
          <xdr:rowOff>171450</xdr:rowOff>
        </xdr:from>
        <xdr:to>
          <xdr:col>5</xdr:col>
          <xdr:colOff>457200</xdr:colOff>
          <xdr:row>53</xdr:row>
          <xdr:rowOff>9525</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53</xdr:row>
          <xdr:rowOff>0</xdr:rowOff>
        </xdr:from>
        <xdr:to>
          <xdr:col>2</xdr:col>
          <xdr:colOff>457200</xdr:colOff>
          <xdr:row>54</xdr:row>
          <xdr:rowOff>28575</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53</xdr:row>
          <xdr:rowOff>0</xdr:rowOff>
        </xdr:from>
        <xdr:to>
          <xdr:col>3</xdr:col>
          <xdr:colOff>457200</xdr:colOff>
          <xdr:row>54</xdr:row>
          <xdr:rowOff>28575</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0</xdr:rowOff>
        </xdr:from>
        <xdr:to>
          <xdr:col>4</xdr:col>
          <xdr:colOff>457200</xdr:colOff>
          <xdr:row>54</xdr:row>
          <xdr:rowOff>28575</xdr:rowOff>
        </xdr:to>
        <xdr:sp macro="" textlink="">
          <xdr:nvSpPr>
            <xdr:cNvPr id="6163" name="Check Box 19" hidden="1">
              <a:extLst>
                <a:ext uri="{63B3BB69-23CF-44E3-9099-C40C66FF867C}">
                  <a14:compatExt spid="_x0000_s6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53</xdr:row>
          <xdr:rowOff>0</xdr:rowOff>
        </xdr:from>
        <xdr:to>
          <xdr:col>5</xdr:col>
          <xdr:colOff>457200</xdr:colOff>
          <xdr:row>54</xdr:row>
          <xdr:rowOff>28575</xdr:rowOff>
        </xdr:to>
        <xdr:sp macro="" textlink="">
          <xdr:nvSpPr>
            <xdr:cNvPr id="6164" name="Check Box 20" hidden="1">
              <a:extLst>
                <a:ext uri="{63B3BB69-23CF-44E3-9099-C40C66FF867C}">
                  <a14:compatExt spid="_x0000_s6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53</xdr:row>
          <xdr:rowOff>171450</xdr:rowOff>
        </xdr:from>
        <xdr:to>
          <xdr:col>2</xdr:col>
          <xdr:colOff>457200</xdr:colOff>
          <xdr:row>55</xdr:row>
          <xdr:rowOff>9525</xdr:rowOff>
        </xdr:to>
        <xdr:sp macro="" textlink="">
          <xdr:nvSpPr>
            <xdr:cNvPr id="6165" name="Check Box 21" hidden="1">
              <a:extLst>
                <a:ext uri="{63B3BB69-23CF-44E3-9099-C40C66FF867C}">
                  <a14:compatExt spid="_x0000_s6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53</xdr:row>
          <xdr:rowOff>171450</xdr:rowOff>
        </xdr:from>
        <xdr:to>
          <xdr:col>3</xdr:col>
          <xdr:colOff>457200</xdr:colOff>
          <xdr:row>55</xdr:row>
          <xdr:rowOff>9525</xdr:rowOff>
        </xdr:to>
        <xdr:sp macro="" textlink="">
          <xdr:nvSpPr>
            <xdr:cNvPr id="6166" name="Check Box 22" hidden="1">
              <a:extLst>
                <a:ext uri="{63B3BB69-23CF-44E3-9099-C40C66FF867C}">
                  <a14:compatExt spid="_x0000_s6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171450</xdr:rowOff>
        </xdr:from>
        <xdr:to>
          <xdr:col>4</xdr:col>
          <xdr:colOff>457200</xdr:colOff>
          <xdr:row>55</xdr:row>
          <xdr:rowOff>9525</xdr:rowOff>
        </xdr:to>
        <xdr:sp macro="" textlink="">
          <xdr:nvSpPr>
            <xdr:cNvPr id="6167" name="Check Box 23" hidden="1">
              <a:extLst>
                <a:ext uri="{63B3BB69-23CF-44E3-9099-C40C66FF867C}">
                  <a14:compatExt spid="_x0000_s6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53</xdr:row>
          <xdr:rowOff>171450</xdr:rowOff>
        </xdr:from>
        <xdr:to>
          <xdr:col>5</xdr:col>
          <xdr:colOff>457200</xdr:colOff>
          <xdr:row>55</xdr:row>
          <xdr:rowOff>9525</xdr:rowOff>
        </xdr:to>
        <xdr:sp macro="" textlink="">
          <xdr:nvSpPr>
            <xdr:cNvPr id="6168" name="Check Box 24" hidden="1">
              <a:extLst>
                <a:ext uri="{63B3BB69-23CF-44E3-9099-C40C66FF867C}">
                  <a14:compatExt spid="_x0000_s6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54</xdr:row>
          <xdr:rowOff>171450</xdr:rowOff>
        </xdr:from>
        <xdr:to>
          <xdr:col>2</xdr:col>
          <xdr:colOff>457200</xdr:colOff>
          <xdr:row>56</xdr:row>
          <xdr:rowOff>9525</xdr:rowOff>
        </xdr:to>
        <xdr:sp macro="" textlink="">
          <xdr:nvSpPr>
            <xdr:cNvPr id="6169" name="Check Box 25" hidden="1">
              <a:extLst>
                <a:ext uri="{63B3BB69-23CF-44E3-9099-C40C66FF867C}">
                  <a14:compatExt spid="_x0000_s6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54</xdr:row>
          <xdr:rowOff>171450</xdr:rowOff>
        </xdr:from>
        <xdr:to>
          <xdr:col>3</xdr:col>
          <xdr:colOff>457200</xdr:colOff>
          <xdr:row>56</xdr:row>
          <xdr:rowOff>9525</xdr:rowOff>
        </xdr:to>
        <xdr:sp macro="" textlink="">
          <xdr:nvSpPr>
            <xdr:cNvPr id="6170" name="Check Box 26"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171450</xdr:rowOff>
        </xdr:from>
        <xdr:to>
          <xdr:col>4</xdr:col>
          <xdr:colOff>457200</xdr:colOff>
          <xdr:row>56</xdr:row>
          <xdr:rowOff>9525</xdr:rowOff>
        </xdr:to>
        <xdr:sp macro="" textlink="">
          <xdr:nvSpPr>
            <xdr:cNvPr id="6171" name="Check Box 27" hidden="1">
              <a:extLst>
                <a:ext uri="{63B3BB69-23CF-44E3-9099-C40C66FF867C}">
                  <a14:compatExt spid="_x0000_s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54</xdr:row>
          <xdr:rowOff>171450</xdr:rowOff>
        </xdr:from>
        <xdr:to>
          <xdr:col>5</xdr:col>
          <xdr:colOff>457200</xdr:colOff>
          <xdr:row>56</xdr:row>
          <xdr:rowOff>9525</xdr:rowOff>
        </xdr:to>
        <xdr:sp macro="" textlink="">
          <xdr:nvSpPr>
            <xdr:cNvPr id="6172" name="Check Box 28" hidden="1">
              <a:extLst>
                <a:ext uri="{63B3BB69-23CF-44E3-9099-C40C66FF867C}">
                  <a14:compatExt spid="_x0000_s6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55</xdr:row>
          <xdr:rowOff>171450</xdr:rowOff>
        </xdr:from>
        <xdr:to>
          <xdr:col>2</xdr:col>
          <xdr:colOff>457200</xdr:colOff>
          <xdr:row>57</xdr:row>
          <xdr:rowOff>9525</xdr:rowOff>
        </xdr:to>
        <xdr:sp macro="" textlink="">
          <xdr:nvSpPr>
            <xdr:cNvPr id="6173" name="Check Box 29" hidden="1">
              <a:extLst>
                <a:ext uri="{63B3BB69-23CF-44E3-9099-C40C66FF867C}">
                  <a14:compatExt spid="_x0000_s6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55</xdr:row>
          <xdr:rowOff>171450</xdr:rowOff>
        </xdr:from>
        <xdr:to>
          <xdr:col>3</xdr:col>
          <xdr:colOff>457200</xdr:colOff>
          <xdr:row>57</xdr:row>
          <xdr:rowOff>9525</xdr:rowOff>
        </xdr:to>
        <xdr:sp macro="" textlink="">
          <xdr:nvSpPr>
            <xdr:cNvPr id="6174" name="Check Box 30" hidden="1">
              <a:extLst>
                <a:ext uri="{63B3BB69-23CF-44E3-9099-C40C66FF867C}">
                  <a14:compatExt spid="_x0000_s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171450</xdr:rowOff>
        </xdr:from>
        <xdr:to>
          <xdr:col>4</xdr:col>
          <xdr:colOff>457200</xdr:colOff>
          <xdr:row>57</xdr:row>
          <xdr:rowOff>9525</xdr:rowOff>
        </xdr:to>
        <xdr:sp macro="" textlink="">
          <xdr:nvSpPr>
            <xdr:cNvPr id="6175" name="Check Box 31" hidden="1">
              <a:extLst>
                <a:ext uri="{63B3BB69-23CF-44E3-9099-C40C66FF867C}">
                  <a14:compatExt spid="_x0000_s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55</xdr:row>
          <xdr:rowOff>171450</xdr:rowOff>
        </xdr:from>
        <xdr:to>
          <xdr:col>5</xdr:col>
          <xdr:colOff>457200</xdr:colOff>
          <xdr:row>57</xdr:row>
          <xdr:rowOff>9525</xdr:rowOff>
        </xdr:to>
        <xdr:sp macro="" textlink="">
          <xdr:nvSpPr>
            <xdr:cNvPr id="6176" name="Check Box 32" hidden="1">
              <a:extLst>
                <a:ext uri="{63B3BB69-23CF-44E3-9099-C40C66FF867C}">
                  <a14:compatExt spid="_x0000_s6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56</xdr:row>
          <xdr:rowOff>171450</xdr:rowOff>
        </xdr:from>
        <xdr:to>
          <xdr:col>2</xdr:col>
          <xdr:colOff>457200</xdr:colOff>
          <xdr:row>58</xdr:row>
          <xdr:rowOff>9525</xdr:rowOff>
        </xdr:to>
        <xdr:sp macro="" textlink="">
          <xdr:nvSpPr>
            <xdr:cNvPr id="6177" name="Check Box 33" hidden="1">
              <a:extLst>
                <a:ext uri="{63B3BB69-23CF-44E3-9099-C40C66FF867C}">
                  <a14:compatExt spid="_x0000_s6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56</xdr:row>
          <xdr:rowOff>171450</xdr:rowOff>
        </xdr:from>
        <xdr:to>
          <xdr:col>3</xdr:col>
          <xdr:colOff>457200</xdr:colOff>
          <xdr:row>58</xdr:row>
          <xdr:rowOff>9525</xdr:rowOff>
        </xdr:to>
        <xdr:sp macro="" textlink="">
          <xdr:nvSpPr>
            <xdr:cNvPr id="6178" name="Check Box 34" hidden="1">
              <a:extLst>
                <a:ext uri="{63B3BB69-23CF-44E3-9099-C40C66FF867C}">
                  <a14:compatExt spid="_x0000_s6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171450</xdr:rowOff>
        </xdr:from>
        <xdr:to>
          <xdr:col>4</xdr:col>
          <xdr:colOff>457200</xdr:colOff>
          <xdr:row>58</xdr:row>
          <xdr:rowOff>9525</xdr:rowOff>
        </xdr:to>
        <xdr:sp macro="" textlink="">
          <xdr:nvSpPr>
            <xdr:cNvPr id="6179" name="Check Box 35" hidden="1">
              <a:extLst>
                <a:ext uri="{63B3BB69-23CF-44E3-9099-C40C66FF867C}">
                  <a14:compatExt spid="_x0000_s6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56</xdr:row>
          <xdr:rowOff>171450</xdr:rowOff>
        </xdr:from>
        <xdr:to>
          <xdr:col>5</xdr:col>
          <xdr:colOff>457200</xdr:colOff>
          <xdr:row>58</xdr:row>
          <xdr:rowOff>9525</xdr:rowOff>
        </xdr:to>
        <xdr:sp macro="" textlink="">
          <xdr:nvSpPr>
            <xdr:cNvPr id="6180" name="Check Box 36" hidden="1">
              <a:extLst>
                <a:ext uri="{63B3BB69-23CF-44E3-9099-C40C66FF867C}">
                  <a14:compatExt spid="_x0000_s6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57</xdr:row>
          <xdr:rowOff>171450</xdr:rowOff>
        </xdr:from>
        <xdr:to>
          <xdr:col>2</xdr:col>
          <xdr:colOff>457200</xdr:colOff>
          <xdr:row>59</xdr:row>
          <xdr:rowOff>9525</xdr:rowOff>
        </xdr:to>
        <xdr:sp macro="" textlink="">
          <xdr:nvSpPr>
            <xdr:cNvPr id="6181" name="Check Box 37" hidden="1">
              <a:extLst>
                <a:ext uri="{63B3BB69-23CF-44E3-9099-C40C66FF867C}">
                  <a14:compatExt spid="_x0000_s6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57</xdr:row>
          <xdr:rowOff>171450</xdr:rowOff>
        </xdr:from>
        <xdr:to>
          <xdr:col>3</xdr:col>
          <xdr:colOff>457200</xdr:colOff>
          <xdr:row>59</xdr:row>
          <xdr:rowOff>9525</xdr:rowOff>
        </xdr:to>
        <xdr:sp macro="" textlink="">
          <xdr:nvSpPr>
            <xdr:cNvPr id="6182" name="Check Box 38" hidden="1">
              <a:extLst>
                <a:ext uri="{63B3BB69-23CF-44E3-9099-C40C66FF867C}">
                  <a14:compatExt spid="_x0000_s6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171450</xdr:rowOff>
        </xdr:from>
        <xdr:to>
          <xdr:col>4</xdr:col>
          <xdr:colOff>457200</xdr:colOff>
          <xdr:row>59</xdr:row>
          <xdr:rowOff>9525</xdr:rowOff>
        </xdr:to>
        <xdr:sp macro="" textlink="">
          <xdr:nvSpPr>
            <xdr:cNvPr id="6183" name="Check Box 39" hidden="1">
              <a:extLst>
                <a:ext uri="{63B3BB69-23CF-44E3-9099-C40C66FF867C}">
                  <a14:compatExt spid="_x0000_s6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57</xdr:row>
          <xdr:rowOff>171450</xdr:rowOff>
        </xdr:from>
        <xdr:to>
          <xdr:col>5</xdr:col>
          <xdr:colOff>457200</xdr:colOff>
          <xdr:row>59</xdr:row>
          <xdr:rowOff>9525</xdr:rowOff>
        </xdr:to>
        <xdr:sp macro="" textlink="">
          <xdr:nvSpPr>
            <xdr:cNvPr id="6184" name="Check Box 40" hidden="1">
              <a:extLst>
                <a:ext uri="{63B3BB69-23CF-44E3-9099-C40C66FF867C}">
                  <a14:compatExt spid="_x0000_s6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419100</xdr:colOff>
          <xdr:row>61</xdr:row>
          <xdr:rowOff>171450</xdr:rowOff>
        </xdr:from>
        <xdr:to>
          <xdr:col>3</xdr:col>
          <xdr:colOff>209550</xdr:colOff>
          <xdr:row>63</xdr:row>
          <xdr:rowOff>9525</xdr:rowOff>
        </xdr:to>
        <xdr:sp macro="" textlink="">
          <xdr:nvSpPr>
            <xdr:cNvPr id="6185" name="Check Box 41" hidden="1">
              <a:extLst>
                <a:ext uri="{63B3BB69-23CF-44E3-9099-C40C66FF867C}">
                  <a14:compatExt spid="_x0000_s6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419100</xdr:colOff>
          <xdr:row>62</xdr:row>
          <xdr:rowOff>171450</xdr:rowOff>
        </xdr:from>
        <xdr:to>
          <xdr:col>3</xdr:col>
          <xdr:colOff>209550</xdr:colOff>
          <xdr:row>64</xdr:row>
          <xdr:rowOff>9525</xdr:rowOff>
        </xdr:to>
        <xdr:sp macro="" textlink="">
          <xdr:nvSpPr>
            <xdr:cNvPr id="6186" name="Check Box 42" hidden="1">
              <a:extLst>
                <a:ext uri="{63B3BB69-23CF-44E3-9099-C40C66FF867C}">
                  <a14:compatExt spid="_x0000_s6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419100</xdr:colOff>
          <xdr:row>63</xdr:row>
          <xdr:rowOff>171450</xdr:rowOff>
        </xdr:from>
        <xdr:to>
          <xdr:col>3</xdr:col>
          <xdr:colOff>209550</xdr:colOff>
          <xdr:row>65</xdr:row>
          <xdr:rowOff>9525</xdr:rowOff>
        </xdr:to>
        <xdr:sp macro="" textlink="">
          <xdr:nvSpPr>
            <xdr:cNvPr id="6187" name="Check Box 43" hidden="1">
              <a:extLst>
                <a:ext uri="{63B3BB69-23CF-44E3-9099-C40C66FF867C}">
                  <a14:compatExt spid="_x0000_s6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61</xdr:row>
          <xdr:rowOff>171450</xdr:rowOff>
        </xdr:from>
        <xdr:to>
          <xdr:col>5</xdr:col>
          <xdr:colOff>209550</xdr:colOff>
          <xdr:row>63</xdr:row>
          <xdr:rowOff>9525</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62</xdr:row>
          <xdr:rowOff>171450</xdr:rowOff>
        </xdr:from>
        <xdr:to>
          <xdr:col>5</xdr:col>
          <xdr:colOff>209550</xdr:colOff>
          <xdr:row>64</xdr:row>
          <xdr:rowOff>9525</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63</xdr:row>
          <xdr:rowOff>171450</xdr:rowOff>
        </xdr:from>
        <xdr:to>
          <xdr:col>5</xdr:col>
          <xdr:colOff>209550</xdr:colOff>
          <xdr:row>65</xdr:row>
          <xdr:rowOff>9525</xdr:rowOff>
        </xdr:to>
        <xdr:sp macro="" textlink="">
          <xdr:nvSpPr>
            <xdr:cNvPr id="6190" name="Check Box 46" hidden="1">
              <a:extLst>
                <a:ext uri="{63B3BB69-23CF-44E3-9099-C40C66FF867C}">
                  <a14:compatExt spid="_x0000_s6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47</xdr:row>
          <xdr:rowOff>171450</xdr:rowOff>
        </xdr:from>
        <xdr:to>
          <xdr:col>2</xdr:col>
          <xdr:colOff>457200</xdr:colOff>
          <xdr:row>49</xdr:row>
          <xdr:rowOff>9525</xdr:rowOff>
        </xdr:to>
        <xdr:sp macro="" textlink="">
          <xdr:nvSpPr>
            <xdr:cNvPr id="6191" name="Check Box 47" hidden="1">
              <a:extLst>
                <a:ext uri="{63B3BB69-23CF-44E3-9099-C40C66FF867C}">
                  <a14:compatExt spid="_x0000_s6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47</xdr:row>
          <xdr:rowOff>171450</xdr:rowOff>
        </xdr:from>
        <xdr:to>
          <xdr:col>3</xdr:col>
          <xdr:colOff>457200</xdr:colOff>
          <xdr:row>49</xdr:row>
          <xdr:rowOff>9525</xdr:rowOff>
        </xdr:to>
        <xdr:sp macro="" textlink="">
          <xdr:nvSpPr>
            <xdr:cNvPr id="6192" name="Check Box 48" hidden="1">
              <a:extLst>
                <a:ext uri="{63B3BB69-23CF-44E3-9099-C40C66FF867C}">
                  <a14:compatExt spid="_x0000_s6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171450</xdr:rowOff>
        </xdr:from>
        <xdr:to>
          <xdr:col>4</xdr:col>
          <xdr:colOff>457200</xdr:colOff>
          <xdr:row>49</xdr:row>
          <xdr:rowOff>9525</xdr:rowOff>
        </xdr:to>
        <xdr:sp macro="" textlink="">
          <xdr:nvSpPr>
            <xdr:cNvPr id="6193" name="Check Box 49" hidden="1">
              <a:extLst>
                <a:ext uri="{63B3BB69-23CF-44E3-9099-C40C66FF867C}">
                  <a14:compatExt spid="_x0000_s6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47</xdr:row>
          <xdr:rowOff>171450</xdr:rowOff>
        </xdr:from>
        <xdr:to>
          <xdr:col>5</xdr:col>
          <xdr:colOff>457200</xdr:colOff>
          <xdr:row>49</xdr:row>
          <xdr:rowOff>9525</xdr:rowOff>
        </xdr:to>
        <xdr:sp macro="" textlink="">
          <xdr:nvSpPr>
            <xdr:cNvPr id="6194" name="Check Box 50" hidden="1">
              <a:extLst>
                <a:ext uri="{63B3BB69-23CF-44E3-9099-C40C66FF867C}">
                  <a14:compatExt spid="_x0000_s6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74</xdr:row>
          <xdr:rowOff>171450</xdr:rowOff>
        </xdr:from>
        <xdr:to>
          <xdr:col>2</xdr:col>
          <xdr:colOff>457200</xdr:colOff>
          <xdr:row>76</xdr:row>
          <xdr:rowOff>9525</xdr:rowOff>
        </xdr:to>
        <xdr:sp macro="" textlink="">
          <xdr:nvSpPr>
            <xdr:cNvPr id="6195" name="Check Box 51" hidden="1">
              <a:extLst>
                <a:ext uri="{63B3BB69-23CF-44E3-9099-C40C66FF867C}">
                  <a14:compatExt spid="_x0000_s6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74</xdr:row>
          <xdr:rowOff>171450</xdr:rowOff>
        </xdr:from>
        <xdr:to>
          <xdr:col>3</xdr:col>
          <xdr:colOff>457200</xdr:colOff>
          <xdr:row>76</xdr:row>
          <xdr:rowOff>9525</xdr:rowOff>
        </xdr:to>
        <xdr:sp macro="" textlink="">
          <xdr:nvSpPr>
            <xdr:cNvPr id="6196" name="Check Box 52" hidden="1">
              <a:extLst>
                <a:ext uri="{63B3BB69-23CF-44E3-9099-C40C66FF867C}">
                  <a14:compatExt spid="_x0000_s6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74</xdr:row>
          <xdr:rowOff>171450</xdr:rowOff>
        </xdr:from>
        <xdr:to>
          <xdr:col>4</xdr:col>
          <xdr:colOff>457200</xdr:colOff>
          <xdr:row>76</xdr:row>
          <xdr:rowOff>9525</xdr:rowOff>
        </xdr:to>
        <xdr:sp macro="" textlink="">
          <xdr:nvSpPr>
            <xdr:cNvPr id="6197" name="Check Box 53" hidden="1">
              <a:extLst>
                <a:ext uri="{63B3BB69-23CF-44E3-9099-C40C66FF867C}">
                  <a14:compatExt spid="_x0000_s6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74</xdr:row>
          <xdr:rowOff>171450</xdr:rowOff>
        </xdr:from>
        <xdr:to>
          <xdr:col>5</xdr:col>
          <xdr:colOff>457200</xdr:colOff>
          <xdr:row>76</xdr:row>
          <xdr:rowOff>9525</xdr:rowOff>
        </xdr:to>
        <xdr:sp macro="" textlink="">
          <xdr:nvSpPr>
            <xdr:cNvPr id="6198" name="Check Box 54" hidden="1">
              <a:extLst>
                <a:ext uri="{63B3BB69-23CF-44E3-9099-C40C66FF867C}">
                  <a14:compatExt spid="_x0000_s6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75</xdr:row>
          <xdr:rowOff>171450</xdr:rowOff>
        </xdr:from>
        <xdr:to>
          <xdr:col>2</xdr:col>
          <xdr:colOff>457200</xdr:colOff>
          <xdr:row>77</xdr:row>
          <xdr:rowOff>9525</xdr:rowOff>
        </xdr:to>
        <xdr:sp macro="" textlink="">
          <xdr:nvSpPr>
            <xdr:cNvPr id="6199" name="Check Box 55" hidden="1">
              <a:extLst>
                <a:ext uri="{63B3BB69-23CF-44E3-9099-C40C66FF867C}">
                  <a14:compatExt spid="_x0000_s6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75</xdr:row>
          <xdr:rowOff>171450</xdr:rowOff>
        </xdr:from>
        <xdr:to>
          <xdr:col>3</xdr:col>
          <xdr:colOff>457200</xdr:colOff>
          <xdr:row>77</xdr:row>
          <xdr:rowOff>9525</xdr:rowOff>
        </xdr:to>
        <xdr:sp macro="" textlink="">
          <xdr:nvSpPr>
            <xdr:cNvPr id="6200" name="Check Box 56" hidden="1">
              <a:extLst>
                <a:ext uri="{63B3BB69-23CF-44E3-9099-C40C66FF867C}">
                  <a14:compatExt spid="_x0000_s6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75</xdr:row>
          <xdr:rowOff>171450</xdr:rowOff>
        </xdr:from>
        <xdr:to>
          <xdr:col>4</xdr:col>
          <xdr:colOff>457200</xdr:colOff>
          <xdr:row>77</xdr:row>
          <xdr:rowOff>9525</xdr:rowOff>
        </xdr:to>
        <xdr:sp macro="" textlink="">
          <xdr:nvSpPr>
            <xdr:cNvPr id="6201" name="Check Box 57" hidden="1">
              <a:extLst>
                <a:ext uri="{63B3BB69-23CF-44E3-9099-C40C66FF867C}">
                  <a14:compatExt spid="_x0000_s6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75</xdr:row>
          <xdr:rowOff>171450</xdr:rowOff>
        </xdr:from>
        <xdr:to>
          <xdr:col>5</xdr:col>
          <xdr:colOff>457200</xdr:colOff>
          <xdr:row>77</xdr:row>
          <xdr:rowOff>9525</xdr:rowOff>
        </xdr:to>
        <xdr:sp macro="" textlink="">
          <xdr:nvSpPr>
            <xdr:cNvPr id="6202" name="Check Box 58" hidden="1">
              <a:extLst>
                <a:ext uri="{63B3BB69-23CF-44E3-9099-C40C66FF867C}">
                  <a14:compatExt spid="_x0000_s6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76</xdr:row>
          <xdr:rowOff>171450</xdr:rowOff>
        </xdr:from>
        <xdr:to>
          <xdr:col>2</xdr:col>
          <xdr:colOff>457200</xdr:colOff>
          <xdr:row>78</xdr:row>
          <xdr:rowOff>9525</xdr:rowOff>
        </xdr:to>
        <xdr:sp macro="" textlink="">
          <xdr:nvSpPr>
            <xdr:cNvPr id="6203" name="Check Box 59" hidden="1">
              <a:extLst>
                <a:ext uri="{63B3BB69-23CF-44E3-9099-C40C66FF867C}">
                  <a14:compatExt spid="_x0000_s6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76</xdr:row>
          <xdr:rowOff>171450</xdr:rowOff>
        </xdr:from>
        <xdr:to>
          <xdr:col>3</xdr:col>
          <xdr:colOff>457200</xdr:colOff>
          <xdr:row>78</xdr:row>
          <xdr:rowOff>9525</xdr:rowOff>
        </xdr:to>
        <xdr:sp macro="" textlink="">
          <xdr:nvSpPr>
            <xdr:cNvPr id="6204" name="Check Box 60" hidden="1">
              <a:extLst>
                <a:ext uri="{63B3BB69-23CF-44E3-9099-C40C66FF867C}">
                  <a14:compatExt spid="_x0000_s6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76</xdr:row>
          <xdr:rowOff>171450</xdr:rowOff>
        </xdr:from>
        <xdr:to>
          <xdr:col>4</xdr:col>
          <xdr:colOff>457200</xdr:colOff>
          <xdr:row>78</xdr:row>
          <xdr:rowOff>9525</xdr:rowOff>
        </xdr:to>
        <xdr:sp macro="" textlink="">
          <xdr:nvSpPr>
            <xdr:cNvPr id="6205" name="Check Box 61" hidden="1">
              <a:extLst>
                <a:ext uri="{63B3BB69-23CF-44E3-9099-C40C66FF867C}">
                  <a14:compatExt spid="_x0000_s6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76</xdr:row>
          <xdr:rowOff>171450</xdr:rowOff>
        </xdr:from>
        <xdr:to>
          <xdr:col>5</xdr:col>
          <xdr:colOff>457200</xdr:colOff>
          <xdr:row>78</xdr:row>
          <xdr:rowOff>9525</xdr:rowOff>
        </xdr:to>
        <xdr:sp macro="" textlink="">
          <xdr:nvSpPr>
            <xdr:cNvPr id="6206" name="Check Box 62" hidden="1">
              <a:extLst>
                <a:ext uri="{63B3BB69-23CF-44E3-9099-C40C66FF867C}">
                  <a14:compatExt spid="_x0000_s6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77</xdr:row>
          <xdr:rowOff>171450</xdr:rowOff>
        </xdr:from>
        <xdr:to>
          <xdr:col>2</xdr:col>
          <xdr:colOff>457200</xdr:colOff>
          <xdr:row>79</xdr:row>
          <xdr:rowOff>9525</xdr:rowOff>
        </xdr:to>
        <xdr:sp macro="" textlink="">
          <xdr:nvSpPr>
            <xdr:cNvPr id="6207" name="Check Box 63" hidden="1">
              <a:extLst>
                <a:ext uri="{63B3BB69-23CF-44E3-9099-C40C66FF867C}">
                  <a14:compatExt spid="_x0000_s6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77</xdr:row>
          <xdr:rowOff>171450</xdr:rowOff>
        </xdr:from>
        <xdr:to>
          <xdr:col>3</xdr:col>
          <xdr:colOff>457200</xdr:colOff>
          <xdr:row>79</xdr:row>
          <xdr:rowOff>9525</xdr:rowOff>
        </xdr:to>
        <xdr:sp macro="" textlink="">
          <xdr:nvSpPr>
            <xdr:cNvPr id="6208" name="Check Box 64" hidden="1">
              <a:extLst>
                <a:ext uri="{63B3BB69-23CF-44E3-9099-C40C66FF867C}">
                  <a14:compatExt spid="_x0000_s6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77</xdr:row>
          <xdr:rowOff>171450</xdr:rowOff>
        </xdr:from>
        <xdr:to>
          <xdr:col>4</xdr:col>
          <xdr:colOff>457200</xdr:colOff>
          <xdr:row>79</xdr:row>
          <xdr:rowOff>9525</xdr:rowOff>
        </xdr:to>
        <xdr:sp macro="" textlink="">
          <xdr:nvSpPr>
            <xdr:cNvPr id="6209" name="Check Box 65" hidden="1">
              <a:extLst>
                <a:ext uri="{63B3BB69-23CF-44E3-9099-C40C66FF867C}">
                  <a14:compatExt spid="_x0000_s6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77</xdr:row>
          <xdr:rowOff>171450</xdr:rowOff>
        </xdr:from>
        <xdr:to>
          <xdr:col>5</xdr:col>
          <xdr:colOff>457200</xdr:colOff>
          <xdr:row>79</xdr:row>
          <xdr:rowOff>9525</xdr:rowOff>
        </xdr:to>
        <xdr:sp macro="" textlink="">
          <xdr:nvSpPr>
            <xdr:cNvPr id="6210" name="Check Box 66" hidden="1">
              <a:extLst>
                <a:ext uri="{63B3BB69-23CF-44E3-9099-C40C66FF867C}">
                  <a14:compatExt spid="_x0000_s6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78</xdr:row>
          <xdr:rowOff>171450</xdr:rowOff>
        </xdr:from>
        <xdr:to>
          <xdr:col>2</xdr:col>
          <xdr:colOff>457200</xdr:colOff>
          <xdr:row>80</xdr:row>
          <xdr:rowOff>9525</xdr:rowOff>
        </xdr:to>
        <xdr:sp macro="" textlink="">
          <xdr:nvSpPr>
            <xdr:cNvPr id="6211" name="Check Box 67" hidden="1">
              <a:extLst>
                <a:ext uri="{63B3BB69-23CF-44E3-9099-C40C66FF867C}">
                  <a14:compatExt spid="_x0000_s6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78</xdr:row>
          <xdr:rowOff>171450</xdr:rowOff>
        </xdr:from>
        <xdr:to>
          <xdr:col>3</xdr:col>
          <xdr:colOff>457200</xdr:colOff>
          <xdr:row>80</xdr:row>
          <xdr:rowOff>9525</xdr:rowOff>
        </xdr:to>
        <xdr:sp macro="" textlink="">
          <xdr:nvSpPr>
            <xdr:cNvPr id="6212" name="Check Box 68" hidden="1">
              <a:extLst>
                <a:ext uri="{63B3BB69-23CF-44E3-9099-C40C66FF867C}">
                  <a14:compatExt spid="_x0000_s6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78</xdr:row>
          <xdr:rowOff>171450</xdr:rowOff>
        </xdr:from>
        <xdr:to>
          <xdr:col>4</xdr:col>
          <xdr:colOff>457200</xdr:colOff>
          <xdr:row>80</xdr:row>
          <xdr:rowOff>9525</xdr:rowOff>
        </xdr:to>
        <xdr:sp macro="" textlink="">
          <xdr:nvSpPr>
            <xdr:cNvPr id="6213" name="Check Box 69" hidden="1">
              <a:extLst>
                <a:ext uri="{63B3BB69-23CF-44E3-9099-C40C66FF867C}">
                  <a14:compatExt spid="_x0000_s6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78</xdr:row>
          <xdr:rowOff>171450</xdr:rowOff>
        </xdr:from>
        <xdr:to>
          <xdr:col>5</xdr:col>
          <xdr:colOff>457200</xdr:colOff>
          <xdr:row>80</xdr:row>
          <xdr:rowOff>9525</xdr:rowOff>
        </xdr:to>
        <xdr:sp macro="" textlink="">
          <xdr:nvSpPr>
            <xdr:cNvPr id="6214" name="Check Box 70" hidden="1">
              <a:extLst>
                <a:ext uri="{63B3BB69-23CF-44E3-9099-C40C66FF867C}">
                  <a14:compatExt spid="_x0000_s6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79</xdr:row>
          <xdr:rowOff>171450</xdr:rowOff>
        </xdr:from>
        <xdr:to>
          <xdr:col>2</xdr:col>
          <xdr:colOff>457200</xdr:colOff>
          <xdr:row>81</xdr:row>
          <xdr:rowOff>9525</xdr:rowOff>
        </xdr:to>
        <xdr:sp macro="" textlink="">
          <xdr:nvSpPr>
            <xdr:cNvPr id="6215" name="Check Box 71" hidden="1">
              <a:extLst>
                <a:ext uri="{63B3BB69-23CF-44E3-9099-C40C66FF867C}">
                  <a14:compatExt spid="_x0000_s6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79</xdr:row>
          <xdr:rowOff>171450</xdr:rowOff>
        </xdr:from>
        <xdr:to>
          <xdr:col>3</xdr:col>
          <xdr:colOff>457200</xdr:colOff>
          <xdr:row>81</xdr:row>
          <xdr:rowOff>9525</xdr:rowOff>
        </xdr:to>
        <xdr:sp macro="" textlink="">
          <xdr:nvSpPr>
            <xdr:cNvPr id="6216" name="Check Box 72" hidden="1">
              <a:extLst>
                <a:ext uri="{63B3BB69-23CF-44E3-9099-C40C66FF867C}">
                  <a14:compatExt spid="_x0000_s6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79</xdr:row>
          <xdr:rowOff>171450</xdr:rowOff>
        </xdr:from>
        <xdr:to>
          <xdr:col>4</xdr:col>
          <xdr:colOff>457200</xdr:colOff>
          <xdr:row>81</xdr:row>
          <xdr:rowOff>9525</xdr:rowOff>
        </xdr:to>
        <xdr:sp macro="" textlink="">
          <xdr:nvSpPr>
            <xdr:cNvPr id="6217" name="Check Box 73" hidden="1">
              <a:extLst>
                <a:ext uri="{63B3BB69-23CF-44E3-9099-C40C66FF867C}">
                  <a14:compatExt spid="_x0000_s6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79</xdr:row>
          <xdr:rowOff>171450</xdr:rowOff>
        </xdr:from>
        <xdr:to>
          <xdr:col>5</xdr:col>
          <xdr:colOff>457200</xdr:colOff>
          <xdr:row>81</xdr:row>
          <xdr:rowOff>9525</xdr:rowOff>
        </xdr:to>
        <xdr:sp macro="" textlink="">
          <xdr:nvSpPr>
            <xdr:cNvPr id="6218" name="Check Box 74" hidden="1">
              <a:extLst>
                <a:ext uri="{63B3BB69-23CF-44E3-9099-C40C66FF867C}">
                  <a14:compatExt spid="_x0000_s6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80</xdr:row>
          <xdr:rowOff>171450</xdr:rowOff>
        </xdr:from>
        <xdr:to>
          <xdr:col>2</xdr:col>
          <xdr:colOff>457200</xdr:colOff>
          <xdr:row>82</xdr:row>
          <xdr:rowOff>9525</xdr:rowOff>
        </xdr:to>
        <xdr:sp macro="" textlink="">
          <xdr:nvSpPr>
            <xdr:cNvPr id="6219" name="Check Box 75" hidden="1">
              <a:extLst>
                <a:ext uri="{63B3BB69-23CF-44E3-9099-C40C66FF867C}">
                  <a14:compatExt spid="_x0000_s6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80</xdr:row>
          <xdr:rowOff>171450</xdr:rowOff>
        </xdr:from>
        <xdr:to>
          <xdr:col>3</xdr:col>
          <xdr:colOff>457200</xdr:colOff>
          <xdr:row>82</xdr:row>
          <xdr:rowOff>9525</xdr:rowOff>
        </xdr:to>
        <xdr:sp macro="" textlink="">
          <xdr:nvSpPr>
            <xdr:cNvPr id="6220" name="Check Box 76" hidden="1">
              <a:extLst>
                <a:ext uri="{63B3BB69-23CF-44E3-9099-C40C66FF867C}">
                  <a14:compatExt spid="_x0000_s6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80</xdr:row>
          <xdr:rowOff>171450</xdr:rowOff>
        </xdr:from>
        <xdr:to>
          <xdr:col>4</xdr:col>
          <xdr:colOff>457200</xdr:colOff>
          <xdr:row>82</xdr:row>
          <xdr:rowOff>9525</xdr:rowOff>
        </xdr:to>
        <xdr:sp macro="" textlink="">
          <xdr:nvSpPr>
            <xdr:cNvPr id="6221" name="Check Box 77" hidden="1">
              <a:extLst>
                <a:ext uri="{63B3BB69-23CF-44E3-9099-C40C66FF867C}">
                  <a14:compatExt spid="_x0000_s6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80</xdr:row>
          <xdr:rowOff>171450</xdr:rowOff>
        </xdr:from>
        <xdr:to>
          <xdr:col>5</xdr:col>
          <xdr:colOff>457200</xdr:colOff>
          <xdr:row>82</xdr:row>
          <xdr:rowOff>9525</xdr:rowOff>
        </xdr:to>
        <xdr:sp macro="" textlink="">
          <xdr:nvSpPr>
            <xdr:cNvPr id="6222" name="Check Box 78" hidden="1">
              <a:extLst>
                <a:ext uri="{63B3BB69-23CF-44E3-9099-C40C66FF867C}">
                  <a14:compatExt spid="_x0000_s6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92</xdr:row>
          <xdr:rowOff>171450</xdr:rowOff>
        </xdr:from>
        <xdr:to>
          <xdr:col>2</xdr:col>
          <xdr:colOff>457200</xdr:colOff>
          <xdr:row>94</xdr:row>
          <xdr:rowOff>9525</xdr:rowOff>
        </xdr:to>
        <xdr:sp macro="" textlink="">
          <xdr:nvSpPr>
            <xdr:cNvPr id="6223" name="Check Box 79" hidden="1">
              <a:extLst>
                <a:ext uri="{63B3BB69-23CF-44E3-9099-C40C66FF867C}">
                  <a14:compatExt spid="_x0000_s6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92</xdr:row>
          <xdr:rowOff>171450</xdr:rowOff>
        </xdr:from>
        <xdr:to>
          <xdr:col>3</xdr:col>
          <xdr:colOff>457200</xdr:colOff>
          <xdr:row>94</xdr:row>
          <xdr:rowOff>9525</xdr:rowOff>
        </xdr:to>
        <xdr:sp macro="" textlink="">
          <xdr:nvSpPr>
            <xdr:cNvPr id="6224" name="Check Box 80" hidden="1">
              <a:extLst>
                <a:ext uri="{63B3BB69-23CF-44E3-9099-C40C66FF867C}">
                  <a14:compatExt spid="_x0000_s6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92</xdr:row>
          <xdr:rowOff>171450</xdr:rowOff>
        </xdr:from>
        <xdr:to>
          <xdr:col>4</xdr:col>
          <xdr:colOff>457200</xdr:colOff>
          <xdr:row>94</xdr:row>
          <xdr:rowOff>9525</xdr:rowOff>
        </xdr:to>
        <xdr:sp macro="" textlink="">
          <xdr:nvSpPr>
            <xdr:cNvPr id="6225" name="Check Box 81" hidden="1">
              <a:extLst>
                <a:ext uri="{63B3BB69-23CF-44E3-9099-C40C66FF867C}">
                  <a14:compatExt spid="_x0000_s6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92</xdr:row>
          <xdr:rowOff>171450</xdr:rowOff>
        </xdr:from>
        <xdr:to>
          <xdr:col>5</xdr:col>
          <xdr:colOff>457200</xdr:colOff>
          <xdr:row>94</xdr:row>
          <xdr:rowOff>9525</xdr:rowOff>
        </xdr:to>
        <xdr:sp macro="" textlink="">
          <xdr:nvSpPr>
            <xdr:cNvPr id="6226" name="Check Box 82" hidden="1">
              <a:extLst>
                <a:ext uri="{63B3BB69-23CF-44E3-9099-C40C66FF867C}">
                  <a14:compatExt spid="_x0000_s6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93</xdr:row>
          <xdr:rowOff>171450</xdr:rowOff>
        </xdr:from>
        <xdr:to>
          <xdr:col>2</xdr:col>
          <xdr:colOff>457200</xdr:colOff>
          <xdr:row>95</xdr:row>
          <xdr:rowOff>9525</xdr:rowOff>
        </xdr:to>
        <xdr:sp macro="" textlink="">
          <xdr:nvSpPr>
            <xdr:cNvPr id="6227" name="Check Box 83" hidden="1">
              <a:extLst>
                <a:ext uri="{63B3BB69-23CF-44E3-9099-C40C66FF867C}">
                  <a14:compatExt spid="_x0000_s6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93</xdr:row>
          <xdr:rowOff>171450</xdr:rowOff>
        </xdr:from>
        <xdr:to>
          <xdr:col>3</xdr:col>
          <xdr:colOff>457200</xdr:colOff>
          <xdr:row>95</xdr:row>
          <xdr:rowOff>9525</xdr:rowOff>
        </xdr:to>
        <xdr:sp macro="" textlink="">
          <xdr:nvSpPr>
            <xdr:cNvPr id="6228" name="Check Box 84" hidden="1">
              <a:extLst>
                <a:ext uri="{63B3BB69-23CF-44E3-9099-C40C66FF867C}">
                  <a14:compatExt spid="_x0000_s6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93</xdr:row>
          <xdr:rowOff>171450</xdr:rowOff>
        </xdr:from>
        <xdr:to>
          <xdr:col>4</xdr:col>
          <xdr:colOff>457200</xdr:colOff>
          <xdr:row>95</xdr:row>
          <xdr:rowOff>9525</xdr:rowOff>
        </xdr:to>
        <xdr:sp macro="" textlink="">
          <xdr:nvSpPr>
            <xdr:cNvPr id="6229" name="Check Box 85" hidden="1">
              <a:extLst>
                <a:ext uri="{63B3BB69-23CF-44E3-9099-C40C66FF867C}">
                  <a14:compatExt spid="_x0000_s6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93</xdr:row>
          <xdr:rowOff>171450</xdr:rowOff>
        </xdr:from>
        <xdr:to>
          <xdr:col>5</xdr:col>
          <xdr:colOff>457200</xdr:colOff>
          <xdr:row>95</xdr:row>
          <xdr:rowOff>9525</xdr:rowOff>
        </xdr:to>
        <xdr:sp macro="" textlink="">
          <xdr:nvSpPr>
            <xdr:cNvPr id="6230" name="Check Box 86" hidden="1">
              <a:extLst>
                <a:ext uri="{63B3BB69-23CF-44E3-9099-C40C66FF867C}">
                  <a14:compatExt spid="_x0000_s6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99</xdr:row>
          <xdr:rowOff>0</xdr:rowOff>
        </xdr:from>
        <xdr:to>
          <xdr:col>2</xdr:col>
          <xdr:colOff>457200</xdr:colOff>
          <xdr:row>100</xdr:row>
          <xdr:rowOff>28575</xdr:rowOff>
        </xdr:to>
        <xdr:sp macro="" textlink="">
          <xdr:nvSpPr>
            <xdr:cNvPr id="6231" name="Check Box 87" hidden="1">
              <a:extLst>
                <a:ext uri="{63B3BB69-23CF-44E3-9099-C40C66FF867C}">
                  <a14:compatExt spid="_x0000_s6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99</xdr:row>
          <xdr:rowOff>0</xdr:rowOff>
        </xdr:from>
        <xdr:to>
          <xdr:col>3</xdr:col>
          <xdr:colOff>457200</xdr:colOff>
          <xdr:row>100</xdr:row>
          <xdr:rowOff>28575</xdr:rowOff>
        </xdr:to>
        <xdr:sp macro="" textlink="">
          <xdr:nvSpPr>
            <xdr:cNvPr id="6232" name="Check Box 88" hidden="1">
              <a:extLst>
                <a:ext uri="{63B3BB69-23CF-44E3-9099-C40C66FF867C}">
                  <a14:compatExt spid="_x0000_s6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99</xdr:row>
          <xdr:rowOff>0</xdr:rowOff>
        </xdr:from>
        <xdr:to>
          <xdr:col>4</xdr:col>
          <xdr:colOff>457200</xdr:colOff>
          <xdr:row>100</xdr:row>
          <xdr:rowOff>28575</xdr:rowOff>
        </xdr:to>
        <xdr:sp macro="" textlink="">
          <xdr:nvSpPr>
            <xdr:cNvPr id="6233" name="Check Box 89" hidden="1">
              <a:extLst>
                <a:ext uri="{63B3BB69-23CF-44E3-9099-C40C66FF867C}">
                  <a14:compatExt spid="_x0000_s6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99</xdr:row>
          <xdr:rowOff>0</xdr:rowOff>
        </xdr:from>
        <xdr:to>
          <xdr:col>5</xdr:col>
          <xdr:colOff>457200</xdr:colOff>
          <xdr:row>100</xdr:row>
          <xdr:rowOff>28575</xdr:rowOff>
        </xdr:to>
        <xdr:sp macro="" textlink="">
          <xdr:nvSpPr>
            <xdr:cNvPr id="6234" name="Check Box 90" hidden="1">
              <a:extLst>
                <a:ext uri="{63B3BB69-23CF-44E3-9099-C40C66FF867C}">
                  <a14:compatExt spid="_x0000_s6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99</xdr:row>
          <xdr:rowOff>171450</xdr:rowOff>
        </xdr:from>
        <xdr:to>
          <xdr:col>2</xdr:col>
          <xdr:colOff>457200</xdr:colOff>
          <xdr:row>101</xdr:row>
          <xdr:rowOff>9525</xdr:rowOff>
        </xdr:to>
        <xdr:sp macro="" textlink="">
          <xdr:nvSpPr>
            <xdr:cNvPr id="6235" name="Check Box 91" hidden="1">
              <a:extLst>
                <a:ext uri="{63B3BB69-23CF-44E3-9099-C40C66FF867C}">
                  <a14:compatExt spid="_x0000_s6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99</xdr:row>
          <xdr:rowOff>171450</xdr:rowOff>
        </xdr:from>
        <xdr:to>
          <xdr:col>3</xdr:col>
          <xdr:colOff>457200</xdr:colOff>
          <xdr:row>101</xdr:row>
          <xdr:rowOff>9525</xdr:rowOff>
        </xdr:to>
        <xdr:sp macro="" textlink="">
          <xdr:nvSpPr>
            <xdr:cNvPr id="6236" name="Check Box 92" hidden="1">
              <a:extLst>
                <a:ext uri="{63B3BB69-23CF-44E3-9099-C40C66FF867C}">
                  <a14:compatExt spid="_x0000_s6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99</xdr:row>
          <xdr:rowOff>171450</xdr:rowOff>
        </xdr:from>
        <xdr:to>
          <xdr:col>4</xdr:col>
          <xdr:colOff>457200</xdr:colOff>
          <xdr:row>101</xdr:row>
          <xdr:rowOff>9525</xdr:rowOff>
        </xdr:to>
        <xdr:sp macro="" textlink="">
          <xdr:nvSpPr>
            <xdr:cNvPr id="6237" name="Check Box 93" hidden="1">
              <a:extLst>
                <a:ext uri="{63B3BB69-23CF-44E3-9099-C40C66FF867C}">
                  <a14:compatExt spid="_x0000_s6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99</xdr:row>
          <xdr:rowOff>171450</xdr:rowOff>
        </xdr:from>
        <xdr:to>
          <xdr:col>5</xdr:col>
          <xdr:colOff>457200</xdr:colOff>
          <xdr:row>101</xdr:row>
          <xdr:rowOff>9525</xdr:rowOff>
        </xdr:to>
        <xdr:sp macro="" textlink="">
          <xdr:nvSpPr>
            <xdr:cNvPr id="6238" name="Check Box 94" hidden="1">
              <a:extLst>
                <a:ext uri="{63B3BB69-23CF-44E3-9099-C40C66FF867C}">
                  <a14:compatExt spid="_x0000_s6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100</xdr:row>
          <xdr:rowOff>171450</xdr:rowOff>
        </xdr:from>
        <xdr:to>
          <xdr:col>2</xdr:col>
          <xdr:colOff>457200</xdr:colOff>
          <xdr:row>102</xdr:row>
          <xdr:rowOff>9525</xdr:rowOff>
        </xdr:to>
        <xdr:sp macro="" textlink="">
          <xdr:nvSpPr>
            <xdr:cNvPr id="6239" name="Check Box 95" hidden="1">
              <a:extLst>
                <a:ext uri="{63B3BB69-23CF-44E3-9099-C40C66FF867C}">
                  <a14:compatExt spid="_x0000_s6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100</xdr:row>
          <xdr:rowOff>171450</xdr:rowOff>
        </xdr:from>
        <xdr:to>
          <xdr:col>3</xdr:col>
          <xdr:colOff>457200</xdr:colOff>
          <xdr:row>102</xdr:row>
          <xdr:rowOff>9525</xdr:rowOff>
        </xdr:to>
        <xdr:sp macro="" textlink="">
          <xdr:nvSpPr>
            <xdr:cNvPr id="6240" name="Check Box 96" hidden="1">
              <a:extLst>
                <a:ext uri="{63B3BB69-23CF-44E3-9099-C40C66FF867C}">
                  <a14:compatExt spid="_x0000_s6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100</xdr:row>
          <xdr:rowOff>171450</xdr:rowOff>
        </xdr:from>
        <xdr:to>
          <xdr:col>4</xdr:col>
          <xdr:colOff>457200</xdr:colOff>
          <xdr:row>102</xdr:row>
          <xdr:rowOff>9525</xdr:rowOff>
        </xdr:to>
        <xdr:sp macro="" textlink="">
          <xdr:nvSpPr>
            <xdr:cNvPr id="6241" name="Check Box 97" hidden="1">
              <a:extLst>
                <a:ext uri="{63B3BB69-23CF-44E3-9099-C40C66FF867C}">
                  <a14:compatExt spid="_x0000_s6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100</xdr:row>
          <xdr:rowOff>171450</xdr:rowOff>
        </xdr:from>
        <xdr:to>
          <xdr:col>5</xdr:col>
          <xdr:colOff>457200</xdr:colOff>
          <xdr:row>102</xdr:row>
          <xdr:rowOff>9525</xdr:rowOff>
        </xdr:to>
        <xdr:sp macro="" textlink="">
          <xdr:nvSpPr>
            <xdr:cNvPr id="6242" name="Check Box 98" hidden="1">
              <a:extLst>
                <a:ext uri="{63B3BB69-23CF-44E3-9099-C40C66FF867C}">
                  <a14:compatExt spid="_x0000_s6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91</xdr:row>
          <xdr:rowOff>180975</xdr:rowOff>
        </xdr:from>
        <xdr:to>
          <xdr:col>2</xdr:col>
          <xdr:colOff>457200</xdr:colOff>
          <xdr:row>93</xdr:row>
          <xdr:rowOff>19050</xdr:rowOff>
        </xdr:to>
        <xdr:sp macro="" textlink="">
          <xdr:nvSpPr>
            <xdr:cNvPr id="6243" name="Check Box 99" hidden="1">
              <a:extLst>
                <a:ext uri="{63B3BB69-23CF-44E3-9099-C40C66FF867C}">
                  <a14:compatExt spid="_x0000_s6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91</xdr:row>
          <xdr:rowOff>180975</xdr:rowOff>
        </xdr:from>
        <xdr:to>
          <xdr:col>3</xdr:col>
          <xdr:colOff>457200</xdr:colOff>
          <xdr:row>93</xdr:row>
          <xdr:rowOff>19050</xdr:rowOff>
        </xdr:to>
        <xdr:sp macro="" textlink="">
          <xdr:nvSpPr>
            <xdr:cNvPr id="6244" name="Check Box 100" hidden="1">
              <a:extLst>
                <a:ext uri="{63B3BB69-23CF-44E3-9099-C40C66FF867C}">
                  <a14:compatExt spid="_x0000_s6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91</xdr:row>
          <xdr:rowOff>180975</xdr:rowOff>
        </xdr:from>
        <xdr:to>
          <xdr:col>4</xdr:col>
          <xdr:colOff>457200</xdr:colOff>
          <xdr:row>93</xdr:row>
          <xdr:rowOff>19050</xdr:rowOff>
        </xdr:to>
        <xdr:sp macro="" textlink="">
          <xdr:nvSpPr>
            <xdr:cNvPr id="6245" name="Check Box 101" hidden="1">
              <a:extLst>
                <a:ext uri="{63B3BB69-23CF-44E3-9099-C40C66FF867C}">
                  <a14:compatExt spid="_x0000_s6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91</xdr:row>
          <xdr:rowOff>180975</xdr:rowOff>
        </xdr:from>
        <xdr:to>
          <xdr:col>5</xdr:col>
          <xdr:colOff>457200</xdr:colOff>
          <xdr:row>93</xdr:row>
          <xdr:rowOff>19050</xdr:rowOff>
        </xdr:to>
        <xdr:sp macro="" textlink="">
          <xdr:nvSpPr>
            <xdr:cNvPr id="6246" name="Check Box 102" hidden="1">
              <a:extLst>
                <a:ext uri="{63B3BB69-23CF-44E3-9099-C40C66FF867C}">
                  <a14:compatExt spid="_x0000_s6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106</xdr:row>
          <xdr:rowOff>171450</xdr:rowOff>
        </xdr:from>
        <xdr:to>
          <xdr:col>2</xdr:col>
          <xdr:colOff>457200</xdr:colOff>
          <xdr:row>108</xdr:row>
          <xdr:rowOff>9525</xdr:rowOff>
        </xdr:to>
        <xdr:sp macro="" textlink="">
          <xdr:nvSpPr>
            <xdr:cNvPr id="6247" name="Check Box 103" hidden="1">
              <a:extLst>
                <a:ext uri="{63B3BB69-23CF-44E3-9099-C40C66FF867C}">
                  <a14:compatExt spid="_x0000_s6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106</xdr:row>
          <xdr:rowOff>171450</xdr:rowOff>
        </xdr:from>
        <xdr:to>
          <xdr:col>3</xdr:col>
          <xdr:colOff>457200</xdr:colOff>
          <xdr:row>108</xdr:row>
          <xdr:rowOff>9525</xdr:rowOff>
        </xdr:to>
        <xdr:sp macro="" textlink="">
          <xdr:nvSpPr>
            <xdr:cNvPr id="6248" name="Check Box 104" hidden="1">
              <a:extLst>
                <a:ext uri="{63B3BB69-23CF-44E3-9099-C40C66FF867C}">
                  <a14:compatExt spid="_x0000_s6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106</xdr:row>
          <xdr:rowOff>171450</xdr:rowOff>
        </xdr:from>
        <xdr:to>
          <xdr:col>4</xdr:col>
          <xdr:colOff>457200</xdr:colOff>
          <xdr:row>108</xdr:row>
          <xdr:rowOff>9525</xdr:rowOff>
        </xdr:to>
        <xdr:sp macro="" textlink="">
          <xdr:nvSpPr>
            <xdr:cNvPr id="6249" name="Check Box 105" hidden="1">
              <a:extLst>
                <a:ext uri="{63B3BB69-23CF-44E3-9099-C40C66FF867C}">
                  <a14:compatExt spid="_x0000_s6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106</xdr:row>
          <xdr:rowOff>171450</xdr:rowOff>
        </xdr:from>
        <xdr:to>
          <xdr:col>5</xdr:col>
          <xdr:colOff>457200</xdr:colOff>
          <xdr:row>108</xdr:row>
          <xdr:rowOff>9525</xdr:rowOff>
        </xdr:to>
        <xdr:sp macro="" textlink="">
          <xdr:nvSpPr>
            <xdr:cNvPr id="6250" name="Check Box 106" hidden="1">
              <a:extLst>
                <a:ext uri="{63B3BB69-23CF-44E3-9099-C40C66FF867C}">
                  <a14:compatExt spid="_x0000_s6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107</xdr:row>
          <xdr:rowOff>171450</xdr:rowOff>
        </xdr:from>
        <xdr:to>
          <xdr:col>2</xdr:col>
          <xdr:colOff>457200</xdr:colOff>
          <xdr:row>109</xdr:row>
          <xdr:rowOff>9525</xdr:rowOff>
        </xdr:to>
        <xdr:sp macro="" textlink="">
          <xdr:nvSpPr>
            <xdr:cNvPr id="6251" name="Check Box 107" hidden="1">
              <a:extLst>
                <a:ext uri="{63B3BB69-23CF-44E3-9099-C40C66FF867C}">
                  <a14:compatExt spid="_x0000_s6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107</xdr:row>
          <xdr:rowOff>171450</xdr:rowOff>
        </xdr:from>
        <xdr:to>
          <xdr:col>3</xdr:col>
          <xdr:colOff>457200</xdr:colOff>
          <xdr:row>109</xdr:row>
          <xdr:rowOff>9525</xdr:rowOff>
        </xdr:to>
        <xdr:sp macro="" textlink="">
          <xdr:nvSpPr>
            <xdr:cNvPr id="6252" name="Check Box 108" hidden="1">
              <a:extLst>
                <a:ext uri="{63B3BB69-23CF-44E3-9099-C40C66FF867C}">
                  <a14:compatExt spid="_x0000_s6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107</xdr:row>
          <xdr:rowOff>171450</xdr:rowOff>
        </xdr:from>
        <xdr:to>
          <xdr:col>4</xdr:col>
          <xdr:colOff>457200</xdr:colOff>
          <xdr:row>109</xdr:row>
          <xdr:rowOff>9525</xdr:rowOff>
        </xdr:to>
        <xdr:sp macro="" textlink="">
          <xdr:nvSpPr>
            <xdr:cNvPr id="6253" name="Check Box 109" hidden="1">
              <a:extLst>
                <a:ext uri="{63B3BB69-23CF-44E3-9099-C40C66FF867C}">
                  <a14:compatExt spid="_x0000_s6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107</xdr:row>
          <xdr:rowOff>171450</xdr:rowOff>
        </xdr:from>
        <xdr:to>
          <xdr:col>5</xdr:col>
          <xdr:colOff>457200</xdr:colOff>
          <xdr:row>109</xdr:row>
          <xdr:rowOff>9525</xdr:rowOff>
        </xdr:to>
        <xdr:sp macro="" textlink="">
          <xdr:nvSpPr>
            <xdr:cNvPr id="6254" name="Check Box 110" hidden="1">
              <a:extLst>
                <a:ext uri="{63B3BB69-23CF-44E3-9099-C40C66FF867C}">
                  <a14:compatExt spid="_x0000_s6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108</xdr:row>
          <xdr:rowOff>171450</xdr:rowOff>
        </xdr:from>
        <xdr:to>
          <xdr:col>2</xdr:col>
          <xdr:colOff>457200</xdr:colOff>
          <xdr:row>110</xdr:row>
          <xdr:rowOff>9525</xdr:rowOff>
        </xdr:to>
        <xdr:sp macro="" textlink="">
          <xdr:nvSpPr>
            <xdr:cNvPr id="6255" name="Check Box 111" hidden="1">
              <a:extLst>
                <a:ext uri="{63B3BB69-23CF-44E3-9099-C40C66FF867C}">
                  <a14:compatExt spid="_x0000_s6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108</xdr:row>
          <xdr:rowOff>171450</xdr:rowOff>
        </xdr:from>
        <xdr:to>
          <xdr:col>3</xdr:col>
          <xdr:colOff>457200</xdr:colOff>
          <xdr:row>110</xdr:row>
          <xdr:rowOff>9525</xdr:rowOff>
        </xdr:to>
        <xdr:sp macro="" textlink="">
          <xdr:nvSpPr>
            <xdr:cNvPr id="6256" name="Check Box 112" hidden="1">
              <a:extLst>
                <a:ext uri="{63B3BB69-23CF-44E3-9099-C40C66FF867C}">
                  <a14:compatExt spid="_x0000_s6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108</xdr:row>
          <xdr:rowOff>171450</xdr:rowOff>
        </xdr:from>
        <xdr:to>
          <xdr:col>4</xdr:col>
          <xdr:colOff>457200</xdr:colOff>
          <xdr:row>110</xdr:row>
          <xdr:rowOff>9525</xdr:rowOff>
        </xdr:to>
        <xdr:sp macro="" textlink="">
          <xdr:nvSpPr>
            <xdr:cNvPr id="6257" name="Check Box 113" hidden="1">
              <a:extLst>
                <a:ext uri="{63B3BB69-23CF-44E3-9099-C40C66FF867C}">
                  <a14:compatExt spid="_x0000_s6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108</xdr:row>
          <xdr:rowOff>171450</xdr:rowOff>
        </xdr:from>
        <xdr:to>
          <xdr:col>5</xdr:col>
          <xdr:colOff>457200</xdr:colOff>
          <xdr:row>110</xdr:row>
          <xdr:rowOff>9525</xdr:rowOff>
        </xdr:to>
        <xdr:sp macro="" textlink="">
          <xdr:nvSpPr>
            <xdr:cNvPr id="6258" name="Check Box 114" hidden="1">
              <a:extLst>
                <a:ext uri="{63B3BB69-23CF-44E3-9099-C40C66FF867C}">
                  <a14:compatExt spid="_x0000_s6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114</xdr:row>
          <xdr:rowOff>171450</xdr:rowOff>
        </xdr:from>
        <xdr:to>
          <xdr:col>2</xdr:col>
          <xdr:colOff>457200</xdr:colOff>
          <xdr:row>116</xdr:row>
          <xdr:rowOff>9525</xdr:rowOff>
        </xdr:to>
        <xdr:sp macro="" textlink="">
          <xdr:nvSpPr>
            <xdr:cNvPr id="6259" name="Check Box 115" hidden="1">
              <a:extLst>
                <a:ext uri="{63B3BB69-23CF-44E3-9099-C40C66FF867C}">
                  <a14:compatExt spid="_x0000_s6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114</xdr:row>
          <xdr:rowOff>171450</xdr:rowOff>
        </xdr:from>
        <xdr:to>
          <xdr:col>3</xdr:col>
          <xdr:colOff>457200</xdr:colOff>
          <xdr:row>116</xdr:row>
          <xdr:rowOff>9525</xdr:rowOff>
        </xdr:to>
        <xdr:sp macro="" textlink="">
          <xdr:nvSpPr>
            <xdr:cNvPr id="6260" name="Check Box 116" hidden="1">
              <a:extLst>
                <a:ext uri="{63B3BB69-23CF-44E3-9099-C40C66FF867C}">
                  <a14:compatExt spid="_x0000_s6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114</xdr:row>
          <xdr:rowOff>171450</xdr:rowOff>
        </xdr:from>
        <xdr:to>
          <xdr:col>4</xdr:col>
          <xdr:colOff>457200</xdr:colOff>
          <xdr:row>116</xdr:row>
          <xdr:rowOff>9525</xdr:rowOff>
        </xdr:to>
        <xdr:sp macro="" textlink="">
          <xdr:nvSpPr>
            <xdr:cNvPr id="6261" name="Check Box 117" hidden="1">
              <a:extLst>
                <a:ext uri="{63B3BB69-23CF-44E3-9099-C40C66FF867C}">
                  <a14:compatExt spid="_x0000_s6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114</xdr:row>
          <xdr:rowOff>171450</xdr:rowOff>
        </xdr:from>
        <xdr:to>
          <xdr:col>5</xdr:col>
          <xdr:colOff>457200</xdr:colOff>
          <xdr:row>116</xdr:row>
          <xdr:rowOff>9525</xdr:rowOff>
        </xdr:to>
        <xdr:sp macro="" textlink="">
          <xdr:nvSpPr>
            <xdr:cNvPr id="6262" name="Check Box 118" hidden="1">
              <a:extLst>
                <a:ext uri="{63B3BB69-23CF-44E3-9099-C40C66FF867C}">
                  <a14:compatExt spid="_x0000_s6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101</xdr:row>
          <xdr:rowOff>171450</xdr:rowOff>
        </xdr:from>
        <xdr:to>
          <xdr:col>2</xdr:col>
          <xdr:colOff>457200</xdr:colOff>
          <xdr:row>103</xdr:row>
          <xdr:rowOff>9525</xdr:rowOff>
        </xdr:to>
        <xdr:sp macro="" textlink="">
          <xdr:nvSpPr>
            <xdr:cNvPr id="6263" name="Check Box 119" hidden="1">
              <a:extLst>
                <a:ext uri="{63B3BB69-23CF-44E3-9099-C40C66FF867C}">
                  <a14:compatExt spid="_x0000_s6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101</xdr:row>
          <xdr:rowOff>171450</xdr:rowOff>
        </xdr:from>
        <xdr:to>
          <xdr:col>3</xdr:col>
          <xdr:colOff>457200</xdr:colOff>
          <xdr:row>103</xdr:row>
          <xdr:rowOff>9525</xdr:rowOff>
        </xdr:to>
        <xdr:sp macro="" textlink="">
          <xdr:nvSpPr>
            <xdr:cNvPr id="6264" name="Check Box 120" hidden="1">
              <a:extLst>
                <a:ext uri="{63B3BB69-23CF-44E3-9099-C40C66FF867C}">
                  <a14:compatExt spid="_x0000_s6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101</xdr:row>
          <xdr:rowOff>171450</xdr:rowOff>
        </xdr:from>
        <xdr:to>
          <xdr:col>4</xdr:col>
          <xdr:colOff>457200</xdr:colOff>
          <xdr:row>103</xdr:row>
          <xdr:rowOff>9525</xdr:rowOff>
        </xdr:to>
        <xdr:sp macro="" textlink="">
          <xdr:nvSpPr>
            <xdr:cNvPr id="6265" name="Check Box 121" hidden="1">
              <a:extLst>
                <a:ext uri="{63B3BB69-23CF-44E3-9099-C40C66FF867C}">
                  <a14:compatExt spid="_x0000_s6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101</xdr:row>
          <xdr:rowOff>171450</xdr:rowOff>
        </xdr:from>
        <xdr:to>
          <xdr:col>5</xdr:col>
          <xdr:colOff>457200</xdr:colOff>
          <xdr:row>103</xdr:row>
          <xdr:rowOff>9525</xdr:rowOff>
        </xdr:to>
        <xdr:sp macro="" textlink="">
          <xdr:nvSpPr>
            <xdr:cNvPr id="6266" name="Check Box 122" hidden="1">
              <a:extLst>
                <a:ext uri="{63B3BB69-23CF-44E3-9099-C40C66FF867C}">
                  <a14:compatExt spid="_x0000_s6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126</xdr:row>
          <xdr:rowOff>171450</xdr:rowOff>
        </xdr:from>
        <xdr:to>
          <xdr:col>2</xdr:col>
          <xdr:colOff>457200</xdr:colOff>
          <xdr:row>128</xdr:row>
          <xdr:rowOff>9525</xdr:rowOff>
        </xdr:to>
        <xdr:sp macro="" textlink="">
          <xdr:nvSpPr>
            <xdr:cNvPr id="6267" name="Check Box 123" hidden="1">
              <a:extLst>
                <a:ext uri="{63B3BB69-23CF-44E3-9099-C40C66FF867C}">
                  <a14:compatExt spid="_x0000_s6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126</xdr:row>
          <xdr:rowOff>171450</xdr:rowOff>
        </xdr:from>
        <xdr:to>
          <xdr:col>3</xdr:col>
          <xdr:colOff>457200</xdr:colOff>
          <xdr:row>128</xdr:row>
          <xdr:rowOff>9525</xdr:rowOff>
        </xdr:to>
        <xdr:sp macro="" textlink="">
          <xdr:nvSpPr>
            <xdr:cNvPr id="6268" name="Check Box 124" hidden="1">
              <a:extLst>
                <a:ext uri="{63B3BB69-23CF-44E3-9099-C40C66FF867C}">
                  <a14:compatExt spid="_x0000_s6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126</xdr:row>
          <xdr:rowOff>171450</xdr:rowOff>
        </xdr:from>
        <xdr:to>
          <xdr:col>4</xdr:col>
          <xdr:colOff>457200</xdr:colOff>
          <xdr:row>128</xdr:row>
          <xdr:rowOff>9525</xdr:rowOff>
        </xdr:to>
        <xdr:sp macro="" textlink="">
          <xdr:nvSpPr>
            <xdr:cNvPr id="6269" name="Check Box 125" hidden="1">
              <a:extLst>
                <a:ext uri="{63B3BB69-23CF-44E3-9099-C40C66FF867C}">
                  <a14:compatExt spid="_x0000_s6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126</xdr:row>
          <xdr:rowOff>171450</xdr:rowOff>
        </xdr:from>
        <xdr:to>
          <xdr:col>5</xdr:col>
          <xdr:colOff>457200</xdr:colOff>
          <xdr:row>128</xdr:row>
          <xdr:rowOff>9525</xdr:rowOff>
        </xdr:to>
        <xdr:sp macro="" textlink="">
          <xdr:nvSpPr>
            <xdr:cNvPr id="6270" name="Check Box 126" hidden="1">
              <a:extLst>
                <a:ext uri="{63B3BB69-23CF-44E3-9099-C40C66FF867C}">
                  <a14:compatExt spid="_x0000_s6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127</xdr:row>
          <xdr:rowOff>171450</xdr:rowOff>
        </xdr:from>
        <xdr:to>
          <xdr:col>2</xdr:col>
          <xdr:colOff>457200</xdr:colOff>
          <xdr:row>129</xdr:row>
          <xdr:rowOff>9525</xdr:rowOff>
        </xdr:to>
        <xdr:sp macro="" textlink="">
          <xdr:nvSpPr>
            <xdr:cNvPr id="6271" name="Check Box 127" hidden="1">
              <a:extLst>
                <a:ext uri="{63B3BB69-23CF-44E3-9099-C40C66FF867C}">
                  <a14:compatExt spid="_x0000_s6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127</xdr:row>
          <xdr:rowOff>171450</xdr:rowOff>
        </xdr:from>
        <xdr:to>
          <xdr:col>3</xdr:col>
          <xdr:colOff>457200</xdr:colOff>
          <xdr:row>129</xdr:row>
          <xdr:rowOff>9525</xdr:rowOff>
        </xdr:to>
        <xdr:sp macro="" textlink="">
          <xdr:nvSpPr>
            <xdr:cNvPr id="6272" name="Check Box 128" hidden="1">
              <a:extLst>
                <a:ext uri="{63B3BB69-23CF-44E3-9099-C40C66FF867C}">
                  <a14:compatExt spid="_x0000_s6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127</xdr:row>
          <xdr:rowOff>171450</xdr:rowOff>
        </xdr:from>
        <xdr:to>
          <xdr:col>4</xdr:col>
          <xdr:colOff>457200</xdr:colOff>
          <xdr:row>129</xdr:row>
          <xdr:rowOff>9525</xdr:rowOff>
        </xdr:to>
        <xdr:sp macro="" textlink="">
          <xdr:nvSpPr>
            <xdr:cNvPr id="6273" name="Check Box 129" hidden="1">
              <a:extLst>
                <a:ext uri="{63B3BB69-23CF-44E3-9099-C40C66FF867C}">
                  <a14:compatExt spid="_x0000_s6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127</xdr:row>
          <xdr:rowOff>171450</xdr:rowOff>
        </xdr:from>
        <xdr:to>
          <xdr:col>5</xdr:col>
          <xdr:colOff>457200</xdr:colOff>
          <xdr:row>129</xdr:row>
          <xdr:rowOff>9525</xdr:rowOff>
        </xdr:to>
        <xdr:sp macro="" textlink="">
          <xdr:nvSpPr>
            <xdr:cNvPr id="6274" name="Check Box 130" hidden="1">
              <a:extLst>
                <a:ext uri="{63B3BB69-23CF-44E3-9099-C40C66FF867C}">
                  <a14:compatExt spid="_x0000_s6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128</xdr:row>
          <xdr:rowOff>171450</xdr:rowOff>
        </xdr:from>
        <xdr:to>
          <xdr:col>2</xdr:col>
          <xdr:colOff>457200</xdr:colOff>
          <xdr:row>130</xdr:row>
          <xdr:rowOff>9525</xdr:rowOff>
        </xdr:to>
        <xdr:sp macro="" textlink="">
          <xdr:nvSpPr>
            <xdr:cNvPr id="6275" name="Check Box 131" hidden="1">
              <a:extLst>
                <a:ext uri="{63B3BB69-23CF-44E3-9099-C40C66FF867C}">
                  <a14:compatExt spid="_x0000_s6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128</xdr:row>
          <xdr:rowOff>171450</xdr:rowOff>
        </xdr:from>
        <xdr:to>
          <xdr:col>3</xdr:col>
          <xdr:colOff>457200</xdr:colOff>
          <xdr:row>130</xdr:row>
          <xdr:rowOff>9525</xdr:rowOff>
        </xdr:to>
        <xdr:sp macro="" textlink="">
          <xdr:nvSpPr>
            <xdr:cNvPr id="6276" name="Check Box 132" hidden="1">
              <a:extLst>
                <a:ext uri="{63B3BB69-23CF-44E3-9099-C40C66FF867C}">
                  <a14:compatExt spid="_x0000_s6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128</xdr:row>
          <xdr:rowOff>171450</xdr:rowOff>
        </xdr:from>
        <xdr:to>
          <xdr:col>4</xdr:col>
          <xdr:colOff>457200</xdr:colOff>
          <xdr:row>130</xdr:row>
          <xdr:rowOff>9525</xdr:rowOff>
        </xdr:to>
        <xdr:sp macro="" textlink="">
          <xdr:nvSpPr>
            <xdr:cNvPr id="6277" name="Check Box 133" hidden="1">
              <a:extLst>
                <a:ext uri="{63B3BB69-23CF-44E3-9099-C40C66FF867C}">
                  <a14:compatExt spid="_x0000_s6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128</xdr:row>
          <xdr:rowOff>171450</xdr:rowOff>
        </xdr:from>
        <xdr:to>
          <xdr:col>5</xdr:col>
          <xdr:colOff>457200</xdr:colOff>
          <xdr:row>130</xdr:row>
          <xdr:rowOff>9525</xdr:rowOff>
        </xdr:to>
        <xdr:sp macro="" textlink="">
          <xdr:nvSpPr>
            <xdr:cNvPr id="6278" name="Check Box 134" hidden="1">
              <a:extLst>
                <a:ext uri="{63B3BB69-23CF-44E3-9099-C40C66FF867C}">
                  <a14:compatExt spid="_x0000_s6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131</xdr:row>
          <xdr:rowOff>171450</xdr:rowOff>
        </xdr:from>
        <xdr:to>
          <xdr:col>2</xdr:col>
          <xdr:colOff>457200</xdr:colOff>
          <xdr:row>133</xdr:row>
          <xdr:rowOff>9525</xdr:rowOff>
        </xdr:to>
        <xdr:sp macro="" textlink="">
          <xdr:nvSpPr>
            <xdr:cNvPr id="6279" name="Check Box 135" hidden="1">
              <a:extLst>
                <a:ext uri="{63B3BB69-23CF-44E3-9099-C40C66FF867C}">
                  <a14:compatExt spid="_x0000_s6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131</xdr:row>
          <xdr:rowOff>171450</xdr:rowOff>
        </xdr:from>
        <xdr:to>
          <xdr:col>3</xdr:col>
          <xdr:colOff>457200</xdr:colOff>
          <xdr:row>133</xdr:row>
          <xdr:rowOff>9525</xdr:rowOff>
        </xdr:to>
        <xdr:sp macro="" textlink="">
          <xdr:nvSpPr>
            <xdr:cNvPr id="6280" name="Check Box 136" hidden="1">
              <a:extLst>
                <a:ext uri="{63B3BB69-23CF-44E3-9099-C40C66FF867C}">
                  <a14:compatExt spid="_x0000_s6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131</xdr:row>
          <xdr:rowOff>171450</xdr:rowOff>
        </xdr:from>
        <xdr:to>
          <xdr:col>4</xdr:col>
          <xdr:colOff>457200</xdr:colOff>
          <xdr:row>133</xdr:row>
          <xdr:rowOff>9525</xdr:rowOff>
        </xdr:to>
        <xdr:sp macro="" textlink="">
          <xdr:nvSpPr>
            <xdr:cNvPr id="6281" name="Check Box 137" hidden="1">
              <a:extLst>
                <a:ext uri="{63B3BB69-23CF-44E3-9099-C40C66FF867C}">
                  <a14:compatExt spid="_x0000_s6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131</xdr:row>
          <xdr:rowOff>171450</xdr:rowOff>
        </xdr:from>
        <xdr:to>
          <xdr:col>5</xdr:col>
          <xdr:colOff>457200</xdr:colOff>
          <xdr:row>133</xdr:row>
          <xdr:rowOff>9525</xdr:rowOff>
        </xdr:to>
        <xdr:sp macro="" textlink="">
          <xdr:nvSpPr>
            <xdr:cNvPr id="6282" name="Check Box 138" hidden="1">
              <a:extLst>
                <a:ext uri="{63B3BB69-23CF-44E3-9099-C40C66FF867C}">
                  <a14:compatExt spid="_x0000_s6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132</xdr:row>
          <xdr:rowOff>180975</xdr:rowOff>
        </xdr:from>
        <xdr:to>
          <xdr:col>2</xdr:col>
          <xdr:colOff>457200</xdr:colOff>
          <xdr:row>134</xdr:row>
          <xdr:rowOff>19050</xdr:rowOff>
        </xdr:to>
        <xdr:sp macro="" textlink="">
          <xdr:nvSpPr>
            <xdr:cNvPr id="6283" name="Check Box 139" hidden="1">
              <a:extLst>
                <a:ext uri="{63B3BB69-23CF-44E3-9099-C40C66FF867C}">
                  <a14:compatExt spid="_x0000_s6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132</xdr:row>
          <xdr:rowOff>180975</xdr:rowOff>
        </xdr:from>
        <xdr:to>
          <xdr:col>3</xdr:col>
          <xdr:colOff>457200</xdr:colOff>
          <xdr:row>134</xdr:row>
          <xdr:rowOff>19050</xdr:rowOff>
        </xdr:to>
        <xdr:sp macro="" textlink="">
          <xdr:nvSpPr>
            <xdr:cNvPr id="6284" name="Check Box 140" hidden="1">
              <a:extLst>
                <a:ext uri="{63B3BB69-23CF-44E3-9099-C40C66FF867C}">
                  <a14:compatExt spid="_x0000_s6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132</xdr:row>
          <xdr:rowOff>180975</xdr:rowOff>
        </xdr:from>
        <xdr:to>
          <xdr:col>4</xdr:col>
          <xdr:colOff>457200</xdr:colOff>
          <xdr:row>134</xdr:row>
          <xdr:rowOff>19050</xdr:rowOff>
        </xdr:to>
        <xdr:sp macro="" textlink="">
          <xdr:nvSpPr>
            <xdr:cNvPr id="6285" name="Check Box 141" hidden="1">
              <a:extLst>
                <a:ext uri="{63B3BB69-23CF-44E3-9099-C40C66FF867C}">
                  <a14:compatExt spid="_x0000_s6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132</xdr:row>
          <xdr:rowOff>180975</xdr:rowOff>
        </xdr:from>
        <xdr:to>
          <xdr:col>5</xdr:col>
          <xdr:colOff>457200</xdr:colOff>
          <xdr:row>134</xdr:row>
          <xdr:rowOff>19050</xdr:rowOff>
        </xdr:to>
        <xdr:sp macro="" textlink="">
          <xdr:nvSpPr>
            <xdr:cNvPr id="6286" name="Check Box 142" hidden="1">
              <a:extLst>
                <a:ext uri="{63B3BB69-23CF-44E3-9099-C40C66FF867C}">
                  <a14:compatExt spid="_x0000_s6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135</xdr:row>
          <xdr:rowOff>171450</xdr:rowOff>
        </xdr:from>
        <xdr:to>
          <xdr:col>2</xdr:col>
          <xdr:colOff>457200</xdr:colOff>
          <xdr:row>137</xdr:row>
          <xdr:rowOff>9525</xdr:rowOff>
        </xdr:to>
        <xdr:sp macro="" textlink="">
          <xdr:nvSpPr>
            <xdr:cNvPr id="6287" name="Check Box 143" hidden="1">
              <a:extLst>
                <a:ext uri="{63B3BB69-23CF-44E3-9099-C40C66FF867C}">
                  <a14:compatExt spid="_x0000_s6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135</xdr:row>
          <xdr:rowOff>171450</xdr:rowOff>
        </xdr:from>
        <xdr:to>
          <xdr:col>3</xdr:col>
          <xdr:colOff>457200</xdr:colOff>
          <xdr:row>137</xdr:row>
          <xdr:rowOff>9525</xdr:rowOff>
        </xdr:to>
        <xdr:sp macro="" textlink="">
          <xdr:nvSpPr>
            <xdr:cNvPr id="6288" name="Check Box 144" hidden="1">
              <a:extLst>
                <a:ext uri="{63B3BB69-23CF-44E3-9099-C40C66FF867C}">
                  <a14:compatExt spid="_x0000_s6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135</xdr:row>
          <xdr:rowOff>171450</xdr:rowOff>
        </xdr:from>
        <xdr:to>
          <xdr:col>4</xdr:col>
          <xdr:colOff>457200</xdr:colOff>
          <xdr:row>137</xdr:row>
          <xdr:rowOff>9525</xdr:rowOff>
        </xdr:to>
        <xdr:sp macro="" textlink="">
          <xdr:nvSpPr>
            <xdr:cNvPr id="6289" name="Check Box 145" hidden="1">
              <a:extLst>
                <a:ext uri="{63B3BB69-23CF-44E3-9099-C40C66FF867C}">
                  <a14:compatExt spid="_x0000_s6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135</xdr:row>
          <xdr:rowOff>171450</xdr:rowOff>
        </xdr:from>
        <xdr:to>
          <xdr:col>5</xdr:col>
          <xdr:colOff>457200</xdr:colOff>
          <xdr:row>137</xdr:row>
          <xdr:rowOff>9525</xdr:rowOff>
        </xdr:to>
        <xdr:sp macro="" textlink="">
          <xdr:nvSpPr>
            <xdr:cNvPr id="6290" name="Check Box 146" hidden="1">
              <a:extLst>
                <a:ext uri="{63B3BB69-23CF-44E3-9099-C40C66FF867C}">
                  <a14:compatExt spid="_x0000_s6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125</xdr:row>
          <xdr:rowOff>161925</xdr:rowOff>
        </xdr:from>
        <xdr:to>
          <xdr:col>2</xdr:col>
          <xdr:colOff>457200</xdr:colOff>
          <xdr:row>127</xdr:row>
          <xdr:rowOff>0</xdr:rowOff>
        </xdr:to>
        <xdr:sp macro="" textlink="">
          <xdr:nvSpPr>
            <xdr:cNvPr id="6291" name="Check Box 147" hidden="1">
              <a:extLst>
                <a:ext uri="{63B3BB69-23CF-44E3-9099-C40C66FF867C}">
                  <a14:compatExt spid="_x0000_s6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125</xdr:row>
          <xdr:rowOff>161925</xdr:rowOff>
        </xdr:from>
        <xdr:to>
          <xdr:col>3</xdr:col>
          <xdr:colOff>457200</xdr:colOff>
          <xdr:row>127</xdr:row>
          <xdr:rowOff>0</xdr:rowOff>
        </xdr:to>
        <xdr:sp macro="" textlink="">
          <xdr:nvSpPr>
            <xdr:cNvPr id="6292" name="Check Box 148" hidden="1">
              <a:extLst>
                <a:ext uri="{63B3BB69-23CF-44E3-9099-C40C66FF867C}">
                  <a14:compatExt spid="_x0000_s6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125</xdr:row>
          <xdr:rowOff>161925</xdr:rowOff>
        </xdr:from>
        <xdr:to>
          <xdr:col>4</xdr:col>
          <xdr:colOff>457200</xdr:colOff>
          <xdr:row>127</xdr:row>
          <xdr:rowOff>0</xdr:rowOff>
        </xdr:to>
        <xdr:sp macro="" textlink="">
          <xdr:nvSpPr>
            <xdr:cNvPr id="6293" name="Check Box 149" hidden="1">
              <a:extLst>
                <a:ext uri="{63B3BB69-23CF-44E3-9099-C40C66FF867C}">
                  <a14:compatExt spid="_x0000_s6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125</xdr:row>
          <xdr:rowOff>161925</xdr:rowOff>
        </xdr:from>
        <xdr:to>
          <xdr:col>5</xdr:col>
          <xdr:colOff>457200</xdr:colOff>
          <xdr:row>127</xdr:row>
          <xdr:rowOff>0</xdr:rowOff>
        </xdr:to>
        <xdr:sp macro="" textlink="">
          <xdr:nvSpPr>
            <xdr:cNvPr id="6294" name="Check Box 150" hidden="1">
              <a:extLst>
                <a:ext uri="{63B3BB69-23CF-44E3-9099-C40C66FF867C}">
                  <a14:compatExt spid="_x0000_s6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147</xdr:row>
          <xdr:rowOff>171450</xdr:rowOff>
        </xdr:from>
        <xdr:to>
          <xdr:col>2</xdr:col>
          <xdr:colOff>457200</xdr:colOff>
          <xdr:row>149</xdr:row>
          <xdr:rowOff>9525</xdr:rowOff>
        </xdr:to>
        <xdr:sp macro="" textlink="">
          <xdr:nvSpPr>
            <xdr:cNvPr id="6295" name="Check Box 151" hidden="1">
              <a:extLst>
                <a:ext uri="{63B3BB69-23CF-44E3-9099-C40C66FF867C}">
                  <a14:compatExt spid="_x0000_s6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147</xdr:row>
          <xdr:rowOff>171450</xdr:rowOff>
        </xdr:from>
        <xdr:to>
          <xdr:col>3</xdr:col>
          <xdr:colOff>457200</xdr:colOff>
          <xdr:row>149</xdr:row>
          <xdr:rowOff>9525</xdr:rowOff>
        </xdr:to>
        <xdr:sp macro="" textlink="">
          <xdr:nvSpPr>
            <xdr:cNvPr id="6296" name="Check Box 152" hidden="1">
              <a:extLst>
                <a:ext uri="{63B3BB69-23CF-44E3-9099-C40C66FF867C}">
                  <a14:compatExt spid="_x0000_s6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147</xdr:row>
          <xdr:rowOff>171450</xdr:rowOff>
        </xdr:from>
        <xdr:to>
          <xdr:col>4</xdr:col>
          <xdr:colOff>457200</xdr:colOff>
          <xdr:row>149</xdr:row>
          <xdr:rowOff>9525</xdr:rowOff>
        </xdr:to>
        <xdr:sp macro="" textlink="">
          <xdr:nvSpPr>
            <xdr:cNvPr id="6297" name="Check Box 153" hidden="1">
              <a:extLst>
                <a:ext uri="{63B3BB69-23CF-44E3-9099-C40C66FF867C}">
                  <a14:compatExt spid="_x0000_s6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147</xdr:row>
          <xdr:rowOff>171450</xdr:rowOff>
        </xdr:from>
        <xdr:to>
          <xdr:col>5</xdr:col>
          <xdr:colOff>457200</xdr:colOff>
          <xdr:row>149</xdr:row>
          <xdr:rowOff>9525</xdr:rowOff>
        </xdr:to>
        <xdr:sp macro="" textlink="">
          <xdr:nvSpPr>
            <xdr:cNvPr id="6298" name="Check Box 154" hidden="1">
              <a:extLst>
                <a:ext uri="{63B3BB69-23CF-44E3-9099-C40C66FF867C}">
                  <a14:compatExt spid="_x0000_s6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148</xdr:row>
          <xdr:rowOff>171450</xdr:rowOff>
        </xdr:from>
        <xdr:to>
          <xdr:col>2</xdr:col>
          <xdr:colOff>457200</xdr:colOff>
          <xdr:row>150</xdr:row>
          <xdr:rowOff>9525</xdr:rowOff>
        </xdr:to>
        <xdr:sp macro="" textlink="">
          <xdr:nvSpPr>
            <xdr:cNvPr id="6299" name="Check Box 155" hidden="1">
              <a:extLst>
                <a:ext uri="{63B3BB69-23CF-44E3-9099-C40C66FF867C}">
                  <a14:compatExt spid="_x0000_s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148</xdr:row>
          <xdr:rowOff>171450</xdr:rowOff>
        </xdr:from>
        <xdr:to>
          <xdr:col>3</xdr:col>
          <xdr:colOff>457200</xdr:colOff>
          <xdr:row>150</xdr:row>
          <xdr:rowOff>9525</xdr:rowOff>
        </xdr:to>
        <xdr:sp macro="" textlink="">
          <xdr:nvSpPr>
            <xdr:cNvPr id="6300" name="Check Box 156" hidden="1">
              <a:extLst>
                <a:ext uri="{63B3BB69-23CF-44E3-9099-C40C66FF867C}">
                  <a14:compatExt spid="_x0000_s6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148</xdr:row>
          <xdr:rowOff>171450</xdr:rowOff>
        </xdr:from>
        <xdr:to>
          <xdr:col>4</xdr:col>
          <xdr:colOff>457200</xdr:colOff>
          <xdr:row>150</xdr:row>
          <xdr:rowOff>9525</xdr:rowOff>
        </xdr:to>
        <xdr:sp macro="" textlink="">
          <xdr:nvSpPr>
            <xdr:cNvPr id="6301" name="Check Box 157" hidden="1">
              <a:extLst>
                <a:ext uri="{63B3BB69-23CF-44E3-9099-C40C66FF867C}">
                  <a14:compatExt spid="_x0000_s6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148</xdr:row>
          <xdr:rowOff>171450</xdr:rowOff>
        </xdr:from>
        <xdr:to>
          <xdr:col>5</xdr:col>
          <xdr:colOff>457200</xdr:colOff>
          <xdr:row>150</xdr:row>
          <xdr:rowOff>9525</xdr:rowOff>
        </xdr:to>
        <xdr:sp macro="" textlink="">
          <xdr:nvSpPr>
            <xdr:cNvPr id="6302" name="Check Box 158" hidden="1">
              <a:extLst>
                <a:ext uri="{63B3BB69-23CF-44E3-9099-C40C66FF867C}">
                  <a14:compatExt spid="_x0000_s6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149</xdr:row>
          <xdr:rowOff>171450</xdr:rowOff>
        </xdr:from>
        <xdr:to>
          <xdr:col>2</xdr:col>
          <xdr:colOff>457200</xdr:colOff>
          <xdr:row>151</xdr:row>
          <xdr:rowOff>9525</xdr:rowOff>
        </xdr:to>
        <xdr:sp macro="" textlink="">
          <xdr:nvSpPr>
            <xdr:cNvPr id="6303" name="Check Box 159" hidden="1">
              <a:extLst>
                <a:ext uri="{63B3BB69-23CF-44E3-9099-C40C66FF867C}">
                  <a14:compatExt spid="_x0000_s6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149</xdr:row>
          <xdr:rowOff>171450</xdr:rowOff>
        </xdr:from>
        <xdr:to>
          <xdr:col>3</xdr:col>
          <xdr:colOff>457200</xdr:colOff>
          <xdr:row>151</xdr:row>
          <xdr:rowOff>9525</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149</xdr:row>
          <xdr:rowOff>171450</xdr:rowOff>
        </xdr:from>
        <xdr:to>
          <xdr:col>4</xdr:col>
          <xdr:colOff>457200</xdr:colOff>
          <xdr:row>151</xdr:row>
          <xdr:rowOff>9525</xdr:rowOff>
        </xdr:to>
        <xdr:sp macro="" textlink="">
          <xdr:nvSpPr>
            <xdr:cNvPr id="6305" name="Check Box 161" hidden="1">
              <a:extLst>
                <a:ext uri="{63B3BB69-23CF-44E3-9099-C40C66FF867C}">
                  <a14:compatExt spid="_x0000_s6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149</xdr:row>
          <xdr:rowOff>171450</xdr:rowOff>
        </xdr:from>
        <xdr:to>
          <xdr:col>5</xdr:col>
          <xdr:colOff>457200</xdr:colOff>
          <xdr:row>151</xdr:row>
          <xdr:rowOff>9525</xdr:rowOff>
        </xdr:to>
        <xdr:sp macro="" textlink="">
          <xdr:nvSpPr>
            <xdr:cNvPr id="6306" name="Check Box 162" hidden="1">
              <a:extLst>
                <a:ext uri="{63B3BB69-23CF-44E3-9099-C40C66FF867C}">
                  <a14:compatExt spid="_x0000_s6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150</xdr:row>
          <xdr:rowOff>171450</xdr:rowOff>
        </xdr:from>
        <xdr:to>
          <xdr:col>2</xdr:col>
          <xdr:colOff>457200</xdr:colOff>
          <xdr:row>152</xdr:row>
          <xdr:rowOff>9525</xdr:rowOff>
        </xdr:to>
        <xdr:sp macro="" textlink="">
          <xdr:nvSpPr>
            <xdr:cNvPr id="6307" name="Check Box 163" hidden="1">
              <a:extLst>
                <a:ext uri="{63B3BB69-23CF-44E3-9099-C40C66FF867C}">
                  <a14:compatExt spid="_x0000_s6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150</xdr:row>
          <xdr:rowOff>171450</xdr:rowOff>
        </xdr:from>
        <xdr:to>
          <xdr:col>3</xdr:col>
          <xdr:colOff>457200</xdr:colOff>
          <xdr:row>152</xdr:row>
          <xdr:rowOff>9525</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150</xdr:row>
          <xdr:rowOff>171450</xdr:rowOff>
        </xdr:from>
        <xdr:to>
          <xdr:col>4</xdr:col>
          <xdr:colOff>457200</xdr:colOff>
          <xdr:row>152</xdr:row>
          <xdr:rowOff>9525</xdr:rowOff>
        </xdr:to>
        <xdr:sp macro="" textlink="">
          <xdr:nvSpPr>
            <xdr:cNvPr id="6309" name="Check Box 165" hidden="1">
              <a:extLst>
                <a:ext uri="{63B3BB69-23CF-44E3-9099-C40C66FF867C}">
                  <a14:compatExt spid="_x0000_s6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150</xdr:row>
          <xdr:rowOff>171450</xdr:rowOff>
        </xdr:from>
        <xdr:to>
          <xdr:col>5</xdr:col>
          <xdr:colOff>457200</xdr:colOff>
          <xdr:row>152</xdr:row>
          <xdr:rowOff>9525</xdr:rowOff>
        </xdr:to>
        <xdr:sp macro="" textlink="">
          <xdr:nvSpPr>
            <xdr:cNvPr id="6310" name="Check Box 166" hidden="1">
              <a:extLst>
                <a:ext uri="{63B3BB69-23CF-44E3-9099-C40C66FF867C}">
                  <a14:compatExt spid="_x0000_s6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146</xdr:row>
          <xdr:rowOff>180975</xdr:rowOff>
        </xdr:from>
        <xdr:to>
          <xdr:col>2</xdr:col>
          <xdr:colOff>457200</xdr:colOff>
          <xdr:row>148</xdr:row>
          <xdr:rowOff>19050</xdr:rowOff>
        </xdr:to>
        <xdr:sp macro="" textlink="">
          <xdr:nvSpPr>
            <xdr:cNvPr id="6311" name="Check Box 167" hidden="1">
              <a:extLst>
                <a:ext uri="{63B3BB69-23CF-44E3-9099-C40C66FF867C}">
                  <a14:compatExt spid="_x0000_s6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146</xdr:row>
          <xdr:rowOff>180975</xdr:rowOff>
        </xdr:from>
        <xdr:to>
          <xdr:col>3</xdr:col>
          <xdr:colOff>457200</xdr:colOff>
          <xdr:row>148</xdr:row>
          <xdr:rowOff>19050</xdr:rowOff>
        </xdr:to>
        <xdr:sp macro="" textlink="">
          <xdr:nvSpPr>
            <xdr:cNvPr id="6312" name="Check Box 168" hidden="1">
              <a:extLst>
                <a:ext uri="{63B3BB69-23CF-44E3-9099-C40C66FF867C}">
                  <a14:compatExt spid="_x0000_s6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146</xdr:row>
          <xdr:rowOff>180975</xdr:rowOff>
        </xdr:from>
        <xdr:to>
          <xdr:col>4</xdr:col>
          <xdr:colOff>457200</xdr:colOff>
          <xdr:row>148</xdr:row>
          <xdr:rowOff>19050</xdr:rowOff>
        </xdr:to>
        <xdr:sp macro="" textlink="">
          <xdr:nvSpPr>
            <xdr:cNvPr id="6313" name="Check Box 169" hidden="1">
              <a:extLst>
                <a:ext uri="{63B3BB69-23CF-44E3-9099-C40C66FF867C}">
                  <a14:compatExt spid="_x0000_s6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146</xdr:row>
          <xdr:rowOff>180975</xdr:rowOff>
        </xdr:from>
        <xdr:to>
          <xdr:col>5</xdr:col>
          <xdr:colOff>457200</xdr:colOff>
          <xdr:row>148</xdr:row>
          <xdr:rowOff>19050</xdr:rowOff>
        </xdr:to>
        <xdr:sp macro="" textlink="">
          <xdr:nvSpPr>
            <xdr:cNvPr id="6314" name="Check Box 170" hidden="1">
              <a:extLst>
                <a:ext uri="{63B3BB69-23CF-44E3-9099-C40C66FF867C}">
                  <a14:compatExt spid="_x0000_s6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28575</xdr:rowOff>
        </xdr:from>
        <xdr:to>
          <xdr:col>1</xdr:col>
          <xdr:colOff>361950</xdr:colOff>
          <xdr:row>17</xdr:row>
          <xdr:rowOff>247650</xdr:rowOff>
        </xdr:to>
        <xdr:sp macro="" textlink="">
          <xdr:nvSpPr>
            <xdr:cNvPr id="6315" name="Check Box 171" hidden="1">
              <a:extLst>
                <a:ext uri="{63B3BB69-23CF-44E3-9099-C40C66FF867C}">
                  <a14:compatExt spid="_x0000_s6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28575</xdr:rowOff>
        </xdr:from>
        <xdr:to>
          <xdr:col>1</xdr:col>
          <xdr:colOff>361950</xdr:colOff>
          <xdr:row>18</xdr:row>
          <xdr:rowOff>247650</xdr:rowOff>
        </xdr:to>
        <xdr:sp macro="" textlink="">
          <xdr:nvSpPr>
            <xdr:cNvPr id="6316" name="Check Box 172" hidden="1">
              <a:extLst>
                <a:ext uri="{63B3BB69-23CF-44E3-9099-C40C66FF867C}">
                  <a14:compatExt spid="_x0000_s6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19</xdr:row>
          <xdr:rowOff>28575</xdr:rowOff>
        </xdr:from>
        <xdr:to>
          <xdr:col>1</xdr:col>
          <xdr:colOff>361950</xdr:colOff>
          <xdr:row>19</xdr:row>
          <xdr:rowOff>247650</xdr:rowOff>
        </xdr:to>
        <xdr:sp macro="" textlink="">
          <xdr:nvSpPr>
            <xdr:cNvPr id="6317" name="Check Box 173" hidden="1">
              <a:extLst>
                <a:ext uri="{63B3BB69-23CF-44E3-9099-C40C66FF867C}">
                  <a14:compatExt spid="_x0000_s6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58</xdr:row>
          <xdr:rowOff>171450</xdr:rowOff>
        </xdr:from>
        <xdr:to>
          <xdr:col>2</xdr:col>
          <xdr:colOff>457200</xdr:colOff>
          <xdr:row>60</xdr:row>
          <xdr:rowOff>9525</xdr:rowOff>
        </xdr:to>
        <xdr:sp macro="" textlink="">
          <xdr:nvSpPr>
            <xdr:cNvPr id="6318" name="Check Box 174" hidden="1">
              <a:extLst>
                <a:ext uri="{63B3BB69-23CF-44E3-9099-C40C66FF867C}">
                  <a14:compatExt spid="_x0000_s6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58</xdr:row>
          <xdr:rowOff>171450</xdr:rowOff>
        </xdr:from>
        <xdr:to>
          <xdr:col>3</xdr:col>
          <xdr:colOff>457200</xdr:colOff>
          <xdr:row>60</xdr:row>
          <xdr:rowOff>9525</xdr:rowOff>
        </xdr:to>
        <xdr:sp macro="" textlink="">
          <xdr:nvSpPr>
            <xdr:cNvPr id="6319" name="Check Box 175" hidden="1">
              <a:extLst>
                <a:ext uri="{63B3BB69-23CF-44E3-9099-C40C66FF867C}">
                  <a14:compatExt spid="_x0000_s6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171450</xdr:rowOff>
        </xdr:from>
        <xdr:to>
          <xdr:col>4</xdr:col>
          <xdr:colOff>457200</xdr:colOff>
          <xdr:row>60</xdr:row>
          <xdr:rowOff>9525</xdr:rowOff>
        </xdr:to>
        <xdr:sp macro="" textlink="">
          <xdr:nvSpPr>
            <xdr:cNvPr id="6320" name="Check Box 176" hidden="1">
              <a:extLst>
                <a:ext uri="{63B3BB69-23CF-44E3-9099-C40C66FF867C}">
                  <a14:compatExt spid="_x0000_s6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58</xdr:row>
          <xdr:rowOff>171450</xdr:rowOff>
        </xdr:from>
        <xdr:to>
          <xdr:col>5</xdr:col>
          <xdr:colOff>457200</xdr:colOff>
          <xdr:row>60</xdr:row>
          <xdr:rowOff>9525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109</xdr:row>
          <xdr:rowOff>171450</xdr:rowOff>
        </xdr:from>
        <xdr:to>
          <xdr:col>2</xdr:col>
          <xdr:colOff>457200</xdr:colOff>
          <xdr:row>111</xdr:row>
          <xdr:rowOff>9525</xdr:rowOff>
        </xdr:to>
        <xdr:sp macro="" textlink="">
          <xdr:nvSpPr>
            <xdr:cNvPr id="6322" name="Check Box 178" hidden="1">
              <a:extLst>
                <a:ext uri="{63B3BB69-23CF-44E3-9099-C40C66FF867C}">
                  <a14:compatExt spid="_x0000_s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109</xdr:row>
          <xdr:rowOff>171450</xdr:rowOff>
        </xdr:from>
        <xdr:to>
          <xdr:col>3</xdr:col>
          <xdr:colOff>457200</xdr:colOff>
          <xdr:row>111</xdr:row>
          <xdr:rowOff>9525</xdr:rowOff>
        </xdr:to>
        <xdr:sp macro="" textlink="">
          <xdr:nvSpPr>
            <xdr:cNvPr id="6323" name="Check Box 179" hidden="1">
              <a:extLst>
                <a:ext uri="{63B3BB69-23CF-44E3-9099-C40C66FF867C}">
                  <a14:compatExt spid="_x0000_s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109</xdr:row>
          <xdr:rowOff>171450</xdr:rowOff>
        </xdr:from>
        <xdr:to>
          <xdr:col>4</xdr:col>
          <xdr:colOff>457200</xdr:colOff>
          <xdr:row>111</xdr:row>
          <xdr:rowOff>9525</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109</xdr:row>
          <xdr:rowOff>171450</xdr:rowOff>
        </xdr:from>
        <xdr:to>
          <xdr:col>5</xdr:col>
          <xdr:colOff>457200</xdr:colOff>
          <xdr:row>111</xdr:row>
          <xdr:rowOff>9525</xdr:rowOff>
        </xdr:to>
        <xdr:sp macro="" textlink="">
          <xdr:nvSpPr>
            <xdr:cNvPr id="6325" name="Check Box 181" hidden="1">
              <a:extLst>
                <a:ext uri="{63B3BB69-23CF-44E3-9099-C40C66FF867C}">
                  <a14:compatExt spid="_x0000_s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110</xdr:row>
          <xdr:rowOff>171450</xdr:rowOff>
        </xdr:from>
        <xdr:to>
          <xdr:col>2</xdr:col>
          <xdr:colOff>457200</xdr:colOff>
          <xdr:row>112</xdr:row>
          <xdr:rowOff>9525</xdr:rowOff>
        </xdr:to>
        <xdr:sp macro="" textlink="">
          <xdr:nvSpPr>
            <xdr:cNvPr id="6326" name="Check Box 182" hidden="1">
              <a:extLst>
                <a:ext uri="{63B3BB69-23CF-44E3-9099-C40C66FF867C}">
                  <a14:compatExt spid="_x0000_s6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110</xdr:row>
          <xdr:rowOff>171450</xdr:rowOff>
        </xdr:from>
        <xdr:to>
          <xdr:col>3</xdr:col>
          <xdr:colOff>457200</xdr:colOff>
          <xdr:row>112</xdr:row>
          <xdr:rowOff>9525</xdr:rowOff>
        </xdr:to>
        <xdr:sp macro="" textlink="">
          <xdr:nvSpPr>
            <xdr:cNvPr id="6327" name="Check Box 183" hidden="1">
              <a:extLst>
                <a:ext uri="{63B3BB69-23CF-44E3-9099-C40C66FF867C}">
                  <a14:compatExt spid="_x0000_s6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110</xdr:row>
          <xdr:rowOff>171450</xdr:rowOff>
        </xdr:from>
        <xdr:to>
          <xdr:col>4</xdr:col>
          <xdr:colOff>457200</xdr:colOff>
          <xdr:row>112</xdr:row>
          <xdr:rowOff>9525</xdr:rowOff>
        </xdr:to>
        <xdr:sp macro="" textlink="">
          <xdr:nvSpPr>
            <xdr:cNvPr id="6328" name="Check Box 184" hidden="1">
              <a:extLst>
                <a:ext uri="{63B3BB69-23CF-44E3-9099-C40C66FF867C}">
                  <a14:compatExt spid="_x0000_s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110</xdr:row>
          <xdr:rowOff>171450</xdr:rowOff>
        </xdr:from>
        <xdr:to>
          <xdr:col>5</xdr:col>
          <xdr:colOff>457200</xdr:colOff>
          <xdr:row>112</xdr:row>
          <xdr:rowOff>9525</xdr:rowOff>
        </xdr:to>
        <xdr:sp macro="" textlink="">
          <xdr:nvSpPr>
            <xdr:cNvPr id="6329" name="Check Box 185" hidden="1">
              <a:extLst>
                <a:ext uri="{63B3BB69-23CF-44E3-9099-C40C66FF867C}">
                  <a14:compatExt spid="_x0000_s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111</xdr:row>
          <xdr:rowOff>171450</xdr:rowOff>
        </xdr:from>
        <xdr:to>
          <xdr:col>2</xdr:col>
          <xdr:colOff>457200</xdr:colOff>
          <xdr:row>113</xdr:row>
          <xdr:rowOff>9525</xdr:rowOff>
        </xdr:to>
        <xdr:sp macro="" textlink="">
          <xdr:nvSpPr>
            <xdr:cNvPr id="6330" name="Check Box 186" hidden="1">
              <a:extLst>
                <a:ext uri="{63B3BB69-23CF-44E3-9099-C40C66FF867C}">
                  <a14:compatExt spid="_x0000_s6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111</xdr:row>
          <xdr:rowOff>171450</xdr:rowOff>
        </xdr:from>
        <xdr:to>
          <xdr:col>3</xdr:col>
          <xdr:colOff>457200</xdr:colOff>
          <xdr:row>113</xdr:row>
          <xdr:rowOff>9525</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111</xdr:row>
          <xdr:rowOff>171450</xdr:rowOff>
        </xdr:from>
        <xdr:to>
          <xdr:col>4</xdr:col>
          <xdr:colOff>457200</xdr:colOff>
          <xdr:row>113</xdr:row>
          <xdr:rowOff>9525</xdr:rowOff>
        </xdr:to>
        <xdr:sp macro="" textlink="">
          <xdr:nvSpPr>
            <xdr:cNvPr id="6332" name="Check Box 188" hidden="1">
              <a:extLst>
                <a:ext uri="{63B3BB69-23CF-44E3-9099-C40C66FF867C}">
                  <a14:compatExt spid="_x0000_s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111</xdr:row>
          <xdr:rowOff>171450</xdr:rowOff>
        </xdr:from>
        <xdr:to>
          <xdr:col>5</xdr:col>
          <xdr:colOff>457200</xdr:colOff>
          <xdr:row>113</xdr:row>
          <xdr:rowOff>9525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112</xdr:row>
          <xdr:rowOff>171450</xdr:rowOff>
        </xdr:from>
        <xdr:to>
          <xdr:col>2</xdr:col>
          <xdr:colOff>457200</xdr:colOff>
          <xdr:row>114</xdr:row>
          <xdr:rowOff>9525</xdr:rowOff>
        </xdr:to>
        <xdr:sp macro="" textlink="">
          <xdr:nvSpPr>
            <xdr:cNvPr id="6334" name="Check Box 190" hidden="1">
              <a:extLst>
                <a:ext uri="{63B3BB69-23CF-44E3-9099-C40C66FF867C}">
                  <a14:compatExt spid="_x0000_s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112</xdr:row>
          <xdr:rowOff>171450</xdr:rowOff>
        </xdr:from>
        <xdr:to>
          <xdr:col>3</xdr:col>
          <xdr:colOff>457200</xdr:colOff>
          <xdr:row>114</xdr:row>
          <xdr:rowOff>9525</xdr:rowOff>
        </xdr:to>
        <xdr:sp macro="" textlink="">
          <xdr:nvSpPr>
            <xdr:cNvPr id="6335" name="Check Box 191" hidden="1">
              <a:extLst>
                <a:ext uri="{63B3BB69-23CF-44E3-9099-C40C66FF867C}">
                  <a14:compatExt spid="_x0000_s6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112</xdr:row>
          <xdr:rowOff>171450</xdr:rowOff>
        </xdr:from>
        <xdr:to>
          <xdr:col>4</xdr:col>
          <xdr:colOff>457200</xdr:colOff>
          <xdr:row>114</xdr:row>
          <xdr:rowOff>9525</xdr:rowOff>
        </xdr:to>
        <xdr:sp macro="" textlink="">
          <xdr:nvSpPr>
            <xdr:cNvPr id="6336" name="Check Box 192" hidden="1">
              <a:extLst>
                <a:ext uri="{63B3BB69-23CF-44E3-9099-C40C66FF867C}">
                  <a14:compatExt spid="_x0000_s6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112</xdr:row>
          <xdr:rowOff>171450</xdr:rowOff>
        </xdr:from>
        <xdr:to>
          <xdr:col>5</xdr:col>
          <xdr:colOff>457200</xdr:colOff>
          <xdr:row>114</xdr:row>
          <xdr:rowOff>9525</xdr:rowOff>
        </xdr:to>
        <xdr:sp macro="" textlink="">
          <xdr:nvSpPr>
            <xdr:cNvPr id="6337" name="Check Box 193" hidden="1">
              <a:extLst>
                <a:ext uri="{63B3BB69-23CF-44E3-9099-C40C66FF867C}">
                  <a14:compatExt spid="_x0000_s6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113</xdr:row>
          <xdr:rowOff>171450</xdr:rowOff>
        </xdr:from>
        <xdr:to>
          <xdr:col>2</xdr:col>
          <xdr:colOff>457200</xdr:colOff>
          <xdr:row>115</xdr:row>
          <xdr:rowOff>9525</xdr:rowOff>
        </xdr:to>
        <xdr:sp macro="" textlink="">
          <xdr:nvSpPr>
            <xdr:cNvPr id="6338" name="Check Box 194" hidden="1">
              <a:extLst>
                <a:ext uri="{63B3BB69-23CF-44E3-9099-C40C66FF867C}">
                  <a14:compatExt spid="_x0000_s6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113</xdr:row>
          <xdr:rowOff>171450</xdr:rowOff>
        </xdr:from>
        <xdr:to>
          <xdr:col>3</xdr:col>
          <xdr:colOff>457200</xdr:colOff>
          <xdr:row>115</xdr:row>
          <xdr:rowOff>9525</xdr:rowOff>
        </xdr:to>
        <xdr:sp macro="" textlink="">
          <xdr:nvSpPr>
            <xdr:cNvPr id="6339" name="Check Box 195" hidden="1">
              <a:extLst>
                <a:ext uri="{63B3BB69-23CF-44E3-9099-C40C66FF867C}">
                  <a14:compatExt spid="_x0000_s6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113</xdr:row>
          <xdr:rowOff>171450</xdr:rowOff>
        </xdr:from>
        <xdr:to>
          <xdr:col>4</xdr:col>
          <xdr:colOff>457200</xdr:colOff>
          <xdr:row>115</xdr:row>
          <xdr:rowOff>9525</xdr:rowOff>
        </xdr:to>
        <xdr:sp macro="" textlink="">
          <xdr:nvSpPr>
            <xdr:cNvPr id="6340" name="Check Box 196" hidden="1">
              <a:extLst>
                <a:ext uri="{63B3BB69-23CF-44E3-9099-C40C66FF867C}">
                  <a14:compatExt spid="_x0000_s6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113</xdr:row>
          <xdr:rowOff>171450</xdr:rowOff>
        </xdr:from>
        <xdr:to>
          <xdr:col>5</xdr:col>
          <xdr:colOff>457200</xdr:colOff>
          <xdr:row>115</xdr:row>
          <xdr:rowOff>9525</xdr:rowOff>
        </xdr:to>
        <xdr:sp macro="" textlink="">
          <xdr:nvSpPr>
            <xdr:cNvPr id="6341" name="Check Box 197" hidden="1">
              <a:extLst>
                <a:ext uri="{63B3BB69-23CF-44E3-9099-C40C66FF867C}">
                  <a14:compatExt spid="_x0000_s6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105</xdr:row>
          <xdr:rowOff>171450</xdr:rowOff>
        </xdr:from>
        <xdr:to>
          <xdr:col>2</xdr:col>
          <xdr:colOff>457200</xdr:colOff>
          <xdr:row>107</xdr:row>
          <xdr:rowOff>9525</xdr:rowOff>
        </xdr:to>
        <xdr:sp macro="" textlink="">
          <xdr:nvSpPr>
            <xdr:cNvPr id="6342" name="Check Box 198" hidden="1">
              <a:extLst>
                <a:ext uri="{63B3BB69-23CF-44E3-9099-C40C66FF867C}">
                  <a14:compatExt spid="_x0000_s6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105</xdr:row>
          <xdr:rowOff>171450</xdr:rowOff>
        </xdr:from>
        <xdr:to>
          <xdr:col>3</xdr:col>
          <xdr:colOff>457200</xdr:colOff>
          <xdr:row>107</xdr:row>
          <xdr:rowOff>9525</xdr:rowOff>
        </xdr:to>
        <xdr:sp macro="" textlink="">
          <xdr:nvSpPr>
            <xdr:cNvPr id="6343" name="Check Box 199" hidden="1">
              <a:extLst>
                <a:ext uri="{63B3BB69-23CF-44E3-9099-C40C66FF867C}">
                  <a14:compatExt spid="_x0000_s6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105</xdr:row>
          <xdr:rowOff>171450</xdr:rowOff>
        </xdr:from>
        <xdr:to>
          <xdr:col>4</xdr:col>
          <xdr:colOff>457200</xdr:colOff>
          <xdr:row>107</xdr:row>
          <xdr:rowOff>9525</xdr:rowOff>
        </xdr:to>
        <xdr:sp macro="" textlink="">
          <xdr:nvSpPr>
            <xdr:cNvPr id="6344" name="Check Box 200" hidden="1">
              <a:extLst>
                <a:ext uri="{63B3BB69-23CF-44E3-9099-C40C66FF867C}">
                  <a14:compatExt spid="_x0000_s6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105</xdr:row>
          <xdr:rowOff>171450</xdr:rowOff>
        </xdr:from>
        <xdr:to>
          <xdr:col>5</xdr:col>
          <xdr:colOff>457200</xdr:colOff>
          <xdr:row>107</xdr:row>
          <xdr:rowOff>9525</xdr:rowOff>
        </xdr:to>
        <xdr:sp macro="" textlink="">
          <xdr:nvSpPr>
            <xdr:cNvPr id="6345" name="Check Box 201" hidden="1">
              <a:extLst>
                <a:ext uri="{63B3BB69-23CF-44E3-9099-C40C66FF867C}">
                  <a14:compatExt spid="_x0000_s6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129</xdr:row>
          <xdr:rowOff>171450</xdr:rowOff>
        </xdr:from>
        <xdr:to>
          <xdr:col>2</xdr:col>
          <xdr:colOff>457200</xdr:colOff>
          <xdr:row>131</xdr:row>
          <xdr:rowOff>9525</xdr:rowOff>
        </xdr:to>
        <xdr:sp macro="" textlink="">
          <xdr:nvSpPr>
            <xdr:cNvPr id="6346" name="Check Box 202" hidden="1">
              <a:extLst>
                <a:ext uri="{63B3BB69-23CF-44E3-9099-C40C66FF867C}">
                  <a14:compatExt spid="_x0000_s6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129</xdr:row>
          <xdr:rowOff>171450</xdr:rowOff>
        </xdr:from>
        <xdr:to>
          <xdr:col>3</xdr:col>
          <xdr:colOff>457200</xdr:colOff>
          <xdr:row>131</xdr:row>
          <xdr:rowOff>9525</xdr:rowOff>
        </xdr:to>
        <xdr:sp macro="" textlink="">
          <xdr:nvSpPr>
            <xdr:cNvPr id="6347" name="Check Box 203" hidden="1">
              <a:extLst>
                <a:ext uri="{63B3BB69-23CF-44E3-9099-C40C66FF867C}">
                  <a14:compatExt spid="_x0000_s6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129</xdr:row>
          <xdr:rowOff>171450</xdr:rowOff>
        </xdr:from>
        <xdr:to>
          <xdr:col>4</xdr:col>
          <xdr:colOff>457200</xdr:colOff>
          <xdr:row>131</xdr:row>
          <xdr:rowOff>9525</xdr:rowOff>
        </xdr:to>
        <xdr:sp macro="" textlink="">
          <xdr:nvSpPr>
            <xdr:cNvPr id="6348" name="Check Box 204" hidden="1">
              <a:extLst>
                <a:ext uri="{63B3BB69-23CF-44E3-9099-C40C66FF867C}">
                  <a14:compatExt spid="_x0000_s6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129</xdr:row>
          <xdr:rowOff>171450</xdr:rowOff>
        </xdr:from>
        <xdr:to>
          <xdr:col>5</xdr:col>
          <xdr:colOff>457200</xdr:colOff>
          <xdr:row>131</xdr:row>
          <xdr:rowOff>9525</xdr:rowOff>
        </xdr:to>
        <xdr:sp macro="" textlink="">
          <xdr:nvSpPr>
            <xdr:cNvPr id="6349" name="Check Box 205" hidden="1">
              <a:extLst>
                <a:ext uri="{63B3BB69-23CF-44E3-9099-C40C66FF867C}">
                  <a14:compatExt spid="_x0000_s6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130</xdr:row>
          <xdr:rowOff>171450</xdr:rowOff>
        </xdr:from>
        <xdr:to>
          <xdr:col>2</xdr:col>
          <xdr:colOff>457200</xdr:colOff>
          <xdr:row>132</xdr:row>
          <xdr:rowOff>9525</xdr:rowOff>
        </xdr:to>
        <xdr:sp macro="" textlink="">
          <xdr:nvSpPr>
            <xdr:cNvPr id="6350" name="Check Box 206" hidden="1">
              <a:extLst>
                <a:ext uri="{63B3BB69-23CF-44E3-9099-C40C66FF867C}">
                  <a14:compatExt spid="_x0000_s6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130</xdr:row>
          <xdr:rowOff>171450</xdr:rowOff>
        </xdr:from>
        <xdr:to>
          <xdr:col>3</xdr:col>
          <xdr:colOff>457200</xdr:colOff>
          <xdr:row>132</xdr:row>
          <xdr:rowOff>9525</xdr:rowOff>
        </xdr:to>
        <xdr:sp macro="" textlink="">
          <xdr:nvSpPr>
            <xdr:cNvPr id="6351" name="Check Box 207" hidden="1">
              <a:extLst>
                <a:ext uri="{63B3BB69-23CF-44E3-9099-C40C66FF867C}">
                  <a14:compatExt spid="_x0000_s6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130</xdr:row>
          <xdr:rowOff>171450</xdr:rowOff>
        </xdr:from>
        <xdr:to>
          <xdr:col>4</xdr:col>
          <xdr:colOff>457200</xdr:colOff>
          <xdr:row>132</xdr:row>
          <xdr:rowOff>9525</xdr:rowOff>
        </xdr:to>
        <xdr:sp macro="" textlink="">
          <xdr:nvSpPr>
            <xdr:cNvPr id="6352" name="Check Box 208" hidden="1">
              <a:extLst>
                <a:ext uri="{63B3BB69-23CF-44E3-9099-C40C66FF867C}">
                  <a14:compatExt spid="_x0000_s6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130</xdr:row>
          <xdr:rowOff>171450</xdr:rowOff>
        </xdr:from>
        <xdr:to>
          <xdr:col>5</xdr:col>
          <xdr:colOff>457200</xdr:colOff>
          <xdr:row>132</xdr:row>
          <xdr:rowOff>9525</xdr:rowOff>
        </xdr:to>
        <xdr:sp macro="" textlink="">
          <xdr:nvSpPr>
            <xdr:cNvPr id="6353" name="Check Box 209" hidden="1">
              <a:extLst>
                <a:ext uri="{63B3BB69-23CF-44E3-9099-C40C66FF867C}">
                  <a14:compatExt spid="_x0000_s6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133</xdr:row>
          <xdr:rowOff>171450</xdr:rowOff>
        </xdr:from>
        <xdr:to>
          <xdr:col>2</xdr:col>
          <xdr:colOff>457200</xdr:colOff>
          <xdr:row>135</xdr:row>
          <xdr:rowOff>9525</xdr:rowOff>
        </xdr:to>
        <xdr:sp macro="" textlink="">
          <xdr:nvSpPr>
            <xdr:cNvPr id="6354" name="Check Box 210" hidden="1">
              <a:extLst>
                <a:ext uri="{63B3BB69-23CF-44E3-9099-C40C66FF867C}">
                  <a14:compatExt spid="_x0000_s6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133</xdr:row>
          <xdr:rowOff>171450</xdr:rowOff>
        </xdr:from>
        <xdr:to>
          <xdr:col>3</xdr:col>
          <xdr:colOff>457200</xdr:colOff>
          <xdr:row>135</xdr:row>
          <xdr:rowOff>9525</xdr:rowOff>
        </xdr:to>
        <xdr:sp macro="" textlink="">
          <xdr:nvSpPr>
            <xdr:cNvPr id="6355" name="Check Box 211" hidden="1">
              <a:extLst>
                <a:ext uri="{63B3BB69-23CF-44E3-9099-C40C66FF867C}">
                  <a14:compatExt spid="_x0000_s6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133</xdr:row>
          <xdr:rowOff>171450</xdr:rowOff>
        </xdr:from>
        <xdr:to>
          <xdr:col>4</xdr:col>
          <xdr:colOff>457200</xdr:colOff>
          <xdr:row>135</xdr:row>
          <xdr:rowOff>9525</xdr:rowOff>
        </xdr:to>
        <xdr:sp macro="" textlink="">
          <xdr:nvSpPr>
            <xdr:cNvPr id="6356" name="Check Box 212" hidden="1">
              <a:extLst>
                <a:ext uri="{63B3BB69-23CF-44E3-9099-C40C66FF867C}">
                  <a14:compatExt spid="_x0000_s6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133</xdr:row>
          <xdr:rowOff>171450</xdr:rowOff>
        </xdr:from>
        <xdr:to>
          <xdr:col>5</xdr:col>
          <xdr:colOff>457200</xdr:colOff>
          <xdr:row>135</xdr:row>
          <xdr:rowOff>9525</xdr:rowOff>
        </xdr:to>
        <xdr:sp macro="" textlink="">
          <xdr:nvSpPr>
            <xdr:cNvPr id="6357" name="Check Box 213" hidden="1">
              <a:extLst>
                <a:ext uri="{63B3BB69-23CF-44E3-9099-C40C66FF867C}">
                  <a14:compatExt spid="_x0000_s6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134</xdr:row>
          <xdr:rowOff>171450</xdr:rowOff>
        </xdr:from>
        <xdr:to>
          <xdr:col>2</xdr:col>
          <xdr:colOff>457200</xdr:colOff>
          <xdr:row>136</xdr:row>
          <xdr:rowOff>9525</xdr:rowOff>
        </xdr:to>
        <xdr:sp macro="" textlink="">
          <xdr:nvSpPr>
            <xdr:cNvPr id="6358" name="Check Box 214" hidden="1">
              <a:extLst>
                <a:ext uri="{63B3BB69-23CF-44E3-9099-C40C66FF867C}">
                  <a14:compatExt spid="_x0000_s6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134</xdr:row>
          <xdr:rowOff>171450</xdr:rowOff>
        </xdr:from>
        <xdr:to>
          <xdr:col>3</xdr:col>
          <xdr:colOff>457200</xdr:colOff>
          <xdr:row>136</xdr:row>
          <xdr:rowOff>9525</xdr:rowOff>
        </xdr:to>
        <xdr:sp macro="" textlink="">
          <xdr:nvSpPr>
            <xdr:cNvPr id="6359" name="Check Box 215" hidden="1">
              <a:extLst>
                <a:ext uri="{63B3BB69-23CF-44E3-9099-C40C66FF867C}">
                  <a14:compatExt spid="_x0000_s6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134</xdr:row>
          <xdr:rowOff>171450</xdr:rowOff>
        </xdr:from>
        <xdr:to>
          <xdr:col>4</xdr:col>
          <xdr:colOff>457200</xdr:colOff>
          <xdr:row>136</xdr:row>
          <xdr:rowOff>9525</xdr:rowOff>
        </xdr:to>
        <xdr:sp macro="" textlink="">
          <xdr:nvSpPr>
            <xdr:cNvPr id="6360" name="Check Box 216" hidden="1">
              <a:extLst>
                <a:ext uri="{63B3BB69-23CF-44E3-9099-C40C66FF867C}">
                  <a14:compatExt spid="_x0000_s6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134</xdr:row>
          <xdr:rowOff>171450</xdr:rowOff>
        </xdr:from>
        <xdr:to>
          <xdr:col>5</xdr:col>
          <xdr:colOff>457200</xdr:colOff>
          <xdr:row>136</xdr:row>
          <xdr:rowOff>9525</xdr:rowOff>
        </xdr:to>
        <xdr:sp macro="" textlink="">
          <xdr:nvSpPr>
            <xdr:cNvPr id="6361" name="Check Box 217" hidden="1">
              <a:extLst>
                <a:ext uri="{63B3BB69-23CF-44E3-9099-C40C66FF867C}">
                  <a14:compatExt spid="_x0000_s6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97</xdr:row>
          <xdr:rowOff>171450</xdr:rowOff>
        </xdr:from>
        <xdr:to>
          <xdr:col>2</xdr:col>
          <xdr:colOff>457200</xdr:colOff>
          <xdr:row>99</xdr:row>
          <xdr:rowOff>9525</xdr:rowOff>
        </xdr:to>
        <xdr:sp macro="" textlink="">
          <xdr:nvSpPr>
            <xdr:cNvPr id="6362" name="Check Box 218" hidden="1">
              <a:extLst>
                <a:ext uri="{63B3BB69-23CF-44E3-9099-C40C66FF867C}">
                  <a14:compatExt spid="_x0000_s6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97</xdr:row>
          <xdr:rowOff>171450</xdr:rowOff>
        </xdr:from>
        <xdr:to>
          <xdr:col>3</xdr:col>
          <xdr:colOff>457200</xdr:colOff>
          <xdr:row>99</xdr:row>
          <xdr:rowOff>9525</xdr:rowOff>
        </xdr:to>
        <xdr:sp macro="" textlink="">
          <xdr:nvSpPr>
            <xdr:cNvPr id="6363" name="Check Box 219" hidden="1">
              <a:extLst>
                <a:ext uri="{63B3BB69-23CF-44E3-9099-C40C66FF867C}">
                  <a14:compatExt spid="_x0000_s6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97</xdr:row>
          <xdr:rowOff>171450</xdr:rowOff>
        </xdr:from>
        <xdr:to>
          <xdr:col>4</xdr:col>
          <xdr:colOff>457200</xdr:colOff>
          <xdr:row>99</xdr:row>
          <xdr:rowOff>9525</xdr:rowOff>
        </xdr:to>
        <xdr:sp macro="" textlink="">
          <xdr:nvSpPr>
            <xdr:cNvPr id="6364" name="Check Box 220" hidden="1">
              <a:extLst>
                <a:ext uri="{63B3BB69-23CF-44E3-9099-C40C66FF867C}">
                  <a14:compatExt spid="_x0000_s6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97</xdr:row>
          <xdr:rowOff>171450</xdr:rowOff>
        </xdr:from>
        <xdr:to>
          <xdr:col>5</xdr:col>
          <xdr:colOff>457200</xdr:colOff>
          <xdr:row>99</xdr:row>
          <xdr:rowOff>9525</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5</xdr:col>
      <xdr:colOff>95250</xdr:colOff>
      <xdr:row>35</xdr:row>
      <xdr:rowOff>114300</xdr:rowOff>
    </xdr:from>
    <xdr:to>
      <xdr:col>7</xdr:col>
      <xdr:colOff>104775</xdr:colOff>
      <xdr:row>36</xdr:row>
      <xdr:rowOff>219075</xdr:rowOff>
    </xdr:to>
    <xdr:sp macro="" textlink="">
      <xdr:nvSpPr>
        <xdr:cNvPr id="2" name="AutoShape 5"/>
        <xdr:cNvSpPr>
          <a:spLocks noChangeArrowheads="1"/>
        </xdr:cNvSpPr>
      </xdr:nvSpPr>
      <xdr:spPr bwMode="auto">
        <a:xfrm>
          <a:off x="4562475" y="8629650"/>
          <a:ext cx="1228725" cy="419100"/>
        </a:xfrm>
        <a:prstGeom prst="wedgeRectCallout">
          <a:avLst>
            <a:gd name="adj1" fmla="val -68606"/>
            <a:gd name="adj2" fmla="val 25000"/>
          </a:avLst>
        </a:prstGeom>
        <a:solidFill>
          <a:srgbClr val="CCCCFF"/>
        </a:solidFill>
        <a:ln w="9525">
          <a:solidFill>
            <a:srgbClr val="000000"/>
          </a:solidFill>
          <a:miter lim="800000"/>
          <a:headEnd/>
          <a:tailEnd/>
        </a:ln>
      </xdr:spPr>
      <xdr:txBody>
        <a:bodyPr vertOverflow="clip" wrap="square" lIns="27432" tIns="22860" rIns="27432" bIns="22860" anchor="ctr" upright="1"/>
        <a:lstStyle/>
        <a:p>
          <a:pPr algn="ctr" rtl="1">
            <a:defRPr sz="1000"/>
          </a:pPr>
          <a:r>
            <a:rPr lang="nl-NL" sz="1000" b="0" i="0" strike="noStrike">
              <a:solidFill>
                <a:srgbClr val="000000"/>
              </a:solidFill>
              <a:latin typeface="Arial"/>
              <a:cs typeface="Arial"/>
            </a:rPr>
            <a:t>klik op het vakje en</a:t>
          </a:r>
        </a:p>
        <a:p>
          <a:pPr algn="ctr" rtl="1">
            <a:defRPr sz="1000"/>
          </a:pPr>
          <a:r>
            <a:rPr lang="nl-NL" sz="1000" b="0" i="0" strike="noStrike">
              <a:solidFill>
                <a:srgbClr val="000000"/>
              </a:solidFill>
              <a:latin typeface="Arial"/>
              <a:cs typeface="Arial"/>
            </a:rPr>
            <a:t>selecteer ja / nee</a:t>
          </a:r>
        </a:p>
      </xdr:txBody>
    </xdr:sp>
    <xdr:clientData fPrintsWithSheet="0"/>
  </xdr:twoCellAnchor>
  <xdr:twoCellAnchor>
    <xdr:from>
      <xdr:col>8</xdr:col>
      <xdr:colOff>152400</xdr:colOff>
      <xdr:row>18</xdr:row>
      <xdr:rowOff>38100</xdr:rowOff>
    </xdr:from>
    <xdr:to>
      <xdr:col>11</xdr:col>
      <xdr:colOff>285750</xdr:colOff>
      <xdr:row>20</xdr:row>
      <xdr:rowOff>247650</xdr:rowOff>
    </xdr:to>
    <xdr:sp macro="" textlink="">
      <xdr:nvSpPr>
        <xdr:cNvPr id="3" name="Toelichting met afgeronde rechthoek 2"/>
        <xdr:cNvSpPr/>
      </xdr:nvSpPr>
      <xdr:spPr>
        <a:xfrm>
          <a:off x="6448425" y="3200400"/>
          <a:ext cx="1962150" cy="838200"/>
        </a:xfrm>
        <a:prstGeom prst="wedgeRoundRectCallout">
          <a:avLst>
            <a:gd name="adj1" fmla="val -153843"/>
            <a:gd name="adj2" fmla="val -3659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alleen het onderdeel 'schoolse vaardigheden</a:t>
          </a:r>
          <a:r>
            <a:rPr lang="nl-NL" sz="1100" baseline="0"/>
            <a:t> is actief in deze demo</a:t>
          </a:r>
          <a:endParaRPr lang="nl-NL" sz="1100"/>
        </a:p>
      </xdr:txBody>
    </xdr:sp>
    <xdr:clientData/>
  </xdr:twoCellAnchor>
  <xdr:twoCellAnchor>
    <xdr:from>
      <xdr:col>8</xdr:col>
      <xdr:colOff>238125</xdr:colOff>
      <xdr:row>24</xdr:row>
      <xdr:rowOff>152399</xdr:rowOff>
    </xdr:from>
    <xdr:to>
      <xdr:col>11</xdr:col>
      <xdr:colOff>371475</xdr:colOff>
      <xdr:row>27</xdr:row>
      <xdr:rowOff>104774</xdr:rowOff>
    </xdr:to>
    <xdr:sp macro="" textlink="">
      <xdr:nvSpPr>
        <xdr:cNvPr id="4" name="Toelichting met afgeronde rechthoek 3"/>
        <xdr:cNvSpPr/>
      </xdr:nvSpPr>
      <xdr:spPr>
        <a:xfrm>
          <a:off x="6534150" y="5200649"/>
          <a:ext cx="1962150" cy="1057275"/>
        </a:xfrm>
        <a:prstGeom prst="wedgeRoundRectCallout">
          <a:avLst>
            <a:gd name="adj1" fmla="val -149959"/>
            <a:gd name="adj2" fmla="val -417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de</a:t>
          </a:r>
          <a:r>
            <a:rPr lang="nl-NL" sz="1100" baseline="0"/>
            <a:t> conclusie: wel/geen ontwikkelingsvoorsprong komt in deze demo niet in beeld</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493.xml"/><Relationship Id="rId21" Type="http://schemas.openxmlformats.org/officeDocument/2006/relationships/ctrlProp" Target="../ctrlProps/ctrlProp397.xml"/><Relationship Id="rId42" Type="http://schemas.openxmlformats.org/officeDocument/2006/relationships/ctrlProp" Target="../ctrlProps/ctrlProp418.xml"/><Relationship Id="rId63" Type="http://schemas.openxmlformats.org/officeDocument/2006/relationships/ctrlProp" Target="../ctrlProps/ctrlProp439.xml"/><Relationship Id="rId84" Type="http://schemas.openxmlformats.org/officeDocument/2006/relationships/ctrlProp" Target="../ctrlProps/ctrlProp460.xml"/><Relationship Id="rId138" Type="http://schemas.openxmlformats.org/officeDocument/2006/relationships/ctrlProp" Target="../ctrlProps/ctrlProp514.xml"/><Relationship Id="rId159" Type="http://schemas.openxmlformats.org/officeDocument/2006/relationships/ctrlProp" Target="../ctrlProps/ctrlProp535.xml"/><Relationship Id="rId170" Type="http://schemas.openxmlformats.org/officeDocument/2006/relationships/ctrlProp" Target="../ctrlProps/ctrlProp546.xml"/><Relationship Id="rId191" Type="http://schemas.openxmlformats.org/officeDocument/2006/relationships/ctrlProp" Target="../ctrlProps/ctrlProp567.xml"/><Relationship Id="rId205" Type="http://schemas.openxmlformats.org/officeDocument/2006/relationships/ctrlProp" Target="../ctrlProps/ctrlProp581.xml"/><Relationship Id="rId226" Type="http://schemas.openxmlformats.org/officeDocument/2006/relationships/ctrlProp" Target="../ctrlProps/ctrlProp602.xml"/><Relationship Id="rId247" Type="http://schemas.openxmlformats.org/officeDocument/2006/relationships/ctrlProp" Target="../ctrlProps/ctrlProp623.xml"/><Relationship Id="rId107" Type="http://schemas.openxmlformats.org/officeDocument/2006/relationships/ctrlProp" Target="../ctrlProps/ctrlProp483.xml"/><Relationship Id="rId268" Type="http://schemas.openxmlformats.org/officeDocument/2006/relationships/ctrlProp" Target="../ctrlProps/ctrlProp644.xml"/><Relationship Id="rId289" Type="http://schemas.openxmlformats.org/officeDocument/2006/relationships/ctrlProp" Target="../ctrlProps/ctrlProp665.xml"/><Relationship Id="rId11" Type="http://schemas.openxmlformats.org/officeDocument/2006/relationships/ctrlProp" Target="../ctrlProps/ctrlProp387.xml"/><Relationship Id="rId32" Type="http://schemas.openxmlformats.org/officeDocument/2006/relationships/ctrlProp" Target="../ctrlProps/ctrlProp408.xml"/><Relationship Id="rId53" Type="http://schemas.openxmlformats.org/officeDocument/2006/relationships/ctrlProp" Target="../ctrlProps/ctrlProp429.xml"/><Relationship Id="rId74" Type="http://schemas.openxmlformats.org/officeDocument/2006/relationships/ctrlProp" Target="../ctrlProps/ctrlProp450.xml"/><Relationship Id="rId128" Type="http://schemas.openxmlformats.org/officeDocument/2006/relationships/ctrlProp" Target="../ctrlProps/ctrlProp504.xml"/><Relationship Id="rId149" Type="http://schemas.openxmlformats.org/officeDocument/2006/relationships/ctrlProp" Target="../ctrlProps/ctrlProp525.xml"/><Relationship Id="rId5" Type="http://schemas.openxmlformats.org/officeDocument/2006/relationships/ctrlProp" Target="../ctrlProps/ctrlProp381.xml"/><Relationship Id="rId95" Type="http://schemas.openxmlformats.org/officeDocument/2006/relationships/ctrlProp" Target="../ctrlProps/ctrlProp471.xml"/><Relationship Id="rId160" Type="http://schemas.openxmlformats.org/officeDocument/2006/relationships/ctrlProp" Target="../ctrlProps/ctrlProp536.xml"/><Relationship Id="rId181" Type="http://schemas.openxmlformats.org/officeDocument/2006/relationships/ctrlProp" Target="../ctrlProps/ctrlProp557.xml"/><Relationship Id="rId216" Type="http://schemas.openxmlformats.org/officeDocument/2006/relationships/ctrlProp" Target="../ctrlProps/ctrlProp592.xml"/><Relationship Id="rId237" Type="http://schemas.openxmlformats.org/officeDocument/2006/relationships/ctrlProp" Target="../ctrlProps/ctrlProp613.xml"/><Relationship Id="rId258" Type="http://schemas.openxmlformats.org/officeDocument/2006/relationships/ctrlProp" Target="../ctrlProps/ctrlProp634.xml"/><Relationship Id="rId279" Type="http://schemas.openxmlformats.org/officeDocument/2006/relationships/ctrlProp" Target="../ctrlProps/ctrlProp655.xml"/><Relationship Id="rId22" Type="http://schemas.openxmlformats.org/officeDocument/2006/relationships/ctrlProp" Target="../ctrlProps/ctrlProp398.xml"/><Relationship Id="rId43" Type="http://schemas.openxmlformats.org/officeDocument/2006/relationships/ctrlProp" Target="../ctrlProps/ctrlProp419.xml"/><Relationship Id="rId64" Type="http://schemas.openxmlformats.org/officeDocument/2006/relationships/ctrlProp" Target="../ctrlProps/ctrlProp440.xml"/><Relationship Id="rId118" Type="http://schemas.openxmlformats.org/officeDocument/2006/relationships/ctrlProp" Target="../ctrlProps/ctrlProp494.xml"/><Relationship Id="rId139" Type="http://schemas.openxmlformats.org/officeDocument/2006/relationships/ctrlProp" Target="../ctrlProps/ctrlProp515.xml"/><Relationship Id="rId290" Type="http://schemas.openxmlformats.org/officeDocument/2006/relationships/ctrlProp" Target="../ctrlProps/ctrlProp666.xml"/><Relationship Id="rId85" Type="http://schemas.openxmlformats.org/officeDocument/2006/relationships/ctrlProp" Target="../ctrlProps/ctrlProp461.xml"/><Relationship Id="rId150" Type="http://schemas.openxmlformats.org/officeDocument/2006/relationships/ctrlProp" Target="../ctrlProps/ctrlProp526.xml"/><Relationship Id="rId171" Type="http://schemas.openxmlformats.org/officeDocument/2006/relationships/ctrlProp" Target="../ctrlProps/ctrlProp547.xml"/><Relationship Id="rId192" Type="http://schemas.openxmlformats.org/officeDocument/2006/relationships/ctrlProp" Target="../ctrlProps/ctrlProp568.xml"/><Relationship Id="rId206" Type="http://schemas.openxmlformats.org/officeDocument/2006/relationships/ctrlProp" Target="../ctrlProps/ctrlProp582.xml"/><Relationship Id="rId227" Type="http://schemas.openxmlformats.org/officeDocument/2006/relationships/ctrlProp" Target="../ctrlProps/ctrlProp603.xml"/><Relationship Id="rId248" Type="http://schemas.openxmlformats.org/officeDocument/2006/relationships/ctrlProp" Target="../ctrlProps/ctrlProp624.xml"/><Relationship Id="rId269" Type="http://schemas.openxmlformats.org/officeDocument/2006/relationships/ctrlProp" Target="../ctrlProps/ctrlProp645.xml"/><Relationship Id="rId12" Type="http://schemas.openxmlformats.org/officeDocument/2006/relationships/ctrlProp" Target="../ctrlProps/ctrlProp388.xml"/><Relationship Id="rId33" Type="http://schemas.openxmlformats.org/officeDocument/2006/relationships/ctrlProp" Target="../ctrlProps/ctrlProp409.xml"/><Relationship Id="rId108" Type="http://schemas.openxmlformats.org/officeDocument/2006/relationships/ctrlProp" Target="../ctrlProps/ctrlProp484.xml"/><Relationship Id="rId129" Type="http://schemas.openxmlformats.org/officeDocument/2006/relationships/ctrlProp" Target="../ctrlProps/ctrlProp505.xml"/><Relationship Id="rId280" Type="http://schemas.openxmlformats.org/officeDocument/2006/relationships/ctrlProp" Target="../ctrlProps/ctrlProp656.xml"/><Relationship Id="rId54" Type="http://schemas.openxmlformats.org/officeDocument/2006/relationships/ctrlProp" Target="../ctrlProps/ctrlProp430.xml"/><Relationship Id="rId75" Type="http://schemas.openxmlformats.org/officeDocument/2006/relationships/ctrlProp" Target="../ctrlProps/ctrlProp451.xml"/><Relationship Id="rId96" Type="http://schemas.openxmlformats.org/officeDocument/2006/relationships/ctrlProp" Target="../ctrlProps/ctrlProp472.xml"/><Relationship Id="rId140" Type="http://schemas.openxmlformats.org/officeDocument/2006/relationships/ctrlProp" Target="../ctrlProps/ctrlProp516.xml"/><Relationship Id="rId161" Type="http://schemas.openxmlformats.org/officeDocument/2006/relationships/ctrlProp" Target="../ctrlProps/ctrlProp537.xml"/><Relationship Id="rId182" Type="http://schemas.openxmlformats.org/officeDocument/2006/relationships/ctrlProp" Target="../ctrlProps/ctrlProp558.xml"/><Relationship Id="rId217" Type="http://schemas.openxmlformats.org/officeDocument/2006/relationships/ctrlProp" Target="../ctrlProps/ctrlProp593.xml"/><Relationship Id="rId6" Type="http://schemas.openxmlformats.org/officeDocument/2006/relationships/ctrlProp" Target="../ctrlProps/ctrlProp382.xml"/><Relationship Id="rId238" Type="http://schemas.openxmlformats.org/officeDocument/2006/relationships/ctrlProp" Target="../ctrlProps/ctrlProp614.xml"/><Relationship Id="rId259" Type="http://schemas.openxmlformats.org/officeDocument/2006/relationships/ctrlProp" Target="../ctrlProps/ctrlProp635.xml"/><Relationship Id="rId23" Type="http://schemas.openxmlformats.org/officeDocument/2006/relationships/ctrlProp" Target="../ctrlProps/ctrlProp399.xml"/><Relationship Id="rId119" Type="http://schemas.openxmlformats.org/officeDocument/2006/relationships/ctrlProp" Target="../ctrlProps/ctrlProp495.xml"/><Relationship Id="rId270" Type="http://schemas.openxmlformats.org/officeDocument/2006/relationships/ctrlProp" Target="../ctrlProps/ctrlProp646.xml"/><Relationship Id="rId291" Type="http://schemas.openxmlformats.org/officeDocument/2006/relationships/ctrlProp" Target="../ctrlProps/ctrlProp667.xml"/><Relationship Id="rId44" Type="http://schemas.openxmlformats.org/officeDocument/2006/relationships/ctrlProp" Target="../ctrlProps/ctrlProp420.xml"/><Relationship Id="rId65" Type="http://schemas.openxmlformats.org/officeDocument/2006/relationships/ctrlProp" Target="../ctrlProps/ctrlProp441.xml"/><Relationship Id="rId86" Type="http://schemas.openxmlformats.org/officeDocument/2006/relationships/ctrlProp" Target="../ctrlProps/ctrlProp462.xml"/><Relationship Id="rId130" Type="http://schemas.openxmlformats.org/officeDocument/2006/relationships/ctrlProp" Target="../ctrlProps/ctrlProp506.xml"/><Relationship Id="rId151" Type="http://schemas.openxmlformats.org/officeDocument/2006/relationships/ctrlProp" Target="../ctrlProps/ctrlProp527.xml"/><Relationship Id="rId172" Type="http://schemas.openxmlformats.org/officeDocument/2006/relationships/ctrlProp" Target="../ctrlProps/ctrlProp548.xml"/><Relationship Id="rId193" Type="http://schemas.openxmlformats.org/officeDocument/2006/relationships/ctrlProp" Target="../ctrlProps/ctrlProp569.xml"/><Relationship Id="rId207" Type="http://schemas.openxmlformats.org/officeDocument/2006/relationships/ctrlProp" Target="../ctrlProps/ctrlProp583.xml"/><Relationship Id="rId228" Type="http://schemas.openxmlformats.org/officeDocument/2006/relationships/ctrlProp" Target="../ctrlProps/ctrlProp604.xml"/><Relationship Id="rId249" Type="http://schemas.openxmlformats.org/officeDocument/2006/relationships/ctrlProp" Target="../ctrlProps/ctrlProp625.xml"/><Relationship Id="rId13" Type="http://schemas.openxmlformats.org/officeDocument/2006/relationships/ctrlProp" Target="../ctrlProps/ctrlProp389.xml"/><Relationship Id="rId109" Type="http://schemas.openxmlformats.org/officeDocument/2006/relationships/ctrlProp" Target="../ctrlProps/ctrlProp485.xml"/><Relationship Id="rId260" Type="http://schemas.openxmlformats.org/officeDocument/2006/relationships/ctrlProp" Target="../ctrlProps/ctrlProp636.xml"/><Relationship Id="rId281" Type="http://schemas.openxmlformats.org/officeDocument/2006/relationships/ctrlProp" Target="../ctrlProps/ctrlProp657.xml"/><Relationship Id="rId34" Type="http://schemas.openxmlformats.org/officeDocument/2006/relationships/ctrlProp" Target="../ctrlProps/ctrlProp410.xml"/><Relationship Id="rId50" Type="http://schemas.openxmlformats.org/officeDocument/2006/relationships/ctrlProp" Target="../ctrlProps/ctrlProp426.xml"/><Relationship Id="rId55" Type="http://schemas.openxmlformats.org/officeDocument/2006/relationships/ctrlProp" Target="../ctrlProps/ctrlProp431.xml"/><Relationship Id="rId76" Type="http://schemas.openxmlformats.org/officeDocument/2006/relationships/ctrlProp" Target="../ctrlProps/ctrlProp452.xml"/><Relationship Id="rId97" Type="http://schemas.openxmlformats.org/officeDocument/2006/relationships/ctrlProp" Target="../ctrlProps/ctrlProp473.xml"/><Relationship Id="rId104" Type="http://schemas.openxmlformats.org/officeDocument/2006/relationships/ctrlProp" Target="../ctrlProps/ctrlProp480.xml"/><Relationship Id="rId120" Type="http://schemas.openxmlformats.org/officeDocument/2006/relationships/ctrlProp" Target="../ctrlProps/ctrlProp496.xml"/><Relationship Id="rId125" Type="http://schemas.openxmlformats.org/officeDocument/2006/relationships/ctrlProp" Target="../ctrlProps/ctrlProp501.xml"/><Relationship Id="rId141" Type="http://schemas.openxmlformats.org/officeDocument/2006/relationships/ctrlProp" Target="../ctrlProps/ctrlProp517.xml"/><Relationship Id="rId146" Type="http://schemas.openxmlformats.org/officeDocument/2006/relationships/ctrlProp" Target="../ctrlProps/ctrlProp522.xml"/><Relationship Id="rId167" Type="http://schemas.openxmlformats.org/officeDocument/2006/relationships/ctrlProp" Target="../ctrlProps/ctrlProp543.xml"/><Relationship Id="rId188" Type="http://schemas.openxmlformats.org/officeDocument/2006/relationships/ctrlProp" Target="../ctrlProps/ctrlProp564.xml"/><Relationship Id="rId7" Type="http://schemas.openxmlformats.org/officeDocument/2006/relationships/ctrlProp" Target="../ctrlProps/ctrlProp383.xml"/><Relationship Id="rId71" Type="http://schemas.openxmlformats.org/officeDocument/2006/relationships/ctrlProp" Target="../ctrlProps/ctrlProp447.xml"/><Relationship Id="rId92" Type="http://schemas.openxmlformats.org/officeDocument/2006/relationships/ctrlProp" Target="../ctrlProps/ctrlProp468.xml"/><Relationship Id="rId162" Type="http://schemas.openxmlformats.org/officeDocument/2006/relationships/ctrlProp" Target="../ctrlProps/ctrlProp538.xml"/><Relationship Id="rId183" Type="http://schemas.openxmlformats.org/officeDocument/2006/relationships/ctrlProp" Target="../ctrlProps/ctrlProp559.xml"/><Relationship Id="rId213" Type="http://schemas.openxmlformats.org/officeDocument/2006/relationships/ctrlProp" Target="../ctrlProps/ctrlProp589.xml"/><Relationship Id="rId218" Type="http://schemas.openxmlformats.org/officeDocument/2006/relationships/ctrlProp" Target="../ctrlProps/ctrlProp594.xml"/><Relationship Id="rId234" Type="http://schemas.openxmlformats.org/officeDocument/2006/relationships/ctrlProp" Target="../ctrlProps/ctrlProp610.xml"/><Relationship Id="rId239" Type="http://schemas.openxmlformats.org/officeDocument/2006/relationships/ctrlProp" Target="../ctrlProps/ctrlProp615.xml"/><Relationship Id="rId2" Type="http://schemas.openxmlformats.org/officeDocument/2006/relationships/drawing" Target="../drawings/drawing10.xml"/><Relationship Id="rId29" Type="http://schemas.openxmlformats.org/officeDocument/2006/relationships/ctrlProp" Target="../ctrlProps/ctrlProp405.xml"/><Relationship Id="rId250" Type="http://schemas.openxmlformats.org/officeDocument/2006/relationships/ctrlProp" Target="../ctrlProps/ctrlProp626.xml"/><Relationship Id="rId255" Type="http://schemas.openxmlformats.org/officeDocument/2006/relationships/ctrlProp" Target="../ctrlProps/ctrlProp631.xml"/><Relationship Id="rId271" Type="http://schemas.openxmlformats.org/officeDocument/2006/relationships/ctrlProp" Target="../ctrlProps/ctrlProp647.xml"/><Relationship Id="rId276" Type="http://schemas.openxmlformats.org/officeDocument/2006/relationships/ctrlProp" Target="../ctrlProps/ctrlProp652.xml"/><Relationship Id="rId24" Type="http://schemas.openxmlformats.org/officeDocument/2006/relationships/ctrlProp" Target="../ctrlProps/ctrlProp400.xml"/><Relationship Id="rId40" Type="http://schemas.openxmlformats.org/officeDocument/2006/relationships/ctrlProp" Target="../ctrlProps/ctrlProp416.xml"/><Relationship Id="rId45" Type="http://schemas.openxmlformats.org/officeDocument/2006/relationships/ctrlProp" Target="../ctrlProps/ctrlProp421.xml"/><Relationship Id="rId66" Type="http://schemas.openxmlformats.org/officeDocument/2006/relationships/ctrlProp" Target="../ctrlProps/ctrlProp442.xml"/><Relationship Id="rId87" Type="http://schemas.openxmlformats.org/officeDocument/2006/relationships/ctrlProp" Target="../ctrlProps/ctrlProp463.xml"/><Relationship Id="rId110" Type="http://schemas.openxmlformats.org/officeDocument/2006/relationships/ctrlProp" Target="../ctrlProps/ctrlProp486.xml"/><Relationship Id="rId115" Type="http://schemas.openxmlformats.org/officeDocument/2006/relationships/ctrlProp" Target="../ctrlProps/ctrlProp491.xml"/><Relationship Id="rId131" Type="http://schemas.openxmlformats.org/officeDocument/2006/relationships/ctrlProp" Target="../ctrlProps/ctrlProp507.xml"/><Relationship Id="rId136" Type="http://schemas.openxmlformats.org/officeDocument/2006/relationships/ctrlProp" Target="../ctrlProps/ctrlProp512.xml"/><Relationship Id="rId157" Type="http://schemas.openxmlformats.org/officeDocument/2006/relationships/ctrlProp" Target="../ctrlProps/ctrlProp533.xml"/><Relationship Id="rId178" Type="http://schemas.openxmlformats.org/officeDocument/2006/relationships/ctrlProp" Target="../ctrlProps/ctrlProp554.xml"/><Relationship Id="rId61" Type="http://schemas.openxmlformats.org/officeDocument/2006/relationships/ctrlProp" Target="../ctrlProps/ctrlProp437.xml"/><Relationship Id="rId82" Type="http://schemas.openxmlformats.org/officeDocument/2006/relationships/ctrlProp" Target="../ctrlProps/ctrlProp458.xml"/><Relationship Id="rId152" Type="http://schemas.openxmlformats.org/officeDocument/2006/relationships/ctrlProp" Target="../ctrlProps/ctrlProp528.xml"/><Relationship Id="rId173" Type="http://schemas.openxmlformats.org/officeDocument/2006/relationships/ctrlProp" Target="../ctrlProps/ctrlProp549.xml"/><Relationship Id="rId194" Type="http://schemas.openxmlformats.org/officeDocument/2006/relationships/ctrlProp" Target="../ctrlProps/ctrlProp570.xml"/><Relationship Id="rId199" Type="http://schemas.openxmlformats.org/officeDocument/2006/relationships/ctrlProp" Target="../ctrlProps/ctrlProp575.xml"/><Relationship Id="rId203" Type="http://schemas.openxmlformats.org/officeDocument/2006/relationships/ctrlProp" Target="../ctrlProps/ctrlProp579.xml"/><Relationship Id="rId208" Type="http://schemas.openxmlformats.org/officeDocument/2006/relationships/ctrlProp" Target="../ctrlProps/ctrlProp584.xml"/><Relationship Id="rId229" Type="http://schemas.openxmlformats.org/officeDocument/2006/relationships/ctrlProp" Target="../ctrlProps/ctrlProp605.xml"/><Relationship Id="rId19" Type="http://schemas.openxmlformats.org/officeDocument/2006/relationships/ctrlProp" Target="../ctrlProps/ctrlProp395.xml"/><Relationship Id="rId224" Type="http://schemas.openxmlformats.org/officeDocument/2006/relationships/ctrlProp" Target="../ctrlProps/ctrlProp600.xml"/><Relationship Id="rId240" Type="http://schemas.openxmlformats.org/officeDocument/2006/relationships/ctrlProp" Target="../ctrlProps/ctrlProp616.xml"/><Relationship Id="rId245" Type="http://schemas.openxmlformats.org/officeDocument/2006/relationships/ctrlProp" Target="../ctrlProps/ctrlProp621.xml"/><Relationship Id="rId261" Type="http://schemas.openxmlformats.org/officeDocument/2006/relationships/ctrlProp" Target="../ctrlProps/ctrlProp637.xml"/><Relationship Id="rId266" Type="http://schemas.openxmlformats.org/officeDocument/2006/relationships/ctrlProp" Target="../ctrlProps/ctrlProp642.xml"/><Relationship Id="rId287" Type="http://schemas.openxmlformats.org/officeDocument/2006/relationships/ctrlProp" Target="../ctrlProps/ctrlProp663.xml"/><Relationship Id="rId14" Type="http://schemas.openxmlformats.org/officeDocument/2006/relationships/ctrlProp" Target="../ctrlProps/ctrlProp390.xml"/><Relationship Id="rId30" Type="http://schemas.openxmlformats.org/officeDocument/2006/relationships/ctrlProp" Target="../ctrlProps/ctrlProp406.xml"/><Relationship Id="rId35" Type="http://schemas.openxmlformats.org/officeDocument/2006/relationships/ctrlProp" Target="../ctrlProps/ctrlProp411.xml"/><Relationship Id="rId56" Type="http://schemas.openxmlformats.org/officeDocument/2006/relationships/ctrlProp" Target="../ctrlProps/ctrlProp432.xml"/><Relationship Id="rId77" Type="http://schemas.openxmlformats.org/officeDocument/2006/relationships/ctrlProp" Target="../ctrlProps/ctrlProp453.xml"/><Relationship Id="rId100" Type="http://schemas.openxmlformats.org/officeDocument/2006/relationships/ctrlProp" Target="../ctrlProps/ctrlProp476.xml"/><Relationship Id="rId105" Type="http://schemas.openxmlformats.org/officeDocument/2006/relationships/ctrlProp" Target="../ctrlProps/ctrlProp481.xml"/><Relationship Id="rId126" Type="http://schemas.openxmlformats.org/officeDocument/2006/relationships/ctrlProp" Target="../ctrlProps/ctrlProp502.xml"/><Relationship Id="rId147" Type="http://schemas.openxmlformats.org/officeDocument/2006/relationships/ctrlProp" Target="../ctrlProps/ctrlProp523.xml"/><Relationship Id="rId168" Type="http://schemas.openxmlformats.org/officeDocument/2006/relationships/ctrlProp" Target="../ctrlProps/ctrlProp544.xml"/><Relationship Id="rId282" Type="http://schemas.openxmlformats.org/officeDocument/2006/relationships/ctrlProp" Target="../ctrlProps/ctrlProp658.xml"/><Relationship Id="rId8" Type="http://schemas.openxmlformats.org/officeDocument/2006/relationships/ctrlProp" Target="../ctrlProps/ctrlProp384.xml"/><Relationship Id="rId51" Type="http://schemas.openxmlformats.org/officeDocument/2006/relationships/ctrlProp" Target="../ctrlProps/ctrlProp427.xml"/><Relationship Id="rId72" Type="http://schemas.openxmlformats.org/officeDocument/2006/relationships/ctrlProp" Target="../ctrlProps/ctrlProp448.xml"/><Relationship Id="rId93" Type="http://schemas.openxmlformats.org/officeDocument/2006/relationships/ctrlProp" Target="../ctrlProps/ctrlProp469.xml"/><Relationship Id="rId98" Type="http://schemas.openxmlformats.org/officeDocument/2006/relationships/ctrlProp" Target="../ctrlProps/ctrlProp474.xml"/><Relationship Id="rId121" Type="http://schemas.openxmlformats.org/officeDocument/2006/relationships/ctrlProp" Target="../ctrlProps/ctrlProp497.xml"/><Relationship Id="rId142" Type="http://schemas.openxmlformats.org/officeDocument/2006/relationships/ctrlProp" Target="../ctrlProps/ctrlProp518.xml"/><Relationship Id="rId163" Type="http://schemas.openxmlformats.org/officeDocument/2006/relationships/ctrlProp" Target="../ctrlProps/ctrlProp539.xml"/><Relationship Id="rId184" Type="http://schemas.openxmlformats.org/officeDocument/2006/relationships/ctrlProp" Target="../ctrlProps/ctrlProp560.xml"/><Relationship Id="rId189" Type="http://schemas.openxmlformats.org/officeDocument/2006/relationships/ctrlProp" Target="../ctrlProps/ctrlProp565.xml"/><Relationship Id="rId219" Type="http://schemas.openxmlformats.org/officeDocument/2006/relationships/ctrlProp" Target="../ctrlProps/ctrlProp595.xml"/><Relationship Id="rId3" Type="http://schemas.openxmlformats.org/officeDocument/2006/relationships/vmlDrawing" Target="../drawings/vmlDrawing4.vml"/><Relationship Id="rId214" Type="http://schemas.openxmlformats.org/officeDocument/2006/relationships/ctrlProp" Target="../ctrlProps/ctrlProp590.xml"/><Relationship Id="rId230" Type="http://schemas.openxmlformats.org/officeDocument/2006/relationships/ctrlProp" Target="../ctrlProps/ctrlProp606.xml"/><Relationship Id="rId235" Type="http://schemas.openxmlformats.org/officeDocument/2006/relationships/ctrlProp" Target="../ctrlProps/ctrlProp611.xml"/><Relationship Id="rId251" Type="http://schemas.openxmlformats.org/officeDocument/2006/relationships/ctrlProp" Target="../ctrlProps/ctrlProp627.xml"/><Relationship Id="rId256" Type="http://schemas.openxmlformats.org/officeDocument/2006/relationships/ctrlProp" Target="../ctrlProps/ctrlProp632.xml"/><Relationship Id="rId277" Type="http://schemas.openxmlformats.org/officeDocument/2006/relationships/ctrlProp" Target="../ctrlProps/ctrlProp653.xml"/><Relationship Id="rId25" Type="http://schemas.openxmlformats.org/officeDocument/2006/relationships/ctrlProp" Target="../ctrlProps/ctrlProp401.xml"/><Relationship Id="rId46" Type="http://schemas.openxmlformats.org/officeDocument/2006/relationships/ctrlProp" Target="../ctrlProps/ctrlProp422.xml"/><Relationship Id="rId67" Type="http://schemas.openxmlformats.org/officeDocument/2006/relationships/ctrlProp" Target="../ctrlProps/ctrlProp443.xml"/><Relationship Id="rId116" Type="http://schemas.openxmlformats.org/officeDocument/2006/relationships/ctrlProp" Target="../ctrlProps/ctrlProp492.xml"/><Relationship Id="rId137" Type="http://schemas.openxmlformats.org/officeDocument/2006/relationships/ctrlProp" Target="../ctrlProps/ctrlProp513.xml"/><Relationship Id="rId158" Type="http://schemas.openxmlformats.org/officeDocument/2006/relationships/ctrlProp" Target="../ctrlProps/ctrlProp534.xml"/><Relationship Id="rId272" Type="http://schemas.openxmlformats.org/officeDocument/2006/relationships/ctrlProp" Target="../ctrlProps/ctrlProp648.xml"/><Relationship Id="rId20" Type="http://schemas.openxmlformats.org/officeDocument/2006/relationships/ctrlProp" Target="../ctrlProps/ctrlProp396.xml"/><Relationship Id="rId41" Type="http://schemas.openxmlformats.org/officeDocument/2006/relationships/ctrlProp" Target="../ctrlProps/ctrlProp417.xml"/><Relationship Id="rId62" Type="http://schemas.openxmlformats.org/officeDocument/2006/relationships/ctrlProp" Target="../ctrlProps/ctrlProp438.xml"/><Relationship Id="rId83" Type="http://schemas.openxmlformats.org/officeDocument/2006/relationships/ctrlProp" Target="../ctrlProps/ctrlProp459.xml"/><Relationship Id="rId88" Type="http://schemas.openxmlformats.org/officeDocument/2006/relationships/ctrlProp" Target="../ctrlProps/ctrlProp464.xml"/><Relationship Id="rId111" Type="http://schemas.openxmlformats.org/officeDocument/2006/relationships/ctrlProp" Target="../ctrlProps/ctrlProp487.xml"/><Relationship Id="rId132" Type="http://schemas.openxmlformats.org/officeDocument/2006/relationships/ctrlProp" Target="../ctrlProps/ctrlProp508.xml"/><Relationship Id="rId153" Type="http://schemas.openxmlformats.org/officeDocument/2006/relationships/ctrlProp" Target="../ctrlProps/ctrlProp529.xml"/><Relationship Id="rId174" Type="http://schemas.openxmlformats.org/officeDocument/2006/relationships/ctrlProp" Target="../ctrlProps/ctrlProp550.xml"/><Relationship Id="rId179" Type="http://schemas.openxmlformats.org/officeDocument/2006/relationships/ctrlProp" Target="../ctrlProps/ctrlProp555.xml"/><Relationship Id="rId195" Type="http://schemas.openxmlformats.org/officeDocument/2006/relationships/ctrlProp" Target="../ctrlProps/ctrlProp571.xml"/><Relationship Id="rId209" Type="http://schemas.openxmlformats.org/officeDocument/2006/relationships/ctrlProp" Target="../ctrlProps/ctrlProp585.xml"/><Relationship Id="rId190" Type="http://schemas.openxmlformats.org/officeDocument/2006/relationships/ctrlProp" Target="../ctrlProps/ctrlProp566.xml"/><Relationship Id="rId204" Type="http://schemas.openxmlformats.org/officeDocument/2006/relationships/ctrlProp" Target="../ctrlProps/ctrlProp580.xml"/><Relationship Id="rId220" Type="http://schemas.openxmlformats.org/officeDocument/2006/relationships/ctrlProp" Target="../ctrlProps/ctrlProp596.xml"/><Relationship Id="rId225" Type="http://schemas.openxmlformats.org/officeDocument/2006/relationships/ctrlProp" Target="../ctrlProps/ctrlProp601.xml"/><Relationship Id="rId241" Type="http://schemas.openxmlformats.org/officeDocument/2006/relationships/ctrlProp" Target="../ctrlProps/ctrlProp617.xml"/><Relationship Id="rId246" Type="http://schemas.openxmlformats.org/officeDocument/2006/relationships/ctrlProp" Target="../ctrlProps/ctrlProp622.xml"/><Relationship Id="rId267" Type="http://schemas.openxmlformats.org/officeDocument/2006/relationships/ctrlProp" Target="../ctrlProps/ctrlProp643.xml"/><Relationship Id="rId288" Type="http://schemas.openxmlformats.org/officeDocument/2006/relationships/ctrlProp" Target="../ctrlProps/ctrlProp664.xml"/><Relationship Id="rId15" Type="http://schemas.openxmlformats.org/officeDocument/2006/relationships/ctrlProp" Target="../ctrlProps/ctrlProp391.xml"/><Relationship Id="rId36" Type="http://schemas.openxmlformats.org/officeDocument/2006/relationships/ctrlProp" Target="../ctrlProps/ctrlProp412.xml"/><Relationship Id="rId57" Type="http://schemas.openxmlformats.org/officeDocument/2006/relationships/ctrlProp" Target="../ctrlProps/ctrlProp433.xml"/><Relationship Id="rId106" Type="http://schemas.openxmlformats.org/officeDocument/2006/relationships/ctrlProp" Target="../ctrlProps/ctrlProp482.xml"/><Relationship Id="rId127" Type="http://schemas.openxmlformats.org/officeDocument/2006/relationships/ctrlProp" Target="../ctrlProps/ctrlProp503.xml"/><Relationship Id="rId262" Type="http://schemas.openxmlformats.org/officeDocument/2006/relationships/ctrlProp" Target="../ctrlProps/ctrlProp638.xml"/><Relationship Id="rId283" Type="http://schemas.openxmlformats.org/officeDocument/2006/relationships/ctrlProp" Target="../ctrlProps/ctrlProp659.xml"/><Relationship Id="rId10" Type="http://schemas.openxmlformats.org/officeDocument/2006/relationships/ctrlProp" Target="../ctrlProps/ctrlProp386.xml"/><Relationship Id="rId31" Type="http://schemas.openxmlformats.org/officeDocument/2006/relationships/ctrlProp" Target="../ctrlProps/ctrlProp407.xml"/><Relationship Id="rId52" Type="http://schemas.openxmlformats.org/officeDocument/2006/relationships/ctrlProp" Target="../ctrlProps/ctrlProp428.xml"/><Relationship Id="rId73" Type="http://schemas.openxmlformats.org/officeDocument/2006/relationships/ctrlProp" Target="../ctrlProps/ctrlProp449.xml"/><Relationship Id="rId78" Type="http://schemas.openxmlformats.org/officeDocument/2006/relationships/ctrlProp" Target="../ctrlProps/ctrlProp454.xml"/><Relationship Id="rId94" Type="http://schemas.openxmlformats.org/officeDocument/2006/relationships/ctrlProp" Target="../ctrlProps/ctrlProp470.xml"/><Relationship Id="rId99" Type="http://schemas.openxmlformats.org/officeDocument/2006/relationships/ctrlProp" Target="../ctrlProps/ctrlProp475.xml"/><Relationship Id="rId101" Type="http://schemas.openxmlformats.org/officeDocument/2006/relationships/ctrlProp" Target="../ctrlProps/ctrlProp477.xml"/><Relationship Id="rId122" Type="http://schemas.openxmlformats.org/officeDocument/2006/relationships/ctrlProp" Target="../ctrlProps/ctrlProp498.xml"/><Relationship Id="rId143" Type="http://schemas.openxmlformats.org/officeDocument/2006/relationships/ctrlProp" Target="../ctrlProps/ctrlProp519.xml"/><Relationship Id="rId148" Type="http://schemas.openxmlformats.org/officeDocument/2006/relationships/ctrlProp" Target="../ctrlProps/ctrlProp524.xml"/><Relationship Id="rId164" Type="http://schemas.openxmlformats.org/officeDocument/2006/relationships/ctrlProp" Target="../ctrlProps/ctrlProp540.xml"/><Relationship Id="rId169" Type="http://schemas.openxmlformats.org/officeDocument/2006/relationships/ctrlProp" Target="../ctrlProps/ctrlProp545.xml"/><Relationship Id="rId185" Type="http://schemas.openxmlformats.org/officeDocument/2006/relationships/ctrlProp" Target="../ctrlProps/ctrlProp561.xml"/><Relationship Id="rId4" Type="http://schemas.openxmlformats.org/officeDocument/2006/relationships/ctrlProp" Target="../ctrlProps/ctrlProp380.xml"/><Relationship Id="rId9" Type="http://schemas.openxmlformats.org/officeDocument/2006/relationships/ctrlProp" Target="../ctrlProps/ctrlProp385.xml"/><Relationship Id="rId180" Type="http://schemas.openxmlformats.org/officeDocument/2006/relationships/ctrlProp" Target="../ctrlProps/ctrlProp556.xml"/><Relationship Id="rId210" Type="http://schemas.openxmlformats.org/officeDocument/2006/relationships/ctrlProp" Target="../ctrlProps/ctrlProp586.xml"/><Relationship Id="rId215" Type="http://schemas.openxmlformats.org/officeDocument/2006/relationships/ctrlProp" Target="../ctrlProps/ctrlProp591.xml"/><Relationship Id="rId236" Type="http://schemas.openxmlformats.org/officeDocument/2006/relationships/ctrlProp" Target="../ctrlProps/ctrlProp612.xml"/><Relationship Id="rId257" Type="http://schemas.openxmlformats.org/officeDocument/2006/relationships/ctrlProp" Target="../ctrlProps/ctrlProp633.xml"/><Relationship Id="rId278" Type="http://schemas.openxmlformats.org/officeDocument/2006/relationships/ctrlProp" Target="../ctrlProps/ctrlProp654.xml"/><Relationship Id="rId26" Type="http://schemas.openxmlformats.org/officeDocument/2006/relationships/ctrlProp" Target="../ctrlProps/ctrlProp402.xml"/><Relationship Id="rId231" Type="http://schemas.openxmlformats.org/officeDocument/2006/relationships/ctrlProp" Target="../ctrlProps/ctrlProp607.xml"/><Relationship Id="rId252" Type="http://schemas.openxmlformats.org/officeDocument/2006/relationships/ctrlProp" Target="../ctrlProps/ctrlProp628.xml"/><Relationship Id="rId273" Type="http://schemas.openxmlformats.org/officeDocument/2006/relationships/ctrlProp" Target="../ctrlProps/ctrlProp649.xml"/><Relationship Id="rId47" Type="http://schemas.openxmlformats.org/officeDocument/2006/relationships/ctrlProp" Target="../ctrlProps/ctrlProp423.xml"/><Relationship Id="rId68" Type="http://schemas.openxmlformats.org/officeDocument/2006/relationships/ctrlProp" Target="../ctrlProps/ctrlProp444.xml"/><Relationship Id="rId89" Type="http://schemas.openxmlformats.org/officeDocument/2006/relationships/ctrlProp" Target="../ctrlProps/ctrlProp465.xml"/><Relationship Id="rId112" Type="http://schemas.openxmlformats.org/officeDocument/2006/relationships/ctrlProp" Target="../ctrlProps/ctrlProp488.xml"/><Relationship Id="rId133" Type="http://schemas.openxmlformats.org/officeDocument/2006/relationships/ctrlProp" Target="../ctrlProps/ctrlProp509.xml"/><Relationship Id="rId154" Type="http://schemas.openxmlformats.org/officeDocument/2006/relationships/ctrlProp" Target="../ctrlProps/ctrlProp530.xml"/><Relationship Id="rId175" Type="http://schemas.openxmlformats.org/officeDocument/2006/relationships/ctrlProp" Target="../ctrlProps/ctrlProp551.xml"/><Relationship Id="rId196" Type="http://schemas.openxmlformats.org/officeDocument/2006/relationships/ctrlProp" Target="../ctrlProps/ctrlProp572.xml"/><Relationship Id="rId200" Type="http://schemas.openxmlformats.org/officeDocument/2006/relationships/ctrlProp" Target="../ctrlProps/ctrlProp576.xml"/><Relationship Id="rId16" Type="http://schemas.openxmlformats.org/officeDocument/2006/relationships/ctrlProp" Target="../ctrlProps/ctrlProp392.xml"/><Relationship Id="rId221" Type="http://schemas.openxmlformats.org/officeDocument/2006/relationships/ctrlProp" Target="../ctrlProps/ctrlProp597.xml"/><Relationship Id="rId242" Type="http://schemas.openxmlformats.org/officeDocument/2006/relationships/ctrlProp" Target="../ctrlProps/ctrlProp618.xml"/><Relationship Id="rId263" Type="http://schemas.openxmlformats.org/officeDocument/2006/relationships/ctrlProp" Target="../ctrlProps/ctrlProp639.xml"/><Relationship Id="rId284" Type="http://schemas.openxmlformats.org/officeDocument/2006/relationships/ctrlProp" Target="../ctrlProps/ctrlProp660.xml"/><Relationship Id="rId37" Type="http://schemas.openxmlformats.org/officeDocument/2006/relationships/ctrlProp" Target="../ctrlProps/ctrlProp413.xml"/><Relationship Id="rId58" Type="http://schemas.openxmlformats.org/officeDocument/2006/relationships/ctrlProp" Target="../ctrlProps/ctrlProp434.xml"/><Relationship Id="rId79" Type="http://schemas.openxmlformats.org/officeDocument/2006/relationships/ctrlProp" Target="../ctrlProps/ctrlProp455.xml"/><Relationship Id="rId102" Type="http://schemas.openxmlformats.org/officeDocument/2006/relationships/ctrlProp" Target="../ctrlProps/ctrlProp478.xml"/><Relationship Id="rId123" Type="http://schemas.openxmlformats.org/officeDocument/2006/relationships/ctrlProp" Target="../ctrlProps/ctrlProp499.xml"/><Relationship Id="rId144" Type="http://schemas.openxmlformats.org/officeDocument/2006/relationships/ctrlProp" Target="../ctrlProps/ctrlProp520.xml"/><Relationship Id="rId90" Type="http://schemas.openxmlformats.org/officeDocument/2006/relationships/ctrlProp" Target="../ctrlProps/ctrlProp466.xml"/><Relationship Id="rId165" Type="http://schemas.openxmlformats.org/officeDocument/2006/relationships/ctrlProp" Target="../ctrlProps/ctrlProp541.xml"/><Relationship Id="rId186" Type="http://schemas.openxmlformats.org/officeDocument/2006/relationships/ctrlProp" Target="../ctrlProps/ctrlProp562.xml"/><Relationship Id="rId211" Type="http://schemas.openxmlformats.org/officeDocument/2006/relationships/ctrlProp" Target="../ctrlProps/ctrlProp587.xml"/><Relationship Id="rId232" Type="http://schemas.openxmlformats.org/officeDocument/2006/relationships/ctrlProp" Target="../ctrlProps/ctrlProp608.xml"/><Relationship Id="rId253" Type="http://schemas.openxmlformats.org/officeDocument/2006/relationships/ctrlProp" Target="../ctrlProps/ctrlProp629.xml"/><Relationship Id="rId274" Type="http://schemas.openxmlformats.org/officeDocument/2006/relationships/ctrlProp" Target="../ctrlProps/ctrlProp650.xml"/><Relationship Id="rId27" Type="http://schemas.openxmlformats.org/officeDocument/2006/relationships/ctrlProp" Target="../ctrlProps/ctrlProp403.xml"/><Relationship Id="rId48" Type="http://schemas.openxmlformats.org/officeDocument/2006/relationships/ctrlProp" Target="../ctrlProps/ctrlProp424.xml"/><Relationship Id="rId69" Type="http://schemas.openxmlformats.org/officeDocument/2006/relationships/ctrlProp" Target="../ctrlProps/ctrlProp445.xml"/><Relationship Id="rId113" Type="http://schemas.openxmlformats.org/officeDocument/2006/relationships/ctrlProp" Target="../ctrlProps/ctrlProp489.xml"/><Relationship Id="rId134" Type="http://schemas.openxmlformats.org/officeDocument/2006/relationships/ctrlProp" Target="../ctrlProps/ctrlProp510.xml"/><Relationship Id="rId80" Type="http://schemas.openxmlformats.org/officeDocument/2006/relationships/ctrlProp" Target="../ctrlProps/ctrlProp456.xml"/><Relationship Id="rId155" Type="http://schemas.openxmlformats.org/officeDocument/2006/relationships/ctrlProp" Target="../ctrlProps/ctrlProp531.xml"/><Relationship Id="rId176" Type="http://schemas.openxmlformats.org/officeDocument/2006/relationships/ctrlProp" Target="../ctrlProps/ctrlProp552.xml"/><Relationship Id="rId197" Type="http://schemas.openxmlformats.org/officeDocument/2006/relationships/ctrlProp" Target="../ctrlProps/ctrlProp573.xml"/><Relationship Id="rId201" Type="http://schemas.openxmlformats.org/officeDocument/2006/relationships/ctrlProp" Target="../ctrlProps/ctrlProp577.xml"/><Relationship Id="rId222" Type="http://schemas.openxmlformats.org/officeDocument/2006/relationships/ctrlProp" Target="../ctrlProps/ctrlProp598.xml"/><Relationship Id="rId243" Type="http://schemas.openxmlformats.org/officeDocument/2006/relationships/ctrlProp" Target="../ctrlProps/ctrlProp619.xml"/><Relationship Id="rId264" Type="http://schemas.openxmlformats.org/officeDocument/2006/relationships/ctrlProp" Target="../ctrlProps/ctrlProp640.xml"/><Relationship Id="rId285" Type="http://schemas.openxmlformats.org/officeDocument/2006/relationships/ctrlProp" Target="../ctrlProps/ctrlProp661.xml"/><Relationship Id="rId17" Type="http://schemas.openxmlformats.org/officeDocument/2006/relationships/ctrlProp" Target="../ctrlProps/ctrlProp393.xml"/><Relationship Id="rId38" Type="http://schemas.openxmlformats.org/officeDocument/2006/relationships/ctrlProp" Target="../ctrlProps/ctrlProp414.xml"/><Relationship Id="rId59" Type="http://schemas.openxmlformats.org/officeDocument/2006/relationships/ctrlProp" Target="../ctrlProps/ctrlProp435.xml"/><Relationship Id="rId103" Type="http://schemas.openxmlformats.org/officeDocument/2006/relationships/ctrlProp" Target="../ctrlProps/ctrlProp479.xml"/><Relationship Id="rId124" Type="http://schemas.openxmlformats.org/officeDocument/2006/relationships/ctrlProp" Target="../ctrlProps/ctrlProp500.xml"/><Relationship Id="rId70" Type="http://schemas.openxmlformats.org/officeDocument/2006/relationships/ctrlProp" Target="../ctrlProps/ctrlProp446.xml"/><Relationship Id="rId91" Type="http://schemas.openxmlformats.org/officeDocument/2006/relationships/ctrlProp" Target="../ctrlProps/ctrlProp467.xml"/><Relationship Id="rId145" Type="http://schemas.openxmlformats.org/officeDocument/2006/relationships/ctrlProp" Target="../ctrlProps/ctrlProp521.xml"/><Relationship Id="rId166" Type="http://schemas.openxmlformats.org/officeDocument/2006/relationships/ctrlProp" Target="../ctrlProps/ctrlProp542.xml"/><Relationship Id="rId187" Type="http://schemas.openxmlformats.org/officeDocument/2006/relationships/ctrlProp" Target="../ctrlProps/ctrlProp563.xml"/><Relationship Id="rId1" Type="http://schemas.openxmlformats.org/officeDocument/2006/relationships/printerSettings" Target="../printerSettings/printerSettings9.bin"/><Relationship Id="rId212" Type="http://schemas.openxmlformats.org/officeDocument/2006/relationships/ctrlProp" Target="../ctrlProps/ctrlProp588.xml"/><Relationship Id="rId233" Type="http://schemas.openxmlformats.org/officeDocument/2006/relationships/ctrlProp" Target="../ctrlProps/ctrlProp609.xml"/><Relationship Id="rId254" Type="http://schemas.openxmlformats.org/officeDocument/2006/relationships/ctrlProp" Target="../ctrlProps/ctrlProp630.xml"/><Relationship Id="rId28" Type="http://schemas.openxmlformats.org/officeDocument/2006/relationships/ctrlProp" Target="../ctrlProps/ctrlProp404.xml"/><Relationship Id="rId49" Type="http://schemas.openxmlformats.org/officeDocument/2006/relationships/ctrlProp" Target="../ctrlProps/ctrlProp425.xml"/><Relationship Id="rId114" Type="http://schemas.openxmlformats.org/officeDocument/2006/relationships/ctrlProp" Target="../ctrlProps/ctrlProp490.xml"/><Relationship Id="rId275" Type="http://schemas.openxmlformats.org/officeDocument/2006/relationships/ctrlProp" Target="../ctrlProps/ctrlProp651.xml"/><Relationship Id="rId60" Type="http://schemas.openxmlformats.org/officeDocument/2006/relationships/ctrlProp" Target="../ctrlProps/ctrlProp436.xml"/><Relationship Id="rId81" Type="http://schemas.openxmlformats.org/officeDocument/2006/relationships/ctrlProp" Target="../ctrlProps/ctrlProp457.xml"/><Relationship Id="rId135" Type="http://schemas.openxmlformats.org/officeDocument/2006/relationships/ctrlProp" Target="../ctrlProps/ctrlProp511.xml"/><Relationship Id="rId156" Type="http://schemas.openxmlformats.org/officeDocument/2006/relationships/ctrlProp" Target="../ctrlProps/ctrlProp532.xml"/><Relationship Id="rId177" Type="http://schemas.openxmlformats.org/officeDocument/2006/relationships/ctrlProp" Target="../ctrlProps/ctrlProp553.xml"/><Relationship Id="rId198" Type="http://schemas.openxmlformats.org/officeDocument/2006/relationships/ctrlProp" Target="../ctrlProps/ctrlProp574.xml"/><Relationship Id="rId202" Type="http://schemas.openxmlformats.org/officeDocument/2006/relationships/ctrlProp" Target="../ctrlProps/ctrlProp578.xml"/><Relationship Id="rId223" Type="http://schemas.openxmlformats.org/officeDocument/2006/relationships/ctrlProp" Target="../ctrlProps/ctrlProp599.xml"/><Relationship Id="rId244" Type="http://schemas.openxmlformats.org/officeDocument/2006/relationships/ctrlProp" Target="../ctrlProps/ctrlProp620.xml"/><Relationship Id="rId18" Type="http://schemas.openxmlformats.org/officeDocument/2006/relationships/ctrlProp" Target="../ctrlProps/ctrlProp394.xml"/><Relationship Id="rId39" Type="http://schemas.openxmlformats.org/officeDocument/2006/relationships/ctrlProp" Target="../ctrlProps/ctrlProp415.xml"/><Relationship Id="rId265" Type="http://schemas.openxmlformats.org/officeDocument/2006/relationships/ctrlProp" Target="../ctrlProps/ctrlProp641.xml"/><Relationship Id="rId286" Type="http://schemas.openxmlformats.org/officeDocument/2006/relationships/ctrlProp" Target="../ctrlProps/ctrlProp66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677.xml"/><Relationship Id="rId18" Type="http://schemas.openxmlformats.org/officeDocument/2006/relationships/ctrlProp" Target="../ctrlProps/ctrlProp682.xml"/><Relationship Id="rId26" Type="http://schemas.openxmlformats.org/officeDocument/2006/relationships/ctrlProp" Target="../ctrlProps/ctrlProp690.xml"/><Relationship Id="rId39" Type="http://schemas.openxmlformats.org/officeDocument/2006/relationships/ctrlProp" Target="../ctrlProps/ctrlProp703.xml"/><Relationship Id="rId21" Type="http://schemas.openxmlformats.org/officeDocument/2006/relationships/ctrlProp" Target="../ctrlProps/ctrlProp685.xml"/><Relationship Id="rId34" Type="http://schemas.openxmlformats.org/officeDocument/2006/relationships/ctrlProp" Target="../ctrlProps/ctrlProp698.xml"/><Relationship Id="rId42" Type="http://schemas.openxmlformats.org/officeDocument/2006/relationships/ctrlProp" Target="../ctrlProps/ctrlProp706.xml"/><Relationship Id="rId47" Type="http://schemas.openxmlformats.org/officeDocument/2006/relationships/ctrlProp" Target="../ctrlProps/ctrlProp711.xml"/><Relationship Id="rId50" Type="http://schemas.openxmlformats.org/officeDocument/2006/relationships/ctrlProp" Target="../ctrlProps/ctrlProp714.xml"/><Relationship Id="rId55" Type="http://schemas.openxmlformats.org/officeDocument/2006/relationships/ctrlProp" Target="../ctrlProps/ctrlProp719.xml"/><Relationship Id="rId63" Type="http://schemas.openxmlformats.org/officeDocument/2006/relationships/ctrlProp" Target="../ctrlProps/ctrlProp727.xml"/><Relationship Id="rId68" Type="http://schemas.openxmlformats.org/officeDocument/2006/relationships/ctrlProp" Target="../ctrlProps/ctrlProp732.xml"/><Relationship Id="rId7" Type="http://schemas.openxmlformats.org/officeDocument/2006/relationships/ctrlProp" Target="../ctrlProps/ctrlProp671.xml"/><Relationship Id="rId71" Type="http://schemas.openxmlformats.org/officeDocument/2006/relationships/ctrlProp" Target="../ctrlProps/ctrlProp735.xml"/><Relationship Id="rId2" Type="http://schemas.openxmlformats.org/officeDocument/2006/relationships/drawing" Target="../drawings/drawing13.xml"/><Relationship Id="rId16" Type="http://schemas.openxmlformats.org/officeDocument/2006/relationships/ctrlProp" Target="../ctrlProps/ctrlProp680.xml"/><Relationship Id="rId29" Type="http://schemas.openxmlformats.org/officeDocument/2006/relationships/ctrlProp" Target="../ctrlProps/ctrlProp693.xml"/><Relationship Id="rId11" Type="http://schemas.openxmlformats.org/officeDocument/2006/relationships/ctrlProp" Target="../ctrlProps/ctrlProp675.xml"/><Relationship Id="rId24" Type="http://schemas.openxmlformats.org/officeDocument/2006/relationships/ctrlProp" Target="../ctrlProps/ctrlProp688.xml"/><Relationship Id="rId32" Type="http://schemas.openxmlformats.org/officeDocument/2006/relationships/ctrlProp" Target="../ctrlProps/ctrlProp696.xml"/><Relationship Id="rId37" Type="http://schemas.openxmlformats.org/officeDocument/2006/relationships/ctrlProp" Target="../ctrlProps/ctrlProp701.xml"/><Relationship Id="rId40" Type="http://schemas.openxmlformats.org/officeDocument/2006/relationships/ctrlProp" Target="../ctrlProps/ctrlProp704.xml"/><Relationship Id="rId45" Type="http://schemas.openxmlformats.org/officeDocument/2006/relationships/ctrlProp" Target="../ctrlProps/ctrlProp709.xml"/><Relationship Id="rId53" Type="http://schemas.openxmlformats.org/officeDocument/2006/relationships/ctrlProp" Target="../ctrlProps/ctrlProp717.xml"/><Relationship Id="rId58" Type="http://schemas.openxmlformats.org/officeDocument/2006/relationships/ctrlProp" Target="../ctrlProps/ctrlProp722.xml"/><Relationship Id="rId66" Type="http://schemas.openxmlformats.org/officeDocument/2006/relationships/ctrlProp" Target="../ctrlProps/ctrlProp730.xml"/><Relationship Id="rId74" Type="http://schemas.openxmlformats.org/officeDocument/2006/relationships/ctrlProp" Target="../ctrlProps/ctrlProp738.xml"/><Relationship Id="rId5" Type="http://schemas.openxmlformats.org/officeDocument/2006/relationships/ctrlProp" Target="../ctrlProps/ctrlProp669.xml"/><Relationship Id="rId15" Type="http://schemas.openxmlformats.org/officeDocument/2006/relationships/ctrlProp" Target="../ctrlProps/ctrlProp679.xml"/><Relationship Id="rId23" Type="http://schemas.openxmlformats.org/officeDocument/2006/relationships/ctrlProp" Target="../ctrlProps/ctrlProp687.xml"/><Relationship Id="rId28" Type="http://schemas.openxmlformats.org/officeDocument/2006/relationships/ctrlProp" Target="../ctrlProps/ctrlProp692.xml"/><Relationship Id="rId36" Type="http://schemas.openxmlformats.org/officeDocument/2006/relationships/ctrlProp" Target="../ctrlProps/ctrlProp700.xml"/><Relationship Id="rId49" Type="http://schemas.openxmlformats.org/officeDocument/2006/relationships/ctrlProp" Target="../ctrlProps/ctrlProp713.xml"/><Relationship Id="rId57" Type="http://schemas.openxmlformats.org/officeDocument/2006/relationships/ctrlProp" Target="../ctrlProps/ctrlProp721.xml"/><Relationship Id="rId61" Type="http://schemas.openxmlformats.org/officeDocument/2006/relationships/ctrlProp" Target="../ctrlProps/ctrlProp725.xml"/><Relationship Id="rId10" Type="http://schemas.openxmlformats.org/officeDocument/2006/relationships/ctrlProp" Target="../ctrlProps/ctrlProp674.xml"/><Relationship Id="rId19" Type="http://schemas.openxmlformats.org/officeDocument/2006/relationships/ctrlProp" Target="../ctrlProps/ctrlProp683.xml"/><Relationship Id="rId31" Type="http://schemas.openxmlformats.org/officeDocument/2006/relationships/ctrlProp" Target="../ctrlProps/ctrlProp695.xml"/><Relationship Id="rId44" Type="http://schemas.openxmlformats.org/officeDocument/2006/relationships/ctrlProp" Target="../ctrlProps/ctrlProp708.xml"/><Relationship Id="rId52" Type="http://schemas.openxmlformats.org/officeDocument/2006/relationships/ctrlProp" Target="../ctrlProps/ctrlProp716.xml"/><Relationship Id="rId60" Type="http://schemas.openxmlformats.org/officeDocument/2006/relationships/ctrlProp" Target="../ctrlProps/ctrlProp724.xml"/><Relationship Id="rId65" Type="http://schemas.openxmlformats.org/officeDocument/2006/relationships/ctrlProp" Target="../ctrlProps/ctrlProp729.xml"/><Relationship Id="rId73" Type="http://schemas.openxmlformats.org/officeDocument/2006/relationships/ctrlProp" Target="../ctrlProps/ctrlProp737.xml"/><Relationship Id="rId4" Type="http://schemas.openxmlformats.org/officeDocument/2006/relationships/ctrlProp" Target="../ctrlProps/ctrlProp668.xml"/><Relationship Id="rId9" Type="http://schemas.openxmlformats.org/officeDocument/2006/relationships/ctrlProp" Target="../ctrlProps/ctrlProp673.xml"/><Relationship Id="rId14" Type="http://schemas.openxmlformats.org/officeDocument/2006/relationships/ctrlProp" Target="../ctrlProps/ctrlProp678.xml"/><Relationship Id="rId22" Type="http://schemas.openxmlformats.org/officeDocument/2006/relationships/ctrlProp" Target="../ctrlProps/ctrlProp686.xml"/><Relationship Id="rId27" Type="http://schemas.openxmlformats.org/officeDocument/2006/relationships/ctrlProp" Target="../ctrlProps/ctrlProp691.xml"/><Relationship Id="rId30" Type="http://schemas.openxmlformats.org/officeDocument/2006/relationships/ctrlProp" Target="../ctrlProps/ctrlProp694.xml"/><Relationship Id="rId35" Type="http://schemas.openxmlformats.org/officeDocument/2006/relationships/ctrlProp" Target="../ctrlProps/ctrlProp699.xml"/><Relationship Id="rId43" Type="http://schemas.openxmlformats.org/officeDocument/2006/relationships/ctrlProp" Target="../ctrlProps/ctrlProp707.xml"/><Relationship Id="rId48" Type="http://schemas.openxmlformats.org/officeDocument/2006/relationships/ctrlProp" Target="../ctrlProps/ctrlProp712.xml"/><Relationship Id="rId56" Type="http://schemas.openxmlformats.org/officeDocument/2006/relationships/ctrlProp" Target="../ctrlProps/ctrlProp720.xml"/><Relationship Id="rId64" Type="http://schemas.openxmlformats.org/officeDocument/2006/relationships/ctrlProp" Target="../ctrlProps/ctrlProp728.xml"/><Relationship Id="rId69" Type="http://schemas.openxmlformats.org/officeDocument/2006/relationships/ctrlProp" Target="../ctrlProps/ctrlProp733.xml"/><Relationship Id="rId8" Type="http://schemas.openxmlformats.org/officeDocument/2006/relationships/ctrlProp" Target="../ctrlProps/ctrlProp672.xml"/><Relationship Id="rId51" Type="http://schemas.openxmlformats.org/officeDocument/2006/relationships/ctrlProp" Target="../ctrlProps/ctrlProp715.xml"/><Relationship Id="rId72" Type="http://schemas.openxmlformats.org/officeDocument/2006/relationships/ctrlProp" Target="../ctrlProps/ctrlProp736.xml"/><Relationship Id="rId3" Type="http://schemas.openxmlformats.org/officeDocument/2006/relationships/vmlDrawing" Target="../drawings/vmlDrawing5.vml"/><Relationship Id="rId12" Type="http://schemas.openxmlformats.org/officeDocument/2006/relationships/ctrlProp" Target="../ctrlProps/ctrlProp676.xml"/><Relationship Id="rId17" Type="http://schemas.openxmlformats.org/officeDocument/2006/relationships/ctrlProp" Target="../ctrlProps/ctrlProp681.xml"/><Relationship Id="rId25" Type="http://schemas.openxmlformats.org/officeDocument/2006/relationships/ctrlProp" Target="../ctrlProps/ctrlProp689.xml"/><Relationship Id="rId33" Type="http://schemas.openxmlformats.org/officeDocument/2006/relationships/ctrlProp" Target="../ctrlProps/ctrlProp697.xml"/><Relationship Id="rId38" Type="http://schemas.openxmlformats.org/officeDocument/2006/relationships/ctrlProp" Target="../ctrlProps/ctrlProp702.xml"/><Relationship Id="rId46" Type="http://schemas.openxmlformats.org/officeDocument/2006/relationships/ctrlProp" Target="../ctrlProps/ctrlProp710.xml"/><Relationship Id="rId59" Type="http://schemas.openxmlformats.org/officeDocument/2006/relationships/ctrlProp" Target="../ctrlProps/ctrlProp723.xml"/><Relationship Id="rId67" Type="http://schemas.openxmlformats.org/officeDocument/2006/relationships/ctrlProp" Target="../ctrlProps/ctrlProp731.xml"/><Relationship Id="rId20" Type="http://schemas.openxmlformats.org/officeDocument/2006/relationships/ctrlProp" Target="../ctrlProps/ctrlProp684.xml"/><Relationship Id="rId41" Type="http://schemas.openxmlformats.org/officeDocument/2006/relationships/ctrlProp" Target="../ctrlProps/ctrlProp705.xml"/><Relationship Id="rId54" Type="http://schemas.openxmlformats.org/officeDocument/2006/relationships/ctrlProp" Target="../ctrlProps/ctrlProp718.xml"/><Relationship Id="rId62" Type="http://schemas.openxmlformats.org/officeDocument/2006/relationships/ctrlProp" Target="../ctrlProps/ctrlProp726.xml"/><Relationship Id="rId70" Type="http://schemas.openxmlformats.org/officeDocument/2006/relationships/ctrlProp" Target="../ctrlProps/ctrlProp734.xml"/><Relationship Id="rId75" Type="http://schemas.openxmlformats.org/officeDocument/2006/relationships/ctrlProp" Target="../ctrlProps/ctrlProp739.xml"/><Relationship Id="rId1" Type="http://schemas.openxmlformats.org/officeDocument/2006/relationships/printerSettings" Target="../printerSettings/printerSettings12.bin"/><Relationship Id="rId6" Type="http://schemas.openxmlformats.org/officeDocument/2006/relationships/ctrlProp" Target="../ctrlProps/ctrlProp67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744.xml"/><Relationship Id="rId13" Type="http://schemas.openxmlformats.org/officeDocument/2006/relationships/ctrlProp" Target="../ctrlProps/ctrlProp749.xml"/><Relationship Id="rId18" Type="http://schemas.openxmlformats.org/officeDocument/2006/relationships/ctrlProp" Target="../ctrlProps/ctrlProp754.xml"/><Relationship Id="rId3" Type="http://schemas.openxmlformats.org/officeDocument/2006/relationships/vmlDrawing" Target="../drawings/vmlDrawing6.vml"/><Relationship Id="rId21" Type="http://schemas.openxmlformats.org/officeDocument/2006/relationships/ctrlProp" Target="../ctrlProps/ctrlProp757.xml"/><Relationship Id="rId7" Type="http://schemas.openxmlformats.org/officeDocument/2006/relationships/ctrlProp" Target="../ctrlProps/ctrlProp743.xml"/><Relationship Id="rId12" Type="http://schemas.openxmlformats.org/officeDocument/2006/relationships/ctrlProp" Target="../ctrlProps/ctrlProp748.xml"/><Relationship Id="rId17" Type="http://schemas.openxmlformats.org/officeDocument/2006/relationships/ctrlProp" Target="../ctrlProps/ctrlProp753.xml"/><Relationship Id="rId2" Type="http://schemas.openxmlformats.org/officeDocument/2006/relationships/drawing" Target="../drawings/drawing16.xml"/><Relationship Id="rId16" Type="http://schemas.openxmlformats.org/officeDocument/2006/relationships/ctrlProp" Target="../ctrlProps/ctrlProp752.xml"/><Relationship Id="rId20" Type="http://schemas.openxmlformats.org/officeDocument/2006/relationships/ctrlProp" Target="../ctrlProps/ctrlProp756.xml"/><Relationship Id="rId1" Type="http://schemas.openxmlformats.org/officeDocument/2006/relationships/printerSettings" Target="../printerSettings/printerSettings15.bin"/><Relationship Id="rId6" Type="http://schemas.openxmlformats.org/officeDocument/2006/relationships/ctrlProp" Target="../ctrlProps/ctrlProp742.xml"/><Relationship Id="rId11" Type="http://schemas.openxmlformats.org/officeDocument/2006/relationships/ctrlProp" Target="../ctrlProps/ctrlProp747.xml"/><Relationship Id="rId24" Type="http://schemas.openxmlformats.org/officeDocument/2006/relationships/ctrlProp" Target="../ctrlProps/ctrlProp760.xml"/><Relationship Id="rId5" Type="http://schemas.openxmlformats.org/officeDocument/2006/relationships/ctrlProp" Target="../ctrlProps/ctrlProp741.xml"/><Relationship Id="rId15" Type="http://schemas.openxmlformats.org/officeDocument/2006/relationships/ctrlProp" Target="../ctrlProps/ctrlProp751.xml"/><Relationship Id="rId23" Type="http://schemas.openxmlformats.org/officeDocument/2006/relationships/ctrlProp" Target="../ctrlProps/ctrlProp759.xml"/><Relationship Id="rId10" Type="http://schemas.openxmlformats.org/officeDocument/2006/relationships/ctrlProp" Target="../ctrlProps/ctrlProp746.xml"/><Relationship Id="rId19" Type="http://schemas.openxmlformats.org/officeDocument/2006/relationships/ctrlProp" Target="../ctrlProps/ctrlProp755.xml"/><Relationship Id="rId4" Type="http://schemas.openxmlformats.org/officeDocument/2006/relationships/ctrlProp" Target="../ctrlProps/ctrlProp740.xml"/><Relationship Id="rId9" Type="http://schemas.openxmlformats.org/officeDocument/2006/relationships/ctrlProp" Target="../ctrlProps/ctrlProp745.xml"/><Relationship Id="rId14" Type="http://schemas.openxmlformats.org/officeDocument/2006/relationships/ctrlProp" Target="../ctrlProps/ctrlProp750.xml"/><Relationship Id="rId22" Type="http://schemas.openxmlformats.org/officeDocument/2006/relationships/ctrlProp" Target="../ctrlProps/ctrlProp758.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765.xml"/><Relationship Id="rId3" Type="http://schemas.openxmlformats.org/officeDocument/2006/relationships/vmlDrawing" Target="../drawings/vmlDrawing7.vml"/><Relationship Id="rId7" Type="http://schemas.openxmlformats.org/officeDocument/2006/relationships/ctrlProp" Target="../ctrlProps/ctrlProp764.xml"/><Relationship Id="rId2" Type="http://schemas.openxmlformats.org/officeDocument/2006/relationships/drawing" Target="../drawings/drawing17.xml"/><Relationship Id="rId1" Type="http://schemas.openxmlformats.org/officeDocument/2006/relationships/printerSettings" Target="../printerSettings/printerSettings16.bin"/><Relationship Id="rId6" Type="http://schemas.openxmlformats.org/officeDocument/2006/relationships/ctrlProp" Target="../ctrlProps/ctrlProp763.xml"/><Relationship Id="rId11" Type="http://schemas.openxmlformats.org/officeDocument/2006/relationships/ctrlProp" Target="../ctrlProps/ctrlProp768.xml"/><Relationship Id="rId5" Type="http://schemas.openxmlformats.org/officeDocument/2006/relationships/ctrlProp" Target="../ctrlProps/ctrlProp762.xml"/><Relationship Id="rId10" Type="http://schemas.openxmlformats.org/officeDocument/2006/relationships/ctrlProp" Target="../ctrlProps/ctrlProp767.xml"/><Relationship Id="rId4" Type="http://schemas.openxmlformats.org/officeDocument/2006/relationships/ctrlProp" Target="../ctrlProps/ctrlProp761.xml"/><Relationship Id="rId9" Type="http://schemas.openxmlformats.org/officeDocument/2006/relationships/ctrlProp" Target="../ctrlProps/ctrlProp76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36.xml"/><Relationship Id="rId117" Type="http://schemas.openxmlformats.org/officeDocument/2006/relationships/ctrlProp" Target="../ctrlProps/ctrlProp127.xml"/><Relationship Id="rId21" Type="http://schemas.openxmlformats.org/officeDocument/2006/relationships/ctrlProp" Target="../ctrlProps/ctrlProp31.xml"/><Relationship Id="rId42" Type="http://schemas.openxmlformats.org/officeDocument/2006/relationships/ctrlProp" Target="../ctrlProps/ctrlProp52.xml"/><Relationship Id="rId47" Type="http://schemas.openxmlformats.org/officeDocument/2006/relationships/ctrlProp" Target="../ctrlProps/ctrlProp57.xml"/><Relationship Id="rId63" Type="http://schemas.openxmlformats.org/officeDocument/2006/relationships/ctrlProp" Target="../ctrlProps/ctrlProp73.xml"/><Relationship Id="rId68" Type="http://schemas.openxmlformats.org/officeDocument/2006/relationships/ctrlProp" Target="../ctrlProps/ctrlProp78.xml"/><Relationship Id="rId84" Type="http://schemas.openxmlformats.org/officeDocument/2006/relationships/ctrlProp" Target="../ctrlProps/ctrlProp94.xml"/><Relationship Id="rId89" Type="http://schemas.openxmlformats.org/officeDocument/2006/relationships/ctrlProp" Target="../ctrlProps/ctrlProp99.xml"/><Relationship Id="rId112" Type="http://schemas.openxmlformats.org/officeDocument/2006/relationships/ctrlProp" Target="../ctrlProps/ctrlProp122.xml"/><Relationship Id="rId133" Type="http://schemas.openxmlformats.org/officeDocument/2006/relationships/ctrlProp" Target="../ctrlProps/ctrlProp143.xml"/><Relationship Id="rId138" Type="http://schemas.openxmlformats.org/officeDocument/2006/relationships/ctrlProp" Target="../ctrlProps/ctrlProp148.xml"/><Relationship Id="rId16" Type="http://schemas.openxmlformats.org/officeDocument/2006/relationships/ctrlProp" Target="../ctrlProps/ctrlProp26.xml"/><Relationship Id="rId107" Type="http://schemas.openxmlformats.org/officeDocument/2006/relationships/ctrlProp" Target="../ctrlProps/ctrlProp117.xml"/><Relationship Id="rId11" Type="http://schemas.openxmlformats.org/officeDocument/2006/relationships/ctrlProp" Target="../ctrlProps/ctrlProp21.xml"/><Relationship Id="rId32" Type="http://schemas.openxmlformats.org/officeDocument/2006/relationships/ctrlProp" Target="../ctrlProps/ctrlProp42.xml"/><Relationship Id="rId37" Type="http://schemas.openxmlformats.org/officeDocument/2006/relationships/ctrlProp" Target="../ctrlProps/ctrlProp47.xml"/><Relationship Id="rId53" Type="http://schemas.openxmlformats.org/officeDocument/2006/relationships/ctrlProp" Target="../ctrlProps/ctrlProp63.xml"/><Relationship Id="rId58" Type="http://schemas.openxmlformats.org/officeDocument/2006/relationships/ctrlProp" Target="../ctrlProps/ctrlProp68.xml"/><Relationship Id="rId74" Type="http://schemas.openxmlformats.org/officeDocument/2006/relationships/ctrlProp" Target="../ctrlProps/ctrlProp84.xml"/><Relationship Id="rId79" Type="http://schemas.openxmlformats.org/officeDocument/2006/relationships/ctrlProp" Target="../ctrlProps/ctrlProp89.xml"/><Relationship Id="rId102" Type="http://schemas.openxmlformats.org/officeDocument/2006/relationships/ctrlProp" Target="../ctrlProps/ctrlProp112.xml"/><Relationship Id="rId123" Type="http://schemas.openxmlformats.org/officeDocument/2006/relationships/ctrlProp" Target="../ctrlProps/ctrlProp133.xml"/><Relationship Id="rId128" Type="http://schemas.openxmlformats.org/officeDocument/2006/relationships/ctrlProp" Target="../ctrlProps/ctrlProp138.xml"/><Relationship Id="rId144" Type="http://schemas.openxmlformats.org/officeDocument/2006/relationships/ctrlProp" Target="../ctrlProps/ctrlProp154.xml"/><Relationship Id="rId5" Type="http://schemas.openxmlformats.org/officeDocument/2006/relationships/ctrlProp" Target="../ctrlProps/ctrlProp15.xml"/><Relationship Id="rId90" Type="http://schemas.openxmlformats.org/officeDocument/2006/relationships/ctrlProp" Target="../ctrlProps/ctrlProp100.xml"/><Relationship Id="rId95" Type="http://schemas.openxmlformats.org/officeDocument/2006/relationships/ctrlProp" Target="../ctrlProps/ctrlProp105.xml"/><Relationship Id="rId22" Type="http://schemas.openxmlformats.org/officeDocument/2006/relationships/ctrlProp" Target="../ctrlProps/ctrlProp32.xml"/><Relationship Id="rId27" Type="http://schemas.openxmlformats.org/officeDocument/2006/relationships/ctrlProp" Target="../ctrlProps/ctrlProp37.xml"/><Relationship Id="rId43" Type="http://schemas.openxmlformats.org/officeDocument/2006/relationships/ctrlProp" Target="../ctrlProps/ctrlProp53.xml"/><Relationship Id="rId48" Type="http://schemas.openxmlformats.org/officeDocument/2006/relationships/ctrlProp" Target="../ctrlProps/ctrlProp58.xml"/><Relationship Id="rId64" Type="http://schemas.openxmlformats.org/officeDocument/2006/relationships/ctrlProp" Target="../ctrlProps/ctrlProp74.xml"/><Relationship Id="rId69" Type="http://schemas.openxmlformats.org/officeDocument/2006/relationships/ctrlProp" Target="../ctrlProps/ctrlProp79.xml"/><Relationship Id="rId113" Type="http://schemas.openxmlformats.org/officeDocument/2006/relationships/ctrlProp" Target="../ctrlProps/ctrlProp123.xml"/><Relationship Id="rId118" Type="http://schemas.openxmlformats.org/officeDocument/2006/relationships/ctrlProp" Target="../ctrlProps/ctrlProp128.xml"/><Relationship Id="rId134" Type="http://schemas.openxmlformats.org/officeDocument/2006/relationships/ctrlProp" Target="../ctrlProps/ctrlProp144.xml"/><Relationship Id="rId139" Type="http://schemas.openxmlformats.org/officeDocument/2006/relationships/ctrlProp" Target="../ctrlProps/ctrlProp149.xml"/><Relationship Id="rId80" Type="http://schemas.openxmlformats.org/officeDocument/2006/relationships/ctrlProp" Target="../ctrlProps/ctrlProp90.xml"/><Relationship Id="rId85" Type="http://schemas.openxmlformats.org/officeDocument/2006/relationships/ctrlProp" Target="../ctrlProps/ctrlProp95.xml"/><Relationship Id="rId3" Type="http://schemas.openxmlformats.org/officeDocument/2006/relationships/vmlDrawing" Target="../drawings/vmlDrawing2.v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59" Type="http://schemas.openxmlformats.org/officeDocument/2006/relationships/ctrlProp" Target="../ctrlProps/ctrlProp69.xml"/><Relationship Id="rId67" Type="http://schemas.openxmlformats.org/officeDocument/2006/relationships/ctrlProp" Target="../ctrlProps/ctrlProp77.xml"/><Relationship Id="rId103" Type="http://schemas.openxmlformats.org/officeDocument/2006/relationships/ctrlProp" Target="../ctrlProps/ctrlProp113.xml"/><Relationship Id="rId108" Type="http://schemas.openxmlformats.org/officeDocument/2006/relationships/ctrlProp" Target="../ctrlProps/ctrlProp118.xml"/><Relationship Id="rId116" Type="http://schemas.openxmlformats.org/officeDocument/2006/relationships/ctrlProp" Target="../ctrlProps/ctrlProp126.xml"/><Relationship Id="rId124" Type="http://schemas.openxmlformats.org/officeDocument/2006/relationships/ctrlProp" Target="../ctrlProps/ctrlProp134.xml"/><Relationship Id="rId129" Type="http://schemas.openxmlformats.org/officeDocument/2006/relationships/ctrlProp" Target="../ctrlProps/ctrlProp139.xml"/><Relationship Id="rId137" Type="http://schemas.openxmlformats.org/officeDocument/2006/relationships/ctrlProp" Target="../ctrlProps/ctrlProp147.xml"/><Relationship Id="rId20" Type="http://schemas.openxmlformats.org/officeDocument/2006/relationships/ctrlProp" Target="../ctrlProps/ctrlProp30.xml"/><Relationship Id="rId41" Type="http://schemas.openxmlformats.org/officeDocument/2006/relationships/ctrlProp" Target="../ctrlProps/ctrlProp51.xml"/><Relationship Id="rId54" Type="http://schemas.openxmlformats.org/officeDocument/2006/relationships/ctrlProp" Target="../ctrlProps/ctrlProp64.xml"/><Relationship Id="rId62" Type="http://schemas.openxmlformats.org/officeDocument/2006/relationships/ctrlProp" Target="../ctrlProps/ctrlProp72.xml"/><Relationship Id="rId70" Type="http://schemas.openxmlformats.org/officeDocument/2006/relationships/ctrlProp" Target="../ctrlProps/ctrlProp80.xml"/><Relationship Id="rId75" Type="http://schemas.openxmlformats.org/officeDocument/2006/relationships/ctrlProp" Target="../ctrlProps/ctrlProp85.xml"/><Relationship Id="rId83" Type="http://schemas.openxmlformats.org/officeDocument/2006/relationships/ctrlProp" Target="../ctrlProps/ctrlProp93.xml"/><Relationship Id="rId88" Type="http://schemas.openxmlformats.org/officeDocument/2006/relationships/ctrlProp" Target="../ctrlProps/ctrlProp98.xml"/><Relationship Id="rId91" Type="http://schemas.openxmlformats.org/officeDocument/2006/relationships/ctrlProp" Target="../ctrlProps/ctrlProp101.xml"/><Relationship Id="rId96" Type="http://schemas.openxmlformats.org/officeDocument/2006/relationships/ctrlProp" Target="../ctrlProps/ctrlProp106.xml"/><Relationship Id="rId111" Type="http://schemas.openxmlformats.org/officeDocument/2006/relationships/ctrlProp" Target="../ctrlProps/ctrlProp121.xml"/><Relationship Id="rId132" Type="http://schemas.openxmlformats.org/officeDocument/2006/relationships/ctrlProp" Target="../ctrlProps/ctrlProp142.xml"/><Relationship Id="rId140" Type="http://schemas.openxmlformats.org/officeDocument/2006/relationships/ctrlProp" Target="../ctrlProps/ctrlProp150.xml"/><Relationship Id="rId145" Type="http://schemas.openxmlformats.org/officeDocument/2006/relationships/ctrlProp" Target="../ctrlProps/ctrlProp155.xml"/><Relationship Id="rId1" Type="http://schemas.openxmlformats.org/officeDocument/2006/relationships/printerSettings" Target="../printerSettings/printerSettings2.bin"/><Relationship Id="rId6" Type="http://schemas.openxmlformats.org/officeDocument/2006/relationships/ctrlProp" Target="../ctrlProps/ctrlProp16.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57" Type="http://schemas.openxmlformats.org/officeDocument/2006/relationships/ctrlProp" Target="../ctrlProps/ctrlProp67.xml"/><Relationship Id="rId106" Type="http://schemas.openxmlformats.org/officeDocument/2006/relationships/ctrlProp" Target="../ctrlProps/ctrlProp116.xml"/><Relationship Id="rId114" Type="http://schemas.openxmlformats.org/officeDocument/2006/relationships/ctrlProp" Target="../ctrlProps/ctrlProp124.xml"/><Relationship Id="rId119" Type="http://schemas.openxmlformats.org/officeDocument/2006/relationships/ctrlProp" Target="../ctrlProps/ctrlProp129.xml"/><Relationship Id="rId127" Type="http://schemas.openxmlformats.org/officeDocument/2006/relationships/ctrlProp" Target="../ctrlProps/ctrlProp137.xml"/><Relationship Id="rId10" Type="http://schemas.openxmlformats.org/officeDocument/2006/relationships/ctrlProp" Target="../ctrlProps/ctrlProp20.xml"/><Relationship Id="rId31" Type="http://schemas.openxmlformats.org/officeDocument/2006/relationships/ctrlProp" Target="../ctrlProps/ctrlProp41.xml"/><Relationship Id="rId44" Type="http://schemas.openxmlformats.org/officeDocument/2006/relationships/ctrlProp" Target="../ctrlProps/ctrlProp54.xml"/><Relationship Id="rId52" Type="http://schemas.openxmlformats.org/officeDocument/2006/relationships/ctrlProp" Target="../ctrlProps/ctrlProp62.xml"/><Relationship Id="rId60" Type="http://schemas.openxmlformats.org/officeDocument/2006/relationships/ctrlProp" Target="../ctrlProps/ctrlProp70.xml"/><Relationship Id="rId65" Type="http://schemas.openxmlformats.org/officeDocument/2006/relationships/ctrlProp" Target="../ctrlProps/ctrlProp75.xml"/><Relationship Id="rId73" Type="http://schemas.openxmlformats.org/officeDocument/2006/relationships/ctrlProp" Target="../ctrlProps/ctrlProp83.xml"/><Relationship Id="rId78" Type="http://schemas.openxmlformats.org/officeDocument/2006/relationships/ctrlProp" Target="../ctrlProps/ctrlProp88.xml"/><Relationship Id="rId81" Type="http://schemas.openxmlformats.org/officeDocument/2006/relationships/ctrlProp" Target="../ctrlProps/ctrlProp91.xml"/><Relationship Id="rId86" Type="http://schemas.openxmlformats.org/officeDocument/2006/relationships/ctrlProp" Target="../ctrlProps/ctrlProp96.xml"/><Relationship Id="rId94" Type="http://schemas.openxmlformats.org/officeDocument/2006/relationships/ctrlProp" Target="../ctrlProps/ctrlProp104.xml"/><Relationship Id="rId99" Type="http://schemas.openxmlformats.org/officeDocument/2006/relationships/ctrlProp" Target="../ctrlProps/ctrlProp109.xml"/><Relationship Id="rId101" Type="http://schemas.openxmlformats.org/officeDocument/2006/relationships/ctrlProp" Target="../ctrlProps/ctrlProp111.xml"/><Relationship Id="rId122" Type="http://schemas.openxmlformats.org/officeDocument/2006/relationships/ctrlProp" Target="../ctrlProps/ctrlProp132.xml"/><Relationship Id="rId130" Type="http://schemas.openxmlformats.org/officeDocument/2006/relationships/ctrlProp" Target="../ctrlProps/ctrlProp140.xml"/><Relationship Id="rId135" Type="http://schemas.openxmlformats.org/officeDocument/2006/relationships/ctrlProp" Target="../ctrlProps/ctrlProp145.xml"/><Relationship Id="rId143" Type="http://schemas.openxmlformats.org/officeDocument/2006/relationships/ctrlProp" Target="../ctrlProps/ctrlProp153.xml"/><Relationship Id="rId148" Type="http://schemas.openxmlformats.org/officeDocument/2006/relationships/ctrlProp" Target="../ctrlProps/ctrlProp158.xml"/><Relationship Id="rId4" Type="http://schemas.openxmlformats.org/officeDocument/2006/relationships/ctrlProp" Target="../ctrlProps/ctrlProp14.xml"/><Relationship Id="rId9" Type="http://schemas.openxmlformats.org/officeDocument/2006/relationships/ctrlProp" Target="../ctrlProps/ctrlProp19.xml"/><Relationship Id="rId13" Type="http://schemas.openxmlformats.org/officeDocument/2006/relationships/ctrlProp" Target="../ctrlProps/ctrlProp23.xml"/><Relationship Id="rId18" Type="http://schemas.openxmlformats.org/officeDocument/2006/relationships/ctrlProp" Target="../ctrlProps/ctrlProp28.xml"/><Relationship Id="rId39" Type="http://schemas.openxmlformats.org/officeDocument/2006/relationships/ctrlProp" Target="../ctrlProps/ctrlProp49.xml"/><Relationship Id="rId109" Type="http://schemas.openxmlformats.org/officeDocument/2006/relationships/ctrlProp" Target="../ctrlProps/ctrlProp119.xml"/><Relationship Id="rId34" Type="http://schemas.openxmlformats.org/officeDocument/2006/relationships/ctrlProp" Target="../ctrlProps/ctrlProp44.xml"/><Relationship Id="rId50" Type="http://schemas.openxmlformats.org/officeDocument/2006/relationships/ctrlProp" Target="../ctrlProps/ctrlProp60.xml"/><Relationship Id="rId55" Type="http://schemas.openxmlformats.org/officeDocument/2006/relationships/ctrlProp" Target="../ctrlProps/ctrlProp65.xml"/><Relationship Id="rId76" Type="http://schemas.openxmlformats.org/officeDocument/2006/relationships/ctrlProp" Target="../ctrlProps/ctrlProp86.xml"/><Relationship Id="rId97" Type="http://schemas.openxmlformats.org/officeDocument/2006/relationships/ctrlProp" Target="../ctrlProps/ctrlProp107.xml"/><Relationship Id="rId104" Type="http://schemas.openxmlformats.org/officeDocument/2006/relationships/ctrlProp" Target="../ctrlProps/ctrlProp114.xml"/><Relationship Id="rId120" Type="http://schemas.openxmlformats.org/officeDocument/2006/relationships/ctrlProp" Target="../ctrlProps/ctrlProp130.xml"/><Relationship Id="rId125" Type="http://schemas.openxmlformats.org/officeDocument/2006/relationships/ctrlProp" Target="../ctrlProps/ctrlProp135.xml"/><Relationship Id="rId141" Type="http://schemas.openxmlformats.org/officeDocument/2006/relationships/ctrlProp" Target="../ctrlProps/ctrlProp151.xml"/><Relationship Id="rId146" Type="http://schemas.openxmlformats.org/officeDocument/2006/relationships/ctrlProp" Target="../ctrlProps/ctrlProp156.xml"/><Relationship Id="rId7" Type="http://schemas.openxmlformats.org/officeDocument/2006/relationships/ctrlProp" Target="../ctrlProps/ctrlProp17.xml"/><Relationship Id="rId71" Type="http://schemas.openxmlformats.org/officeDocument/2006/relationships/ctrlProp" Target="../ctrlProps/ctrlProp81.xml"/><Relationship Id="rId92" Type="http://schemas.openxmlformats.org/officeDocument/2006/relationships/ctrlProp" Target="../ctrlProps/ctrlProp102.xml"/><Relationship Id="rId2" Type="http://schemas.openxmlformats.org/officeDocument/2006/relationships/drawing" Target="../drawings/drawing4.xml"/><Relationship Id="rId29" Type="http://schemas.openxmlformats.org/officeDocument/2006/relationships/ctrlProp" Target="../ctrlProps/ctrlProp39.xml"/><Relationship Id="rId24" Type="http://schemas.openxmlformats.org/officeDocument/2006/relationships/ctrlProp" Target="../ctrlProps/ctrlProp34.xml"/><Relationship Id="rId40" Type="http://schemas.openxmlformats.org/officeDocument/2006/relationships/ctrlProp" Target="../ctrlProps/ctrlProp50.xml"/><Relationship Id="rId45" Type="http://schemas.openxmlformats.org/officeDocument/2006/relationships/ctrlProp" Target="../ctrlProps/ctrlProp55.xml"/><Relationship Id="rId66" Type="http://schemas.openxmlformats.org/officeDocument/2006/relationships/ctrlProp" Target="../ctrlProps/ctrlProp76.xml"/><Relationship Id="rId87" Type="http://schemas.openxmlformats.org/officeDocument/2006/relationships/ctrlProp" Target="../ctrlProps/ctrlProp97.xml"/><Relationship Id="rId110" Type="http://schemas.openxmlformats.org/officeDocument/2006/relationships/ctrlProp" Target="../ctrlProps/ctrlProp120.xml"/><Relationship Id="rId115" Type="http://schemas.openxmlformats.org/officeDocument/2006/relationships/ctrlProp" Target="../ctrlProps/ctrlProp125.xml"/><Relationship Id="rId131" Type="http://schemas.openxmlformats.org/officeDocument/2006/relationships/ctrlProp" Target="../ctrlProps/ctrlProp141.xml"/><Relationship Id="rId136" Type="http://schemas.openxmlformats.org/officeDocument/2006/relationships/ctrlProp" Target="../ctrlProps/ctrlProp146.xml"/><Relationship Id="rId61" Type="http://schemas.openxmlformats.org/officeDocument/2006/relationships/ctrlProp" Target="../ctrlProps/ctrlProp71.xml"/><Relationship Id="rId82" Type="http://schemas.openxmlformats.org/officeDocument/2006/relationships/ctrlProp" Target="../ctrlProps/ctrlProp92.xml"/><Relationship Id="rId19" Type="http://schemas.openxmlformats.org/officeDocument/2006/relationships/ctrlProp" Target="../ctrlProps/ctrlProp29.xml"/><Relationship Id="rId14" Type="http://schemas.openxmlformats.org/officeDocument/2006/relationships/ctrlProp" Target="../ctrlProps/ctrlProp24.xml"/><Relationship Id="rId30" Type="http://schemas.openxmlformats.org/officeDocument/2006/relationships/ctrlProp" Target="../ctrlProps/ctrlProp40.xml"/><Relationship Id="rId35" Type="http://schemas.openxmlformats.org/officeDocument/2006/relationships/ctrlProp" Target="../ctrlProps/ctrlProp45.xml"/><Relationship Id="rId56" Type="http://schemas.openxmlformats.org/officeDocument/2006/relationships/ctrlProp" Target="../ctrlProps/ctrlProp66.xml"/><Relationship Id="rId77" Type="http://schemas.openxmlformats.org/officeDocument/2006/relationships/ctrlProp" Target="../ctrlProps/ctrlProp87.xml"/><Relationship Id="rId100" Type="http://schemas.openxmlformats.org/officeDocument/2006/relationships/ctrlProp" Target="../ctrlProps/ctrlProp110.xml"/><Relationship Id="rId105" Type="http://schemas.openxmlformats.org/officeDocument/2006/relationships/ctrlProp" Target="../ctrlProps/ctrlProp115.xml"/><Relationship Id="rId126" Type="http://schemas.openxmlformats.org/officeDocument/2006/relationships/ctrlProp" Target="../ctrlProps/ctrlProp136.xml"/><Relationship Id="rId147" Type="http://schemas.openxmlformats.org/officeDocument/2006/relationships/ctrlProp" Target="../ctrlProps/ctrlProp157.xml"/><Relationship Id="rId8" Type="http://schemas.openxmlformats.org/officeDocument/2006/relationships/ctrlProp" Target="../ctrlProps/ctrlProp18.xml"/><Relationship Id="rId51" Type="http://schemas.openxmlformats.org/officeDocument/2006/relationships/ctrlProp" Target="../ctrlProps/ctrlProp61.xml"/><Relationship Id="rId72" Type="http://schemas.openxmlformats.org/officeDocument/2006/relationships/ctrlProp" Target="../ctrlProps/ctrlProp82.xml"/><Relationship Id="rId93" Type="http://schemas.openxmlformats.org/officeDocument/2006/relationships/ctrlProp" Target="../ctrlProps/ctrlProp103.xml"/><Relationship Id="rId98" Type="http://schemas.openxmlformats.org/officeDocument/2006/relationships/ctrlProp" Target="../ctrlProps/ctrlProp108.xml"/><Relationship Id="rId121" Type="http://schemas.openxmlformats.org/officeDocument/2006/relationships/ctrlProp" Target="../ctrlProps/ctrlProp131.xml"/><Relationship Id="rId142" Type="http://schemas.openxmlformats.org/officeDocument/2006/relationships/ctrlProp" Target="../ctrlProps/ctrlProp15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17" Type="http://schemas.openxmlformats.org/officeDocument/2006/relationships/ctrlProp" Target="../ctrlProps/ctrlProp272.xml"/><Relationship Id="rId21" Type="http://schemas.openxmlformats.org/officeDocument/2006/relationships/ctrlProp" Target="../ctrlProps/ctrlProp176.xml"/><Relationship Id="rId42" Type="http://schemas.openxmlformats.org/officeDocument/2006/relationships/ctrlProp" Target="../ctrlProps/ctrlProp197.xml"/><Relationship Id="rId63" Type="http://schemas.openxmlformats.org/officeDocument/2006/relationships/ctrlProp" Target="../ctrlProps/ctrlProp218.xml"/><Relationship Id="rId84" Type="http://schemas.openxmlformats.org/officeDocument/2006/relationships/ctrlProp" Target="../ctrlProps/ctrlProp239.xml"/><Relationship Id="rId138" Type="http://schemas.openxmlformats.org/officeDocument/2006/relationships/ctrlProp" Target="../ctrlProps/ctrlProp293.xml"/><Relationship Id="rId159" Type="http://schemas.openxmlformats.org/officeDocument/2006/relationships/ctrlProp" Target="../ctrlProps/ctrlProp314.xml"/><Relationship Id="rId170" Type="http://schemas.openxmlformats.org/officeDocument/2006/relationships/ctrlProp" Target="../ctrlProps/ctrlProp325.xml"/><Relationship Id="rId191" Type="http://schemas.openxmlformats.org/officeDocument/2006/relationships/ctrlProp" Target="../ctrlProps/ctrlProp346.xml"/><Relationship Id="rId205" Type="http://schemas.openxmlformats.org/officeDocument/2006/relationships/ctrlProp" Target="../ctrlProps/ctrlProp360.xml"/><Relationship Id="rId107" Type="http://schemas.openxmlformats.org/officeDocument/2006/relationships/ctrlProp" Target="../ctrlProps/ctrlProp262.xml"/><Relationship Id="rId11" Type="http://schemas.openxmlformats.org/officeDocument/2006/relationships/ctrlProp" Target="../ctrlProps/ctrlProp166.xml"/><Relationship Id="rId32" Type="http://schemas.openxmlformats.org/officeDocument/2006/relationships/ctrlProp" Target="../ctrlProps/ctrlProp187.xml"/><Relationship Id="rId53" Type="http://schemas.openxmlformats.org/officeDocument/2006/relationships/ctrlProp" Target="../ctrlProps/ctrlProp208.xml"/><Relationship Id="rId74" Type="http://schemas.openxmlformats.org/officeDocument/2006/relationships/ctrlProp" Target="../ctrlProps/ctrlProp229.xml"/><Relationship Id="rId128" Type="http://schemas.openxmlformats.org/officeDocument/2006/relationships/ctrlProp" Target="../ctrlProps/ctrlProp283.xml"/><Relationship Id="rId149" Type="http://schemas.openxmlformats.org/officeDocument/2006/relationships/ctrlProp" Target="../ctrlProps/ctrlProp304.xml"/><Relationship Id="rId5" Type="http://schemas.openxmlformats.org/officeDocument/2006/relationships/ctrlProp" Target="../ctrlProps/ctrlProp160.xml"/><Relationship Id="rId95" Type="http://schemas.openxmlformats.org/officeDocument/2006/relationships/ctrlProp" Target="../ctrlProps/ctrlProp250.xml"/><Relationship Id="rId160" Type="http://schemas.openxmlformats.org/officeDocument/2006/relationships/ctrlProp" Target="../ctrlProps/ctrlProp315.xml"/><Relationship Id="rId181" Type="http://schemas.openxmlformats.org/officeDocument/2006/relationships/ctrlProp" Target="../ctrlProps/ctrlProp336.xml"/><Relationship Id="rId216" Type="http://schemas.openxmlformats.org/officeDocument/2006/relationships/ctrlProp" Target="../ctrlProps/ctrlProp371.xml"/><Relationship Id="rId211" Type="http://schemas.openxmlformats.org/officeDocument/2006/relationships/ctrlProp" Target="../ctrlProps/ctrlProp366.xml"/><Relationship Id="rId22" Type="http://schemas.openxmlformats.org/officeDocument/2006/relationships/ctrlProp" Target="../ctrlProps/ctrlProp177.xml"/><Relationship Id="rId27" Type="http://schemas.openxmlformats.org/officeDocument/2006/relationships/ctrlProp" Target="../ctrlProps/ctrlProp182.xml"/><Relationship Id="rId43" Type="http://schemas.openxmlformats.org/officeDocument/2006/relationships/ctrlProp" Target="../ctrlProps/ctrlProp198.xml"/><Relationship Id="rId48" Type="http://schemas.openxmlformats.org/officeDocument/2006/relationships/ctrlProp" Target="../ctrlProps/ctrlProp203.xml"/><Relationship Id="rId64" Type="http://schemas.openxmlformats.org/officeDocument/2006/relationships/ctrlProp" Target="../ctrlProps/ctrlProp219.xml"/><Relationship Id="rId69" Type="http://schemas.openxmlformats.org/officeDocument/2006/relationships/ctrlProp" Target="../ctrlProps/ctrlProp224.xml"/><Relationship Id="rId113" Type="http://schemas.openxmlformats.org/officeDocument/2006/relationships/ctrlProp" Target="../ctrlProps/ctrlProp268.xml"/><Relationship Id="rId118" Type="http://schemas.openxmlformats.org/officeDocument/2006/relationships/ctrlProp" Target="../ctrlProps/ctrlProp273.xml"/><Relationship Id="rId134" Type="http://schemas.openxmlformats.org/officeDocument/2006/relationships/ctrlProp" Target="../ctrlProps/ctrlProp289.xml"/><Relationship Id="rId139" Type="http://schemas.openxmlformats.org/officeDocument/2006/relationships/ctrlProp" Target="../ctrlProps/ctrlProp294.xml"/><Relationship Id="rId80" Type="http://schemas.openxmlformats.org/officeDocument/2006/relationships/ctrlProp" Target="../ctrlProps/ctrlProp235.xml"/><Relationship Id="rId85" Type="http://schemas.openxmlformats.org/officeDocument/2006/relationships/ctrlProp" Target="../ctrlProps/ctrlProp240.xml"/><Relationship Id="rId150" Type="http://schemas.openxmlformats.org/officeDocument/2006/relationships/ctrlProp" Target="../ctrlProps/ctrlProp305.xml"/><Relationship Id="rId155" Type="http://schemas.openxmlformats.org/officeDocument/2006/relationships/ctrlProp" Target="../ctrlProps/ctrlProp310.xml"/><Relationship Id="rId171" Type="http://schemas.openxmlformats.org/officeDocument/2006/relationships/ctrlProp" Target="../ctrlProps/ctrlProp326.xml"/><Relationship Id="rId176" Type="http://schemas.openxmlformats.org/officeDocument/2006/relationships/ctrlProp" Target="../ctrlProps/ctrlProp331.xml"/><Relationship Id="rId192" Type="http://schemas.openxmlformats.org/officeDocument/2006/relationships/ctrlProp" Target="../ctrlProps/ctrlProp347.xml"/><Relationship Id="rId197" Type="http://schemas.openxmlformats.org/officeDocument/2006/relationships/ctrlProp" Target="../ctrlProps/ctrlProp352.xml"/><Relationship Id="rId206" Type="http://schemas.openxmlformats.org/officeDocument/2006/relationships/ctrlProp" Target="../ctrlProps/ctrlProp361.xml"/><Relationship Id="rId201" Type="http://schemas.openxmlformats.org/officeDocument/2006/relationships/ctrlProp" Target="../ctrlProps/ctrlProp356.xml"/><Relationship Id="rId222" Type="http://schemas.openxmlformats.org/officeDocument/2006/relationships/ctrlProp" Target="../ctrlProps/ctrlProp377.xml"/><Relationship Id="rId12" Type="http://schemas.openxmlformats.org/officeDocument/2006/relationships/ctrlProp" Target="../ctrlProps/ctrlProp167.xml"/><Relationship Id="rId17" Type="http://schemas.openxmlformats.org/officeDocument/2006/relationships/ctrlProp" Target="../ctrlProps/ctrlProp172.xml"/><Relationship Id="rId33" Type="http://schemas.openxmlformats.org/officeDocument/2006/relationships/ctrlProp" Target="../ctrlProps/ctrlProp188.xml"/><Relationship Id="rId38" Type="http://schemas.openxmlformats.org/officeDocument/2006/relationships/ctrlProp" Target="../ctrlProps/ctrlProp193.xml"/><Relationship Id="rId59" Type="http://schemas.openxmlformats.org/officeDocument/2006/relationships/ctrlProp" Target="../ctrlProps/ctrlProp214.xml"/><Relationship Id="rId103" Type="http://schemas.openxmlformats.org/officeDocument/2006/relationships/ctrlProp" Target="../ctrlProps/ctrlProp258.xml"/><Relationship Id="rId108" Type="http://schemas.openxmlformats.org/officeDocument/2006/relationships/ctrlProp" Target="../ctrlProps/ctrlProp263.xml"/><Relationship Id="rId124" Type="http://schemas.openxmlformats.org/officeDocument/2006/relationships/ctrlProp" Target="../ctrlProps/ctrlProp279.xml"/><Relationship Id="rId129" Type="http://schemas.openxmlformats.org/officeDocument/2006/relationships/ctrlProp" Target="../ctrlProps/ctrlProp284.xml"/><Relationship Id="rId54" Type="http://schemas.openxmlformats.org/officeDocument/2006/relationships/ctrlProp" Target="../ctrlProps/ctrlProp209.xml"/><Relationship Id="rId70" Type="http://schemas.openxmlformats.org/officeDocument/2006/relationships/ctrlProp" Target="../ctrlProps/ctrlProp225.xml"/><Relationship Id="rId75" Type="http://schemas.openxmlformats.org/officeDocument/2006/relationships/ctrlProp" Target="../ctrlProps/ctrlProp230.xml"/><Relationship Id="rId91" Type="http://schemas.openxmlformats.org/officeDocument/2006/relationships/ctrlProp" Target="../ctrlProps/ctrlProp246.xml"/><Relationship Id="rId96" Type="http://schemas.openxmlformats.org/officeDocument/2006/relationships/ctrlProp" Target="../ctrlProps/ctrlProp251.xml"/><Relationship Id="rId140" Type="http://schemas.openxmlformats.org/officeDocument/2006/relationships/ctrlProp" Target="../ctrlProps/ctrlProp295.xml"/><Relationship Id="rId145" Type="http://schemas.openxmlformats.org/officeDocument/2006/relationships/ctrlProp" Target="../ctrlProps/ctrlProp300.xml"/><Relationship Id="rId161" Type="http://schemas.openxmlformats.org/officeDocument/2006/relationships/ctrlProp" Target="../ctrlProps/ctrlProp316.xml"/><Relationship Id="rId166" Type="http://schemas.openxmlformats.org/officeDocument/2006/relationships/ctrlProp" Target="../ctrlProps/ctrlProp321.xml"/><Relationship Id="rId182" Type="http://schemas.openxmlformats.org/officeDocument/2006/relationships/ctrlProp" Target="../ctrlProps/ctrlProp337.xml"/><Relationship Id="rId187" Type="http://schemas.openxmlformats.org/officeDocument/2006/relationships/ctrlProp" Target="../ctrlProps/ctrlProp342.xml"/><Relationship Id="rId217" Type="http://schemas.openxmlformats.org/officeDocument/2006/relationships/ctrlProp" Target="../ctrlProps/ctrlProp372.xml"/><Relationship Id="rId1" Type="http://schemas.openxmlformats.org/officeDocument/2006/relationships/printerSettings" Target="../printerSettings/printerSettings7.bin"/><Relationship Id="rId6" Type="http://schemas.openxmlformats.org/officeDocument/2006/relationships/ctrlProp" Target="../ctrlProps/ctrlProp161.xml"/><Relationship Id="rId212" Type="http://schemas.openxmlformats.org/officeDocument/2006/relationships/ctrlProp" Target="../ctrlProps/ctrlProp367.xml"/><Relationship Id="rId23" Type="http://schemas.openxmlformats.org/officeDocument/2006/relationships/ctrlProp" Target="../ctrlProps/ctrlProp178.xml"/><Relationship Id="rId28" Type="http://schemas.openxmlformats.org/officeDocument/2006/relationships/ctrlProp" Target="../ctrlProps/ctrlProp183.xml"/><Relationship Id="rId49" Type="http://schemas.openxmlformats.org/officeDocument/2006/relationships/ctrlProp" Target="../ctrlProps/ctrlProp204.xml"/><Relationship Id="rId114" Type="http://schemas.openxmlformats.org/officeDocument/2006/relationships/ctrlProp" Target="../ctrlProps/ctrlProp269.xml"/><Relationship Id="rId119" Type="http://schemas.openxmlformats.org/officeDocument/2006/relationships/ctrlProp" Target="../ctrlProps/ctrlProp274.xml"/><Relationship Id="rId44" Type="http://schemas.openxmlformats.org/officeDocument/2006/relationships/ctrlProp" Target="../ctrlProps/ctrlProp199.xml"/><Relationship Id="rId60" Type="http://schemas.openxmlformats.org/officeDocument/2006/relationships/ctrlProp" Target="../ctrlProps/ctrlProp215.xml"/><Relationship Id="rId65" Type="http://schemas.openxmlformats.org/officeDocument/2006/relationships/ctrlProp" Target="../ctrlProps/ctrlProp220.xml"/><Relationship Id="rId81" Type="http://schemas.openxmlformats.org/officeDocument/2006/relationships/ctrlProp" Target="../ctrlProps/ctrlProp236.xml"/><Relationship Id="rId86" Type="http://schemas.openxmlformats.org/officeDocument/2006/relationships/ctrlProp" Target="../ctrlProps/ctrlProp241.xml"/><Relationship Id="rId130" Type="http://schemas.openxmlformats.org/officeDocument/2006/relationships/ctrlProp" Target="../ctrlProps/ctrlProp285.xml"/><Relationship Id="rId135" Type="http://schemas.openxmlformats.org/officeDocument/2006/relationships/ctrlProp" Target="../ctrlProps/ctrlProp290.xml"/><Relationship Id="rId151" Type="http://schemas.openxmlformats.org/officeDocument/2006/relationships/ctrlProp" Target="../ctrlProps/ctrlProp306.xml"/><Relationship Id="rId156" Type="http://schemas.openxmlformats.org/officeDocument/2006/relationships/ctrlProp" Target="../ctrlProps/ctrlProp311.xml"/><Relationship Id="rId177" Type="http://schemas.openxmlformats.org/officeDocument/2006/relationships/ctrlProp" Target="../ctrlProps/ctrlProp332.xml"/><Relationship Id="rId198" Type="http://schemas.openxmlformats.org/officeDocument/2006/relationships/ctrlProp" Target="../ctrlProps/ctrlProp353.xml"/><Relationship Id="rId172" Type="http://schemas.openxmlformats.org/officeDocument/2006/relationships/ctrlProp" Target="../ctrlProps/ctrlProp327.xml"/><Relationship Id="rId193" Type="http://schemas.openxmlformats.org/officeDocument/2006/relationships/ctrlProp" Target="../ctrlProps/ctrlProp348.xml"/><Relationship Id="rId202" Type="http://schemas.openxmlformats.org/officeDocument/2006/relationships/ctrlProp" Target="../ctrlProps/ctrlProp357.xml"/><Relationship Id="rId207" Type="http://schemas.openxmlformats.org/officeDocument/2006/relationships/ctrlProp" Target="../ctrlProps/ctrlProp362.xml"/><Relationship Id="rId223" Type="http://schemas.openxmlformats.org/officeDocument/2006/relationships/ctrlProp" Target="../ctrlProps/ctrlProp378.xml"/><Relationship Id="rId13" Type="http://schemas.openxmlformats.org/officeDocument/2006/relationships/ctrlProp" Target="../ctrlProps/ctrlProp168.xml"/><Relationship Id="rId18" Type="http://schemas.openxmlformats.org/officeDocument/2006/relationships/ctrlProp" Target="../ctrlProps/ctrlProp173.xml"/><Relationship Id="rId39" Type="http://schemas.openxmlformats.org/officeDocument/2006/relationships/ctrlProp" Target="../ctrlProps/ctrlProp194.xml"/><Relationship Id="rId109" Type="http://schemas.openxmlformats.org/officeDocument/2006/relationships/ctrlProp" Target="../ctrlProps/ctrlProp264.xml"/><Relationship Id="rId34" Type="http://schemas.openxmlformats.org/officeDocument/2006/relationships/ctrlProp" Target="../ctrlProps/ctrlProp189.xml"/><Relationship Id="rId50" Type="http://schemas.openxmlformats.org/officeDocument/2006/relationships/ctrlProp" Target="../ctrlProps/ctrlProp205.xml"/><Relationship Id="rId55" Type="http://schemas.openxmlformats.org/officeDocument/2006/relationships/ctrlProp" Target="../ctrlProps/ctrlProp210.xml"/><Relationship Id="rId76" Type="http://schemas.openxmlformats.org/officeDocument/2006/relationships/ctrlProp" Target="../ctrlProps/ctrlProp231.xml"/><Relationship Id="rId97" Type="http://schemas.openxmlformats.org/officeDocument/2006/relationships/ctrlProp" Target="../ctrlProps/ctrlProp252.xml"/><Relationship Id="rId104" Type="http://schemas.openxmlformats.org/officeDocument/2006/relationships/ctrlProp" Target="../ctrlProps/ctrlProp259.xml"/><Relationship Id="rId120" Type="http://schemas.openxmlformats.org/officeDocument/2006/relationships/ctrlProp" Target="../ctrlProps/ctrlProp275.xml"/><Relationship Id="rId125" Type="http://schemas.openxmlformats.org/officeDocument/2006/relationships/ctrlProp" Target="../ctrlProps/ctrlProp280.xml"/><Relationship Id="rId141" Type="http://schemas.openxmlformats.org/officeDocument/2006/relationships/ctrlProp" Target="../ctrlProps/ctrlProp296.xml"/><Relationship Id="rId146" Type="http://schemas.openxmlformats.org/officeDocument/2006/relationships/ctrlProp" Target="../ctrlProps/ctrlProp301.xml"/><Relationship Id="rId167" Type="http://schemas.openxmlformats.org/officeDocument/2006/relationships/ctrlProp" Target="../ctrlProps/ctrlProp322.xml"/><Relationship Id="rId188" Type="http://schemas.openxmlformats.org/officeDocument/2006/relationships/ctrlProp" Target="../ctrlProps/ctrlProp343.xml"/><Relationship Id="rId7" Type="http://schemas.openxmlformats.org/officeDocument/2006/relationships/ctrlProp" Target="../ctrlProps/ctrlProp162.xml"/><Relationship Id="rId71" Type="http://schemas.openxmlformats.org/officeDocument/2006/relationships/ctrlProp" Target="../ctrlProps/ctrlProp226.xml"/><Relationship Id="rId92" Type="http://schemas.openxmlformats.org/officeDocument/2006/relationships/ctrlProp" Target="../ctrlProps/ctrlProp247.xml"/><Relationship Id="rId162" Type="http://schemas.openxmlformats.org/officeDocument/2006/relationships/ctrlProp" Target="../ctrlProps/ctrlProp317.xml"/><Relationship Id="rId183" Type="http://schemas.openxmlformats.org/officeDocument/2006/relationships/ctrlProp" Target="../ctrlProps/ctrlProp338.xml"/><Relationship Id="rId213" Type="http://schemas.openxmlformats.org/officeDocument/2006/relationships/ctrlProp" Target="../ctrlProps/ctrlProp368.xml"/><Relationship Id="rId218" Type="http://schemas.openxmlformats.org/officeDocument/2006/relationships/ctrlProp" Target="../ctrlProps/ctrlProp373.xml"/><Relationship Id="rId2" Type="http://schemas.openxmlformats.org/officeDocument/2006/relationships/drawing" Target="../drawings/drawing8.xml"/><Relationship Id="rId29" Type="http://schemas.openxmlformats.org/officeDocument/2006/relationships/ctrlProp" Target="../ctrlProps/ctrlProp184.xml"/><Relationship Id="rId24" Type="http://schemas.openxmlformats.org/officeDocument/2006/relationships/ctrlProp" Target="../ctrlProps/ctrlProp179.xml"/><Relationship Id="rId40" Type="http://schemas.openxmlformats.org/officeDocument/2006/relationships/ctrlProp" Target="../ctrlProps/ctrlProp195.xml"/><Relationship Id="rId45" Type="http://schemas.openxmlformats.org/officeDocument/2006/relationships/ctrlProp" Target="../ctrlProps/ctrlProp200.xml"/><Relationship Id="rId66" Type="http://schemas.openxmlformats.org/officeDocument/2006/relationships/ctrlProp" Target="../ctrlProps/ctrlProp221.xml"/><Relationship Id="rId87" Type="http://schemas.openxmlformats.org/officeDocument/2006/relationships/ctrlProp" Target="../ctrlProps/ctrlProp242.xml"/><Relationship Id="rId110" Type="http://schemas.openxmlformats.org/officeDocument/2006/relationships/ctrlProp" Target="../ctrlProps/ctrlProp265.xml"/><Relationship Id="rId115" Type="http://schemas.openxmlformats.org/officeDocument/2006/relationships/ctrlProp" Target="../ctrlProps/ctrlProp270.xml"/><Relationship Id="rId131" Type="http://schemas.openxmlformats.org/officeDocument/2006/relationships/ctrlProp" Target="../ctrlProps/ctrlProp286.xml"/><Relationship Id="rId136" Type="http://schemas.openxmlformats.org/officeDocument/2006/relationships/ctrlProp" Target="../ctrlProps/ctrlProp291.xml"/><Relationship Id="rId157" Type="http://schemas.openxmlformats.org/officeDocument/2006/relationships/ctrlProp" Target="../ctrlProps/ctrlProp312.xml"/><Relationship Id="rId178" Type="http://schemas.openxmlformats.org/officeDocument/2006/relationships/ctrlProp" Target="../ctrlProps/ctrlProp333.xml"/><Relationship Id="rId61" Type="http://schemas.openxmlformats.org/officeDocument/2006/relationships/ctrlProp" Target="../ctrlProps/ctrlProp216.xml"/><Relationship Id="rId82" Type="http://schemas.openxmlformats.org/officeDocument/2006/relationships/ctrlProp" Target="../ctrlProps/ctrlProp237.xml"/><Relationship Id="rId152" Type="http://schemas.openxmlformats.org/officeDocument/2006/relationships/ctrlProp" Target="../ctrlProps/ctrlProp307.xml"/><Relationship Id="rId173" Type="http://schemas.openxmlformats.org/officeDocument/2006/relationships/ctrlProp" Target="../ctrlProps/ctrlProp328.xml"/><Relationship Id="rId194" Type="http://schemas.openxmlformats.org/officeDocument/2006/relationships/ctrlProp" Target="../ctrlProps/ctrlProp349.xml"/><Relationship Id="rId199" Type="http://schemas.openxmlformats.org/officeDocument/2006/relationships/ctrlProp" Target="../ctrlProps/ctrlProp354.xml"/><Relationship Id="rId203" Type="http://schemas.openxmlformats.org/officeDocument/2006/relationships/ctrlProp" Target="../ctrlProps/ctrlProp358.xml"/><Relationship Id="rId208" Type="http://schemas.openxmlformats.org/officeDocument/2006/relationships/ctrlProp" Target="../ctrlProps/ctrlProp363.xml"/><Relationship Id="rId19" Type="http://schemas.openxmlformats.org/officeDocument/2006/relationships/ctrlProp" Target="../ctrlProps/ctrlProp174.xml"/><Relationship Id="rId224" Type="http://schemas.openxmlformats.org/officeDocument/2006/relationships/ctrlProp" Target="../ctrlProps/ctrlProp379.xml"/><Relationship Id="rId14" Type="http://schemas.openxmlformats.org/officeDocument/2006/relationships/ctrlProp" Target="../ctrlProps/ctrlProp169.xml"/><Relationship Id="rId30" Type="http://schemas.openxmlformats.org/officeDocument/2006/relationships/ctrlProp" Target="../ctrlProps/ctrlProp185.xml"/><Relationship Id="rId35" Type="http://schemas.openxmlformats.org/officeDocument/2006/relationships/ctrlProp" Target="../ctrlProps/ctrlProp190.xml"/><Relationship Id="rId56" Type="http://schemas.openxmlformats.org/officeDocument/2006/relationships/ctrlProp" Target="../ctrlProps/ctrlProp211.xml"/><Relationship Id="rId77" Type="http://schemas.openxmlformats.org/officeDocument/2006/relationships/ctrlProp" Target="../ctrlProps/ctrlProp232.xml"/><Relationship Id="rId100" Type="http://schemas.openxmlformats.org/officeDocument/2006/relationships/ctrlProp" Target="../ctrlProps/ctrlProp255.xml"/><Relationship Id="rId105" Type="http://schemas.openxmlformats.org/officeDocument/2006/relationships/ctrlProp" Target="../ctrlProps/ctrlProp260.xml"/><Relationship Id="rId126" Type="http://schemas.openxmlformats.org/officeDocument/2006/relationships/ctrlProp" Target="../ctrlProps/ctrlProp281.xml"/><Relationship Id="rId147" Type="http://schemas.openxmlformats.org/officeDocument/2006/relationships/ctrlProp" Target="../ctrlProps/ctrlProp302.xml"/><Relationship Id="rId168" Type="http://schemas.openxmlformats.org/officeDocument/2006/relationships/ctrlProp" Target="../ctrlProps/ctrlProp323.xml"/><Relationship Id="rId8" Type="http://schemas.openxmlformats.org/officeDocument/2006/relationships/ctrlProp" Target="../ctrlProps/ctrlProp163.xml"/><Relationship Id="rId51" Type="http://schemas.openxmlformats.org/officeDocument/2006/relationships/ctrlProp" Target="../ctrlProps/ctrlProp206.xml"/><Relationship Id="rId72" Type="http://schemas.openxmlformats.org/officeDocument/2006/relationships/ctrlProp" Target="../ctrlProps/ctrlProp227.xml"/><Relationship Id="rId93" Type="http://schemas.openxmlformats.org/officeDocument/2006/relationships/ctrlProp" Target="../ctrlProps/ctrlProp248.xml"/><Relationship Id="rId98" Type="http://schemas.openxmlformats.org/officeDocument/2006/relationships/ctrlProp" Target="../ctrlProps/ctrlProp253.xml"/><Relationship Id="rId121" Type="http://schemas.openxmlformats.org/officeDocument/2006/relationships/ctrlProp" Target="../ctrlProps/ctrlProp276.xml"/><Relationship Id="rId142" Type="http://schemas.openxmlformats.org/officeDocument/2006/relationships/ctrlProp" Target="../ctrlProps/ctrlProp297.xml"/><Relationship Id="rId163" Type="http://schemas.openxmlformats.org/officeDocument/2006/relationships/ctrlProp" Target="../ctrlProps/ctrlProp318.xml"/><Relationship Id="rId184" Type="http://schemas.openxmlformats.org/officeDocument/2006/relationships/ctrlProp" Target="../ctrlProps/ctrlProp339.xml"/><Relationship Id="rId189" Type="http://schemas.openxmlformats.org/officeDocument/2006/relationships/ctrlProp" Target="../ctrlProps/ctrlProp344.xml"/><Relationship Id="rId219" Type="http://schemas.openxmlformats.org/officeDocument/2006/relationships/ctrlProp" Target="../ctrlProps/ctrlProp374.xml"/><Relationship Id="rId3" Type="http://schemas.openxmlformats.org/officeDocument/2006/relationships/vmlDrawing" Target="../drawings/vmlDrawing3.vml"/><Relationship Id="rId214" Type="http://schemas.openxmlformats.org/officeDocument/2006/relationships/ctrlProp" Target="../ctrlProps/ctrlProp369.xml"/><Relationship Id="rId25" Type="http://schemas.openxmlformats.org/officeDocument/2006/relationships/ctrlProp" Target="../ctrlProps/ctrlProp180.xml"/><Relationship Id="rId46" Type="http://schemas.openxmlformats.org/officeDocument/2006/relationships/ctrlProp" Target="../ctrlProps/ctrlProp201.xml"/><Relationship Id="rId67" Type="http://schemas.openxmlformats.org/officeDocument/2006/relationships/ctrlProp" Target="../ctrlProps/ctrlProp222.xml"/><Relationship Id="rId116" Type="http://schemas.openxmlformats.org/officeDocument/2006/relationships/ctrlProp" Target="../ctrlProps/ctrlProp271.xml"/><Relationship Id="rId137" Type="http://schemas.openxmlformats.org/officeDocument/2006/relationships/ctrlProp" Target="../ctrlProps/ctrlProp292.xml"/><Relationship Id="rId158" Type="http://schemas.openxmlformats.org/officeDocument/2006/relationships/ctrlProp" Target="../ctrlProps/ctrlProp313.xml"/><Relationship Id="rId20" Type="http://schemas.openxmlformats.org/officeDocument/2006/relationships/ctrlProp" Target="../ctrlProps/ctrlProp175.xml"/><Relationship Id="rId41" Type="http://schemas.openxmlformats.org/officeDocument/2006/relationships/ctrlProp" Target="../ctrlProps/ctrlProp196.xml"/><Relationship Id="rId62" Type="http://schemas.openxmlformats.org/officeDocument/2006/relationships/ctrlProp" Target="../ctrlProps/ctrlProp217.xml"/><Relationship Id="rId83" Type="http://schemas.openxmlformats.org/officeDocument/2006/relationships/ctrlProp" Target="../ctrlProps/ctrlProp238.xml"/><Relationship Id="rId88" Type="http://schemas.openxmlformats.org/officeDocument/2006/relationships/ctrlProp" Target="../ctrlProps/ctrlProp243.xml"/><Relationship Id="rId111" Type="http://schemas.openxmlformats.org/officeDocument/2006/relationships/ctrlProp" Target="../ctrlProps/ctrlProp266.xml"/><Relationship Id="rId132" Type="http://schemas.openxmlformats.org/officeDocument/2006/relationships/ctrlProp" Target="../ctrlProps/ctrlProp287.xml"/><Relationship Id="rId153" Type="http://schemas.openxmlformats.org/officeDocument/2006/relationships/ctrlProp" Target="../ctrlProps/ctrlProp308.xml"/><Relationship Id="rId174" Type="http://schemas.openxmlformats.org/officeDocument/2006/relationships/ctrlProp" Target="../ctrlProps/ctrlProp329.xml"/><Relationship Id="rId179" Type="http://schemas.openxmlformats.org/officeDocument/2006/relationships/ctrlProp" Target="../ctrlProps/ctrlProp334.xml"/><Relationship Id="rId195" Type="http://schemas.openxmlformats.org/officeDocument/2006/relationships/ctrlProp" Target="../ctrlProps/ctrlProp350.xml"/><Relationship Id="rId209" Type="http://schemas.openxmlformats.org/officeDocument/2006/relationships/ctrlProp" Target="../ctrlProps/ctrlProp364.xml"/><Relationship Id="rId190" Type="http://schemas.openxmlformats.org/officeDocument/2006/relationships/ctrlProp" Target="../ctrlProps/ctrlProp345.xml"/><Relationship Id="rId204" Type="http://schemas.openxmlformats.org/officeDocument/2006/relationships/ctrlProp" Target="../ctrlProps/ctrlProp359.xml"/><Relationship Id="rId220" Type="http://schemas.openxmlformats.org/officeDocument/2006/relationships/ctrlProp" Target="../ctrlProps/ctrlProp375.xml"/><Relationship Id="rId15" Type="http://schemas.openxmlformats.org/officeDocument/2006/relationships/ctrlProp" Target="../ctrlProps/ctrlProp170.xml"/><Relationship Id="rId36" Type="http://schemas.openxmlformats.org/officeDocument/2006/relationships/ctrlProp" Target="../ctrlProps/ctrlProp191.xml"/><Relationship Id="rId57" Type="http://schemas.openxmlformats.org/officeDocument/2006/relationships/ctrlProp" Target="../ctrlProps/ctrlProp212.xml"/><Relationship Id="rId106" Type="http://schemas.openxmlformats.org/officeDocument/2006/relationships/ctrlProp" Target="../ctrlProps/ctrlProp261.xml"/><Relationship Id="rId127" Type="http://schemas.openxmlformats.org/officeDocument/2006/relationships/ctrlProp" Target="../ctrlProps/ctrlProp282.xml"/><Relationship Id="rId10" Type="http://schemas.openxmlformats.org/officeDocument/2006/relationships/ctrlProp" Target="../ctrlProps/ctrlProp165.xml"/><Relationship Id="rId31" Type="http://schemas.openxmlformats.org/officeDocument/2006/relationships/ctrlProp" Target="../ctrlProps/ctrlProp186.xml"/><Relationship Id="rId52" Type="http://schemas.openxmlformats.org/officeDocument/2006/relationships/ctrlProp" Target="../ctrlProps/ctrlProp207.xml"/><Relationship Id="rId73" Type="http://schemas.openxmlformats.org/officeDocument/2006/relationships/ctrlProp" Target="../ctrlProps/ctrlProp228.xml"/><Relationship Id="rId78" Type="http://schemas.openxmlformats.org/officeDocument/2006/relationships/ctrlProp" Target="../ctrlProps/ctrlProp233.xml"/><Relationship Id="rId94" Type="http://schemas.openxmlformats.org/officeDocument/2006/relationships/ctrlProp" Target="../ctrlProps/ctrlProp249.xml"/><Relationship Id="rId99" Type="http://schemas.openxmlformats.org/officeDocument/2006/relationships/ctrlProp" Target="../ctrlProps/ctrlProp254.xml"/><Relationship Id="rId101" Type="http://schemas.openxmlformats.org/officeDocument/2006/relationships/ctrlProp" Target="../ctrlProps/ctrlProp256.xml"/><Relationship Id="rId122" Type="http://schemas.openxmlformats.org/officeDocument/2006/relationships/ctrlProp" Target="../ctrlProps/ctrlProp277.xml"/><Relationship Id="rId143" Type="http://schemas.openxmlformats.org/officeDocument/2006/relationships/ctrlProp" Target="../ctrlProps/ctrlProp298.xml"/><Relationship Id="rId148" Type="http://schemas.openxmlformats.org/officeDocument/2006/relationships/ctrlProp" Target="../ctrlProps/ctrlProp303.xml"/><Relationship Id="rId164" Type="http://schemas.openxmlformats.org/officeDocument/2006/relationships/ctrlProp" Target="../ctrlProps/ctrlProp319.xml"/><Relationship Id="rId169" Type="http://schemas.openxmlformats.org/officeDocument/2006/relationships/ctrlProp" Target="../ctrlProps/ctrlProp324.xml"/><Relationship Id="rId185" Type="http://schemas.openxmlformats.org/officeDocument/2006/relationships/ctrlProp" Target="../ctrlProps/ctrlProp340.xml"/><Relationship Id="rId4" Type="http://schemas.openxmlformats.org/officeDocument/2006/relationships/ctrlProp" Target="../ctrlProps/ctrlProp159.xml"/><Relationship Id="rId9" Type="http://schemas.openxmlformats.org/officeDocument/2006/relationships/ctrlProp" Target="../ctrlProps/ctrlProp164.xml"/><Relationship Id="rId180" Type="http://schemas.openxmlformats.org/officeDocument/2006/relationships/ctrlProp" Target="../ctrlProps/ctrlProp335.xml"/><Relationship Id="rId210" Type="http://schemas.openxmlformats.org/officeDocument/2006/relationships/ctrlProp" Target="../ctrlProps/ctrlProp365.xml"/><Relationship Id="rId215" Type="http://schemas.openxmlformats.org/officeDocument/2006/relationships/ctrlProp" Target="../ctrlProps/ctrlProp370.xml"/><Relationship Id="rId26" Type="http://schemas.openxmlformats.org/officeDocument/2006/relationships/ctrlProp" Target="../ctrlProps/ctrlProp181.xml"/><Relationship Id="rId47" Type="http://schemas.openxmlformats.org/officeDocument/2006/relationships/ctrlProp" Target="../ctrlProps/ctrlProp202.xml"/><Relationship Id="rId68" Type="http://schemas.openxmlformats.org/officeDocument/2006/relationships/ctrlProp" Target="../ctrlProps/ctrlProp223.xml"/><Relationship Id="rId89" Type="http://schemas.openxmlformats.org/officeDocument/2006/relationships/ctrlProp" Target="../ctrlProps/ctrlProp244.xml"/><Relationship Id="rId112" Type="http://schemas.openxmlformats.org/officeDocument/2006/relationships/ctrlProp" Target="../ctrlProps/ctrlProp267.xml"/><Relationship Id="rId133" Type="http://schemas.openxmlformats.org/officeDocument/2006/relationships/ctrlProp" Target="../ctrlProps/ctrlProp288.xml"/><Relationship Id="rId154" Type="http://schemas.openxmlformats.org/officeDocument/2006/relationships/ctrlProp" Target="../ctrlProps/ctrlProp309.xml"/><Relationship Id="rId175" Type="http://schemas.openxmlformats.org/officeDocument/2006/relationships/ctrlProp" Target="../ctrlProps/ctrlProp330.xml"/><Relationship Id="rId196" Type="http://schemas.openxmlformats.org/officeDocument/2006/relationships/ctrlProp" Target="../ctrlProps/ctrlProp351.xml"/><Relationship Id="rId200" Type="http://schemas.openxmlformats.org/officeDocument/2006/relationships/ctrlProp" Target="../ctrlProps/ctrlProp355.xml"/><Relationship Id="rId16" Type="http://schemas.openxmlformats.org/officeDocument/2006/relationships/ctrlProp" Target="../ctrlProps/ctrlProp171.xml"/><Relationship Id="rId221" Type="http://schemas.openxmlformats.org/officeDocument/2006/relationships/ctrlProp" Target="../ctrlProps/ctrlProp376.xml"/><Relationship Id="rId37" Type="http://schemas.openxmlformats.org/officeDocument/2006/relationships/ctrlProp" Target="../ctrlProps/ctrlProp192.xml"/><Relationship Id="rId58" Type="http://schemas.openxmlformats.org/officeDocument/2006/relationships/ctrlProp" Target="../ctrlProps/ctrlProp213.xml"/><Relationship Id="rId79" Type="http://schemas.openxmlformats.org/officeDocument/2006/relationships/ctrlProp" Target="../ctrlProps/ctrlProp234.xml"/><Relationship Id="rId102" Type="http://schemas.openxmlformats.org/officeDocument/2006/relationships/ctrlProp" Target="../ctrlProps/ctrlProp257.xml"/><Relationship Id="rId123" Type="http://schemas.openxmlformats.org/officeDocument/2006/relationships/ctrlProp" Target="../ctrlProps/ctrlProp278.xml"/><Relationship Id="rId144" Type="http://schemas.openxmlformats.org/officeDocument/2006/relationships/ctrlProp" Target="../ctrlProps/ctrlProp299.xml"/><Relationship Id="rId90" Type="http://schemas.openxmlformats.org/officeDocument/2006/relationships/ctrlProp" Target="../ctrlProps/ctrlProp245.xml"/><Relationship Id="rId165" Type="http://schemas.openxmlformats.org/officeDocument/2006/relationships/ctrlProp" Target="../ctrlProps/ctrlProp320.xml"/><Relationship Id="rId186" Type="http://schemas.openxmlformats.org/officeDocument/2006/relationships/ctrlProp" Target="../ctrlProps/ctrlProp3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
  <sheetViews>
    <sheetView showGridLines="0" showRowColHeaders="0" tabSelected="1" workbookViewId="0">
      <selection activeCell="G48" sqref="G48"/>
    </sheetView>
  </sheetViews>
  <sheetFormatPr defaultRowHeight="15" x14ac:dyDescent="0.25"/>
  <sheetData/>
  <sheetProtection algorithmName="SHA-512" hashValue="5wfutOs7g/i4byDejxkRgFRfPhiLQQeoC16UQRWoiIVKjP/PVLZ6lZIgIfa3Sym9HTYlV7DasvCn374Tl2OGCA==" saltValue="4yibLJD3j+kcwBVtb92Fjg==" spinCount="100000" sheet="1" objects="1" scenarios="1"/>
  <phoneticPr fontId="58"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sheetPr>
  <dimension ref="B1:I40"/>
  <sheetViews>
    <sheetView showGridLines="0" showRowColHeaders="0" zoomScaleNormal="100" workbookViewId="0">
      <selection activeCell="B34" sqref="B34:I36"/>
    </sheetView>
  </sheetViews>
  <sheetFormatPr defaultRowHeight="12.75" x14ac:dyDescent="0.2"/>
  <cols>
    <col min="1" max="1" width="9.140625" style="136"/>
    <col min="2" max="2" width="27.28515625" style="136" customWidth="1"/>
    <col min="3" max="4" width="10.7109375" style="137" customWidth="1"/>
    <col min="5" max="16384" width="9.140625" style="136"/>
  </cols>
  <sheetData>
    <row r="1" spans="2:9" x14ac:dyDescent="0.2">
      <c r="B1" s="983"/>
      <c r="C1" s="983"/>
      <c r="D1" s="983"/>
      <c r="E1" s="983"/>
      <c r="F1" s="983"/>
      <c r="G1" s="983"/>
      <c r="H1" s="983"/>
      <c r="I1" s="983"/>
    </row>
    <row r="2" spans="2:9" x14ac:dyDescent="0.2">
      <c r="B2" s="984"/>
      <c r="C2" s="984"/>
      <c r="D2" s="984"/>
      <c r="E2" s="984"/>
      <c r="F2" s="984"/>
      <c r="G2" s="984"/>
      <c r="H2" s="984"/>
      <c r="I2" s="984"/>
    </row>
    <row r="3" spans="2:9" x14ac:dyDescent="0.2">
      <c r="B3" s="6" t="s">
        <v>269</v>
      </c>
    </row>
    <row r="4" spans="2:9" x14ac:dyDescent="0.2">
      <c r="B4" s="78" t="s">
        <v>270</v>
      </c>
      <c r="C4" s="249"/>
      <c r="D4" s="249"/>
      <c r="E4" s="244"/>
      <c r="F4" s="244"/>
      <c r="G4" s="244"/>
      <c r="H4" s="244"/>
      <c r="I4" s="244"/>
    </row>
    <row r="5" spans="2:9" x14ac:dyDescent="0.2">
      <c r="B5" s="78" t="s">
        <v>103</v>
      </c>
      <c r="C5" s="249"/>
      <c r="D5" s="249"/>
      <c r="E5" s="244"/>
      <c r="F5" s="244"/>
      <c r="G5" s="244"/>
      <c r="H5" s="244"/>
      <c r="I5" s="244"/>
    </row>
    <row r="6" spans="2:9" x14ac:dyDescent="0.2">
      <c r="B6" s="78" t="s">
        <v>271</v>
      </c>
      <c r="C6" s="249"/>
      <c r="D6" s="249"/>
      <c r="E6" s="244"/>
      <c r="F6" s="244"/>
      <c r="G6" s="244"/>
      <c r="H6" s="244"/>
      <c r="I6" s="244"/>
    </row>
    <row r="7" spans="2:9" x14ac:dyDescent="0.2">
      <c r="B7" s="78" t="s">
        <v>272</v>
      </c>
      <c r="C7" s="249"/>
      <c r="D7" s="249"/>
      <c r="E7" s="244"/>
      <c r="F7" s="244"/>
      <c r="G7" s="244"/>
      <c r="H7" s="244"/>
      <c r="I7" s="244"/>
    </row>
    <row r="8" spans="2:9" ht="13.5" thickBot="1" x14ac:dyDescent="0.25">
      <c r="B8" s="5"/>
    </row>
    <row r="9" spans="2:9" s="223" customFormat="1" ht="15" customHeight="1" x14ac:dyDescent="0.25">
      <c r="B9" s="250" t="s">
        <v>5</v>
      </c>
      <c r="C9" s="985"/>
      <c r="D9" s="985"/>
      <c r="E9" s="985"/>
      <c r="F9" s="985"/>
      <c r="G9" s="985"/>
      <c r="H9" s="985"/>
      <c r="I9" s="986"/>
    </row>
    <row r="10" spans="2:9" s="223" customFormat="1" ht="15" customHeight="1" x14ac:dyDescent="0.25">
      <c r="B10" s="251" t="s">
        <v>106</v>
      </c>
      <c r="C10" s="987"/>
      <c r="D10" s="987"/>
      <c r="E10" s="987"/>
      <c r="F10" s="987"/>
      <c r="G10" s="987"/>
      <c r="H10" s="987"/>
      <c r="I10" s="988"/>
    </row>
    <row r="11" spans="2:9" s="223" customFormat="1" ht="15" customHeight="1" thickBot="1" x14ac:dyDescent="0.3">
      <c r="B11" s="252" t="s">
        <v>107</v>
      </c>
      <c r="C11" s="989"/>
      <c r="D11" s="989"/>
      <c r="E11" s="989"/>
      <c r="F11" s="989"/>
      <c r="G11" s="989"/>
      <c r="H11" s="989"/>
      <c r="I11" s="990"/>
    </row>
    <row r="12" spans="2:9" x14ac:dyDescent="0.2">
      <c r="B12" s="5"/>
    </row>
    <row r="13" spans="2:9" ht="13.5" thickBot="1" x14ac:dyDescent="0.25">
      <c r="B13" s="5"/>
    </row>
    <row r="14" spans="2:9" s="137" customFormat="1" ht="15" customHeight="1" x14ac:dyDescent="0.2">
      <c r="B14" s="253"/>
      <c r="C14" s="991"/>
      <c r="D14" s="991"/>
      <c r="E14" s="992"/>
      <c r="F14" s="993"/>
      <c r="G14" s="993"/>
      <c r="H14" s="993"/>
      <c r="I14" s="994"/>
    </row>
    <row r="15" spans="2:9" s="137" customFormat="1" ht="15" customHeight="1" x14ac:dyDescent="0.2">
      <c r="B15" s="254" t="s">
        <v>111</v>
      </c>
      <c r="C15" s="982" t="s">
        <v>273</v>
      </c>
      <c r="D15" s="982"/>
      <c r="E15" s="995" t="s">
        <v>190</v>
      </c>
      <c r="F15" s="996"/>
      <c r="G15" s="996"/>
      <c r="H15" s="996"/>
      <c r="I15" s="997"/>
    </row>
    <row r="16" spans="2:9" s="137" customFormat="1" ht="15" customHeight="1" x14ac:dyDescent="0.2">
      <c r="B16" s="255"/>
      <c r="C16" s="954" t="s">
        <v>274</v>
      </c>
      <c r="D16" s="954"/>
      <c r="E16" s="256"/>
      <c r="F16" s="257"/>
      <c r="G16" s="257"/>
      <c r="H16" s="257"/>
      <c r="I16" s="258"/>
    </row>
    <row r="17" spans="2:9" s="137" customFormat="1" ht="15" customHeight="1" x14ac:dyDescent="0.2">
      <c r="B17" s="255"/>
      <c r="C17" s="955"/>
      <c r="D17" s="955"/>
      <c r="E17" s="256"/>
      <c r="F17" s="257"/>
      <c r="G17" s="257"/>
      <c r="H17" s="257"/>
      <c r="I17" s="258"/>
    </row>
    <row r="18" spans="2:9" s="137" customFormat="1" ht="15" customHeight="1" x14ac:dyDescent="0.2">
      <c r="B18" s="255"/>
      <c r="C18" s="259" t="s">
        <v>275</v>
      </c>
      <c r="D18" s="260" t="s">
        <v>276</v>
      </c>
      <c r="E18" s="261"/>
      <c r="F18" s="262"/>
      <c r="G18" s="262"/>
      <c r="H18" s="262"/>
      <c r="I18" s="263"/>
    </row>
    <row r="19" spans="2:9" s="137" customFormat="1" ht="24.95" customHeight="1" x14ac:dyDescent="0.2">
      <c r="B19" s="264" t="s">
        <v>201</v>
      </c>
      <c r="C19" s="265" t="s">
        <v>277</v>
      </c>
      <c r="D19" s="266">
        <f>'oudervragenlijst Si-Di 3'!$G$67</f>
        <v>12</v>
      </c>
      <c r="E19" s="956"/>
      <c r="F19" s="956"/>
      <c r="G19" s="956"/>
      <c r="H19" s="956"/>
      <c r="I19" s="957"/>
    </row>
    <row r="20" spans="2:9" s="137" customFormat="1" ht="24.95" customHeight="1" x14ac:dyDescent="0.2">
      <c r="B20" s="264" t="s">
        <v>223</v>
      </c>
      <c r="C20" s="505"/>
      <c r="D20" s="506"/>
      <c r="E20" s="956"/>
      <c r="F20" s="956"/>
      <c r="G20" s="956"/>
      <c r="H20" s="956"/>
      <c r="I20" s="957"/>
    </row>
    <row r="21" spans="2:9" s="137" customFormat="1" ht="24.95" customHeight="1" x14ac:dyDescent="0.2">
      <c r="B21" s="264" t="s">
        <v>231</v>
      </c>
      <c r="C21" s="505"/>
      <c r="D21" s="506"/>
      <c r="E21" s="956"/>
      <c r="F21" s="956"/>
      <c r="G21" s="956"/>
      <c r="H21" s="956"/>
      <c r="I21" s="957"/>
    </row>
    <row r="22" spans="2:9" s="137" customFormat="1" ht="24.95" customHeight="1" x14ac:dyDescent="0.2">
      <c r="B22" s="264" t="s">
        <v>251</v>
      </c>
      <c r="C22" s="505"/>
      <c r="D22" s="506"/>
      <c r="E22" s="956"/>
      <c r="F22" s="956"/>
      <c r="G22" s="956"/>
      <c r="H22" s="956"/>
      <c r="I22" s="957"/>
    </row>
    <row r="23" spans="2:9" s="137" customFormat="1" ht="24.95" customHeight="1" thickBot="1" x14ac:dyDescent="0.25">
      <c r="B23" s="267" t="s">
        <v>278</v>
      </c>
      <c r="C23" s="507"/>
      <c r="D23" s="508"/>
      <c r="E23" s="961"/>
      <c r="F23" s="961"/>
      <c r="G23" s="961"/>
      <c r="H23" s="961"/>
      <c r="I23" s="962"/>
    </row>
    <row r="24" spans="2:9" s="137" customFormat="1" ht="24.95" customHeight="1" thickBot="1" x14ac:dyDescent="0.25">
      <c r="B24" s="268" t="s">
        <v>279</v>
      </c>
      <c r="C24" s="269" t="s">
        <v>280</v>
      </c>
      <c r="D24" s="270">
        <f>SUM(D19:D23)</f>
        <v>12</v>
      </c>
      <c r="E24" s="271">
        <f>SUM(D19:D21)</f>
        <v>12</v>
      </c>
      <c r="F24" s="272"/>
      <c r="G24" s="272"/>
      <c r="H24" s="272"/>
      <c r="I24" s="272"/>
    </row>
    <row r="25" spans="2:9" ht="37.5" customHeight="1" x14ac:dyDescent="0.2">
      <c r="B25" s="963" t="s">
        <v>127</v>
      </c>
      <c r="C25" s="964"/>
      <c r="D25" s="964"/>
      <c r="E25" s="964"/>
      <c r="F25" s="964"/>
      <c r="G25" s="964"/>
      <c r="H25" s="964"/>
      <c r="I25" s="965"/>
    </row>
    <row r="26" spans="2:9" ht="24.95" customHeight="1" x14ac:dyDescent="0.2">
      <c r="B26" s="966" t="s">
        <v>281</v>
      </c>
      <c r="C26" s="967"/>
      <c r="D26" s="967"/>
      <c r="E26" s="619" t="s">
        <v>285</v>
      </c>
      <c r="F26" s="274"/>
      <c r="G26" s="142"/>
      <c r="H26" s="142"/>
      <c r="I26" s="275"/>
    </row>
    <row r="27" spans="2:9" ht="24.95" customHeight="1" x14ac:dyDescent="0.2">
      <c r="B27" s="968" t="s">
        <v>282</v>
      </c>
      <c r="C27" s="969"/>
      <c r="D27" s="969"/>
      <c r="E27" s="969"/>
      <c r="F27" s="969"/>
      <c r="G27" s="969"/>
      <c r="H27" s="969"/>
      <c r="I27" s="970"/>
    </row>
    <row r="28" spans="2:9" ht="24.95" customHeight="1" x14ac:dyDescent="0.2">
      <c r="B28" s="971" t="str">
        <f>IF(D19&gt;11,"Schoolse vaardigheden",IF(D19&lt;12,""))</f>
        <v>Schoolse vaardigheden</v>
      </c>
      <c r="C28" s="972"/>
      <c r="D28" s="15"/>
      <c r="E28" s="15"/>
      <c r="F28" s="15"/>
      <c r="G28" s="15"/>
      <c r="H28" s="15"/>
      <c r="I28" s="276"/>
    </row>
    <row r="29" spans="2:9" ht="24.95" customHeight="1" x14ac:dyDescent="0.2">
      <c r="B29" s="971" t="str">
        <f>IF(D20&gt;2,"Vrijetijdsbesteding",IF(D20&lt;3,""))</f>
        <v/>
      </c>
      <c r="C29" s="972"/>
      <c r="D29" s="15"/>
      <c r="E29" s="15"/>
      <c r="F29" s="15"/>
      <c r="G29" s="15"/>
      <c r="H29" s="15"/>
      <c r="I29" s="276"/>
    </row>
    <row r="30" spans="2:9" ht="24.95" customHeight="1" x14ac:dyDescent="0.2">
      <c r="B30" s="971" t="str">
        <f>IF(D21&gt;10,"Overige intellectuele vaardigheden",IF(D21&lt;11,""))</f>
        <v/>
      </c>
      <c r="C30" s="972"/>
      <c r="D30" s="15"/>
      <c r="E30" s="15"/>
      <c r="F30" s="15"/>
      <c r="G30" s="15"/>
      <c r="H30" s="15"/>
      <c r="I30" s="276"/>
    </row>
    <row r="31" spans="2:9" ht="24.95" customHeight="1" x14ac:dyDescent="0.2">
      <c r="B31" s="980"/>
      <c r="C31" s="981"/>
      <c r="D31" s="20"/>
      <c r="E31" s="20"/>
      <c r="F31" s="20"/>
      <c r="G31" s="20"/>
      <c r="H31" s="20"/>
      <c r="I31" s="277"/>
    </row>
    <row r="32" spans="2:9" x14ac:dyDescent="0.2">
      <c r="B32" s="278"/>
      <c r="C32" s="41"/>
      <c r="D32" s="41"/>
      <c r="E32" s="41"/>
      <c r="F32" s="41"/>
      <c r="G32" s="144"/>
      <c r="H32" s="144"/>
      <c r="I32" s="279"/>
    </row>
    <row r="33" spans="2:9" ht="24.95" customHeight="1" x14ac:dyDescent="0.2">
      <c r="B33" s="280" t="s">
        <v>283</v>
      </c>
      <c r="C33" s="41"/>
      <c r="D33" s="41"/>
      <c r="E33" s="41"/>
      <c r="F33" s="41"/>
      <c r="G33" s="144"/>
      <c r="H33" s="144"/>
      <c r="I33" s="279"/>
    </row>
    <row r="34" spans="2:9" ht="24.95" customHeight="1" x14ac:dyDescent="0.2">
      <c r="B34" s="973"/>
      <c r="C34" s="906"/>
      <c r="D34" s="906"/>
      <c r="E34" s="906"/>
      <c r="F34" s="906"/>
      <c r="G34" s="906"/>
      <c r="H34" s="906"/>
      <c r="I34" s="974"/>
    </row>
    <row r="35" spans="2:9" ht="24.95" customHeight="1" x14ac:dyDescent="0.2">
      <c r="B35" s="975"/>
      <c r="C35" s="976"/>
      <c r="D35" s="976"/>
      <c r="E35" s="976"/>
      <c r="F35" s="976"/>
      <c r="G35" s="976"/>
      <c r="H35" s="976"/>
      <c r="I35" s="977"/>
    </row>
    <row r="36" spans="2:9" ht="24.95" customHeight="1" x14ac:dyDescent="0.2">
      <c r="B36" s="978"/>
      <c r="C36" s="909"/>
      <c r="D36" s="909"/>
      <c r="E36" s="909"/>
      <c r="F36" s="909"/>
      <c r="G36" s="909"/>
      <c r="H36" s="909"/>
      <c r="I36" s="979"/>
    </row>
    <row r="37" spans="2:9" ht="24.95" customHeight="1" x14ac:dyDescent="0.2">
      <c r="B37" s="281" t="s">
        <v>284</v>
      </c>
      <c r="C37" s="282"/>
      <c r="D37" s="283"/>
      <c r="E37" s="273" t="s">
        <v>285</v>
      </c>
      <c r="F37" s="284"/>
      <c r="G37" s="142"/>
      <c r="H37" s="142"/>
      <c r="I37" s="275"/>
    </row>
    <row r="38" spans="2:9" ht="24.95" customHeight="1" thickBot="1" x14ac:dyDescent="0.25">
      <c r="B38" s="285" t="s">
        <v>286</v>
      </c>
      <c r="C38" s="286"/>
      <c r="D38" s="287"/>
      <c r="E38" s="288" t="s">
        <v>287</v>
      </c>
      <c r="F38" s="958"/>
      <c r="G38" s="959"/>
      <c r="H38" s="959"/>
      <c r="I38" s="960"/>
    </row>
    <row r="39" spans="2:9" ht="24.95" customHeight="1" x14ac:dyDescent="0.2">
      <c r="B39" s="41"/>
      <c r="C39" s="41"/>
      <c r="D39" s="41"/>
      <c r="E39" s="41"/>
      <c r="F39" s="41"/>
      <c r="G39" s="144"/>
      <c r="H39" s="144"/>
      <c r="I39" s="144"/>
    </row>
    <row r="40" spans="2:9" x14ac:dyDescent="0.2">
      <c r="B40" s="289"/>
      <c r="C40" s="290"/>
      <c r="D40" s="290"/>
      <c r="E40" s="289"/>
      <c r="F40" s="289"/>
    </row>
  </sheetData>
  <sheetProtection algorithmName="SHA-512" hashValue="WvkGBy2GL8UNBeyauTaHxeSxZ0gAHfOz5NKOwxP5PsMEzM31aJnp/EsygLhhJ1eckzL9QtZ/iTaFeCLGjUBd1A==" saltValue="czHj8SbdxFqIXS5Drn/w0A==" spinCount="100000" sheet="1" objects="1" scenarios="1"/>
  <mergeCells count="25">
    <mergeCell ref="C15:D15"/>
    <mergeCell ref="B1:I1"/>
    <mergeCell ref="B2:I2"/>
    <mergeCell ref="C9:I9"/>
    <mergeCell ref="C10:I10"/>
    <mergeCell ref="C11:I11"/>
    <mergeCell ref="C14:D14"/>
    <mergeCell ref="E14:I14"/>
    <mergeCell ref="E15:I15"/>
    <mergeCell ref="C16:D16"/>
    <mergeCell ref="C17:D17"/>
    <mergeCell ref="E20:I20"/>
    <mergeCell ref="E19:I19"/>
    <mergeCell ref="F38:I38"/>
    <mergeCell ref="E21:I21"/>
    <mergeCell ref="E22:I22"/>
    <mergeCell ref="E23:I23"/>
    <mergeCell ref="B25:I25"/>
    <mergeCell ref="B26:D26"/>
    <mergeCell ref="B27:I27"/>
    <mergeCell ref="B28:C28"/>
    <mergeCell ref="B29:C29"/>
    <mergeCell ref="B30:C30"/>
    <mergeCell ref="B34:I36"/>
    <mergeCell ref="B31:C31"/>
  </mergeCells>
  <phoneticPr fontId="58" type="noConversion"/>
  <conditionalFormatting sqref="E37 E26">
    <cfRule type="cellIs" dxfId="59" priority="1" stopIfTrue="1" operator="equal">
      <formula>"ja"</formula>
    </cfRule>
    <cfRule type="cellIs" dxfId="58" priority="2" stopIfTrue="1" operator="equal">
      <formula>"nee"</formula>
    </cfRule>
  </conditionalFormatting>
  <conditionalFormatting sqref="B19">
    <cfRule type="expression" dxfId="57" priority="3" stopIfTrue="1">
      <formula>$D$19&gt;11</formula>
    </cfRule>
  </conditionalFormatting>
  <conditionalFormatting sqref="B20">
    <cfRule type="expression" dxfId="56" priority="4" stopIfTrue="1">
      <formula>$D$20&gt;2</formula>
    </cfRule>
  </conditionalFormatting>
  <conditionalFormatting sqref="B21">
    <cfRule type="expression" dxfId="55" priority="5" stopIfTrue="1">
      <formula>$D$21&gt;10</formula>
    </cfRule>
  </conditionalFormatting>
  <conditionalFormatting sqref="B22">
    <cfRule type="expression" dxfId="54" priority="6" stopIfTrue="1">
      <formula>$D$22&gt;=8</formula>
    </cfRule>
  </conditionalFormatting>
  <conditionalFormatting sqref="B23">
    <cfRule type="expression" dxfId="53" priority="7" stopIfTrue="1">
      <formula>$D$23&gt;=3</formula>
    </cfRule>
  </conditionalFormatting>
  <dataValidations count="2">
    <dataValidation allowBlank="1" showInputMessage="1" showErrorMessage="1" promptTitle="nieuwe regel?" prompt="druk op Alt+Enter" sqref="B34:I36"/>
    <dataValidation type="list" allowBlank="1" showInputMessage="1" showErrorMessage="1" sqref="E37">
      <formula1>"ja,nee,ja/nee,"</formula1>
    </dataValidation>
  </dataValidations>
  <pageMargins left="0.73" right="0.23" top="0.52" bottom="0.42" header="0.28000000000000003" footer="0.26"/>
  <pageSetup paperSize="9" scale="95" orientation="portrait" horizontalDpi="4294967293" verticalDpi="0" r:id="rId1"/>
  <headerFooter alignWithMargins="0">
    <oddFooter xml:space="preserve">&amp;L© Eduforce / Meesterwerk </oddFooter>
  </headerFooter>
  <colBreaks count="1" manualBreakCount="1">
    <brk id="9" max="1048575" man="1"/>
  </col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sheetPr>
  <dimension ref="B1:R288"/>
  <sheetViews>
    <sheetView showGridLines="0" showRowColHeaders="0" zoomScaleNormal="100" workbookViewId="0">
      <selection activeCell="D16" sqref="D16:H16"/>
    </sheetView>
  </sheetViews>
  <sheetFormatPr defaultRowHeight="11.25" x14ac:dyDescent="0.15"/>
  <cols>
    <col min="1" max="1" width="9.140625" style="1"/>
    <col min="2" max="2" width="4.7109375" style="91" customWidth="1"/>
    <col min="3" max="3" width="40.7109375" style="297" customWidth="1"/>
    <col min="4" max="7" width="4.7109375" style="73" customWidth="1"/>
    <col min="8" max="8" width="40.7109375" style="297" customWidth="1"/>
    <col min="9" max="12" width="6.7109375" style="291" hidden="1" customWidth="1"/>
    <col min="13" max="16384" width="9.140625" style="1"/>
  </cols>
  <sheetData>
    <row r="1" spans="2:8" ht="15" customHeight="1" x14ac:dyDescent="0.15">
      <c r="B1" s="1017"/>
      <c r="C1" s="1017"/>
      <c r="D1" s="1017"/>
      <c r="E1" s="1017"/>
      <c r="F1" s="1017"/>
      <c r="G1" s="1017"/>
      <c r="H1" s="1017"/>
    </row>
    <row r="2" spans="2:8" ht="15" customHeight="1" x14ac:dyDescent="0.15">
      <c r="B2" s="1018"/>
      <c r="C2" s="1018"/>
      <c r="D2" s="1018"/>
      <c r="E2" s="1018"/>
      <c r="F2" s="1018"/>
      <c r="G2" s="1018"/>
      <c r="H2" s="1018"/>
    </row>
    <row r="3" spans="2:8" ht="15" customHeight="1" x14ac:dyDescent="0.15">
      <c r="B3" s="1019" t="s">
        <v>288</v>
      </c>
      <c r="C3" s="1019"/>
      <c r="D3" s="292"/>
      <c r="E3" s="292"/>
      <c r="F3" s="292"/>
      <c r="G3" s="292"/>
      <c r="H3" s="293" t="s">
        <v>289</v>
      </c>
    </row>
    <row r="4" spans="2:8" ht="15" customHeight="1" x14ac:dyDescent="0.15">
      <c r="B4" s="1020" t="s">
        <v>290</v>
      </c>
      <c r="C4" s="1020"/>
      <c r="D4" s="3"/>
      <c r="E4" s="3"/>
      <c r="F4" s="3"/>
      <c r="G4" s="3"/>
      <c r="H4" s="294"/>
    </row>
    <row r="5" spans="2:8" ht="15" customHeight="1" x14ac:dyDescent="0.15">
      <c r="B5" s="1021" t="str">
        <f>IF($D$12=0,"Verschijnt een grijs vak, klik dan op 'Bijwerken'",IF($D$12&gt;0,""))</f>
        <v>Verschijnt een grijs vak, klik dan op 'Bijwerken'</v>
      </c>
      <c r="C5" s="1021"/>
      <c r="D5" s="1021"/>
      <c r="E5" s="1021"/>
      <c r="F5" s="1021"/>
      <c r="G5" s="1021"/>
      <c r="H5" s="1021"/>
    </row>
    <row r="6" spans="2:8" ht="11.25" customHeight="1" x14ac:dyDescent="0.15">
      <c r="B6" s="1020" t="s">
        <v>291</v>
      </c>
      <c r="C6" s="1020"/>
      <c r="D6" s="1020"/>
      <c r="E6" s="1020"/>
      <c r="F6" s="1020"/>
      <c r="G6" s="1020"/>
      <c r="H6" s="1020"/>
    </row>
    <row r="7" spans="2:8" ht="11.25" customHeight="1" x14ac:dyDescent="0.15">
      <c r="B7" s="1020" t="s">
        <v>292</v>
      </c>
      <c r="C7" s="1020"/>
      <c r="D7" s="1020"/>
      <c r="E7" s="1020"/>
      <c r="F7" s="1020"/>
      <c r="G7" s="1020"/>
      <c r="H7" s="1020"/>
    </row>
    <row r="8" spans="2:8" ht="12.75" customHeight="1" x14ac:dyDescent="0.15">
      <c r="B8" s="1020" t="s">
        <v>293</v>
      </c>
      <c r="C8" s="1020"/>
      <c r="D8" s="1020"/>
      <c r="E8" s="1020"/>
      <c r="F8" s="1020"/>
      <c r="G8" s="1020"/>
      <c r="H8" s="1020"/>
    </row>
    <row r="9" spans="2:8" ht="11.25" customHeight="1" x14ac:dyDescent="0.15">
      <c r="B9" s="1020" t="s">
        <v>294</v>
      </c>
      <c r="C9" s="1020"/>
      <c r="D9" s="1020"/>
      <c r="E9" s="1020"/>
      <c r="F9" s="1020"/>
      <c r="G9" s="1020"/>
      <c r="H9" s="1020"/>
    </row>
    <row r="10" spans="2:8" ht="15" customHeight="1" x14ac:dyDescent="0.15">
      <c r="B10" s="295"/>
      <c r="C10" s="296"/>
    </row>
    <row r="11" spans="2:8" ht="15" customHeight="1" x14ac:dyDescent="0.15">
      <c r="B11" s="295"/>
      <c r="C11" s="298"/>
    </row>
    <row r="12" spans="2:8" ht="15" customHeight="1" x14ac:dyDescent="0.15">
      <c r="B12" s="1013" t="s">
        <v>5</v>
      </c>
      <c r="C12" s="1013"/>
      <c r="D12" s="1007"/>
      <c r="E12" s="1008"/>
      <c r="F12" s="1008"/>
      <c r="G12" s="1008"/>
      <c r="H12" s="1009"/>
    </row>
    <row r="13" spans="2:8" ht="15" customHeight="1" x14ac:dyDescent="0.15">
      <c r="B13" s="1013" t="s">
        <v>6</v>
      </c>
      <c r="C13" s="1013"/>
      <c r="D13" s="1014"/>
      <c r="E13" s="1015"/>
      <c r="F13" s="1015"/>
      <c r="G13" s="1015"/>
      <c r="H13" s="1016"/>
    </row>
    <row r="14" spans="2:8" ht="15" customHeight="1" x14ac:dyDescent="0.15">
      <c r="B14" s="1013" t="s">
        <v>106</v>
      </c>
      <c r="C14" s="1013"/>
      <c r="D14" s="1007"/>
      <c r="E14" s="1008"/>
      <c r="F14" s="1008"/>
      <c r="G14" s="1008"/>
      <c r="H14" s="1009"/>
    </row>
    <row r="15" spans="2:8" ht="15" customHeight="1" x14ac:dyDescent="0.15">
      <c r="B15" s="1013" t="s">
        <v>107</v>
      </c>
      <c r="C15" s="1013"/>
      <c r="D15" s="1014">
        <v>42138</v>
      </c>
      <c r="E15" s="1015"/>
      <c r="F15" s="1015"/>
      <c r="G15" s="1015"/>
      <c r="H15" s="1016"/>
    </row>
    <row r="16" spans="2:8" ht="15" customHeight="1" x14ac:dyDescent="0.15">
      <c r="B16" s="1013" t="s">
        <v>295</v>
      </c>
      <c r="C16" s="1013"/>
      <c r="D16" s="1007"/>
      <c r="E16" s="1008"/>
      <c r="F16" s="1008"/>
      <c r="G16" s="1008"/>
      <c r="H16" s="1009"/>
    </row>
    <row r="17" spans="2:17" ht="15" customHeight="1" x14ac:dyDescent="0.15">
      <c r="C17" s="299"/>
    </row>
    <row r="18" spans="2:17" ht="15" customHeight="1" x14ac:dyDescent="0.15"/>
    <row r="19" spans="2:17" ht="15" customHeight="1" x14ac:dyDescent="0.15">
      <c r="H19" s="300"/>
    </row>
    <row r="20" spans="2:17" ht="15" customHeight="1" x14ac:dyDescent="0.15">
      <c r="B20" s="1010" t="s">
        <v>296</v>
      </c>
      <c r="C20" s="1010"/>
      <c r="D20" s="301" t="s">
        <v>297</v>
      </c>
      <c r="E20" s="301" t="s">
        <v>298</v>
      </c>
      <c r="F20" s="301" t="s">
        <v>299</v>
      </c>
      <c r="G20" s="301" t="s">
        <v>300</v>
      </c>
    </row>
    <row r="21" spans="2:17" ht="15" customHeight="1" x14ac:dyDescent="0.15"/>
    <row r="22" spans="2:17" ht="30" customHeight="1" x14ac:dyDescent="0.15">
      <c r="B22" s="302" t="s">
        <v>301</v>
      </c>
      <c r="C22" s="303" t="s">
        <v>302</v>
      </c>
      <c r="D22" s="302"/>
      <c r="E22" s="302"/>
      <c r="F22" s="302"/>
      <c r="G22" s="302"/>
      <c r="H22" s="303" t="s">
        <v>303</v>
      </c>
      <c r="I22" s="291" t="b">
        <v>0</v>
      </c>
      <c r="J22" s="291" t="b">
        <v>0</v>
      </c>
      <c r="K22" s="291" t="b">
        <v>0</v>
      </c>
      <c r="L22" s="291" t="b">
        <v>1</v>
      </c>
    </row>
    <row r="23" spans="2:17" ht="30" customHeight="1" x14ac:dyDescent="0.15">
      <c r="B23" s="91" t="s">
        <v>304</v>
      </c>
      <c r="C23" s="299" t="s">
        <v>305</v>
      </c>
      <c r="D23" s="304"/>
      <c r="E23" s="304"/>
      <c r="F23" s="304"/>
      <c r="G23" s="304"/>
      <c r="H23" s="299" t="s">
        <v>306</v>
      </c>
      <c r="I23" s="291" t="b">
        <v>1</v>
      </c>
      <c r="J23" s="291" t="b">
        <v>0</v>
      </c>
      <c r="K23" s="291" t="b">
        <v>0</v>
      </c>
      <c r="L23" s="291" t="b">
        <v>0</v>
      </c>
    </row>
    <row r="24" spans="2:17" ht="30" customHeight="1" x14ac:dyDescent="0.15">
      <c r="B24" s="302" t="s">
        <v>307</v>
      </c>
      <c r="C24" s="305" t="s">
        <v>308</v>
      </c>
      <c r="D24" s="302"/>
      <c r="E24" s="302"/>
      <c r="F24" s="302"/>
      <c r="G24" s="302"/>
      <c r="H24" s="305" t="s">
        <v>309</v>
      </c>
      <c r="I24" s="291" t="b">
        <v>1</v>
      </c>
      <c r="J24" s="291" t="b">
        <v>0</v>
      </c>
      <c r="K24" s="291" t="b">
        <v>0</v>
      </c>
      <c r="L24" s="291" t="b">
        <v>0</v>
      </c>
    </row>
    <row r="25" spans="2:17" ht="30" customHeight="1" x14ac:dyDescent="0.15">
      <c r="B25" s="91" t="s">
        <v>310</v>
      </c>
      <c r="C25" s="299" t="s">
        <v>311</v>
      </c>
      <c r="D25" s="304"/>
      <c r="E25" s="304"/>
      <c r="F25" s="304"/>
      <c r="G25" s="304"/>
      <c r="H25" s="299" t="s">
        <v>312</v>
      </c>
      <c r="I25" s="291" t="b">
        <v>1</v>
      </c>
      <c r="J25" s="291" t="b">
        <v>0</v>
      </c>
      <c r="K25" s="291" t="b">
        <v>0</v>
      </c>
      <c r="L25" s="291" t="b">
        <v>0</v>
      </c>
    </row>
    <row r="26" spans="2:17" ht="67.5" x14ac:dyDescent="0.15">
      <c r="B26" s="302" t="s">
        <v>313</v>
      </c>
      <c r="C26" s="305" t="s">
        <v>314</v>
      </c>
      <c r="D26" s="302"/>
      <c r="E26" s="302"/>
      <c r="F26" s="302"/>
      <c r="G26" s="302"/>
      <c r="H26" s="306" t="s">
        <v>315</v>
      </c>
      <c r="I26" s="291" t="b">
        <v>1</v>
      </c>
      <c r="J26" s="291" t="b">
        <v>0</v>
      </c>
      <c r="K26" s="291" t="b">
        <v>0</v>
      </c>
      <c r="L26" s="291" t="b">
        <v>0</v>
      </c>
      <c r="Q26" s="236"/>
    </row>
    <row r="27" spans="2:17" ht="30" customHeight="1" x14ac:dyDescent="0.15">
      <c r="B27" s="91" t="s">
        <v>316</v>
      </c>
      <c r="C27" s="297" t="s">
        <v>317</v>
      </c>
      <c r="D27" s="304"/>
      <c r="E27" s="304"/>
      <c r="F27" s="304"/>
      <c r="G27" s="304"/>
      <c r="H27" s="297" t="s">
        <v>318</v>
      </c>
      <c r="I27" s="291" t="b">
        <v>1</v>
      </c>
      <c r="J27" s="291" t="b">
        <v>0</v>
      </c>
      <c r="K27" s="291" t="b">
        <v>0</v>
      </c>
      <c r="L27" s="291" t="b">
        <v>0</v>
      </c>
    </row>
    <row r="28" spans="2:17" ht="30" customHeight="1" x14ac:dyDescent="0.15">
      <c r="B28" s="302" t="s">
        <v>319</v>
      </c>
      <c r="C28" s="305" t="s">
        <v>320</v>
      </c>
      <c r="D28" s="302"/>
      <c r="E28" s="302"/>
      <c r="F28" s="302"/>
      <c r="G28" s="302"/>
      <c r="H28" s="305" t="s">
        <v>321</v>
      </c>
      <c r="I28" s="291" t="b">
        <v>1</v>
      </c>
      <c r="J28" s="291" t="b">
        <v>0</v>
      </c>
      <c r="K28" s="291" t="b">
        <v>0</v>
      </c>
      <c r="L28" s="291" t="b">
        <v>0</v>
      </c>
    </row>
    <row r="29" spans="2:17" ht="30" customHeight="1" x14ac:dyDescent="0.15">
      <c r="B29" s="91" t="s">
        <v>322</v>
      </c>
      <c r="C29" s="299" t="s">
        <v>323</v>
      </c>
      <c r="D29" s="304"/>
      <c r="E29" s="304"/>
      <c r="F29" s="304"/>
      <c r="G29" s="304"/>
      <c r="H29" s="299" t="s">
        <v>324</v>
      </c>
      <c r="I29" s="291" t="b">
        <v>0</v>
      </c>
      <c r="J29" s="291" t="b">
        <v>1</v>
      </c>
      <c r="K29" s="291" t="b">
        <v>0</v>
      </c>
      <c r="L29" s="291" t="b">
        <v>0</v>
      </c>
    </row>
    <row r="30" spans="2:17" ht="78.75" x14ac:dyDescent="0.15">
      <c r="B30" s="302" t="s">
        <v>325</v>
      </c>
      <c r="C30" s="305" t="s">
        <v>326</v>
      </c>
      <c r="D30" s="302"/>
      <c r="E30" s="302"/>
      <c r="F30" s="302"/>
      <c r="G30" s="302"/>
      <c r="H30" s="306" t="s">
        <v>327</v>
      </c>
      <c r="I30" s="291" t="b">
        <v>0</v>
      </c>
      <c r="J30" s="291" t="b">
        <v>1</v>
      </c>
      <c r="K30" s="291" t="b">
        <v>0</v>
      </c>
      <c r="L30" s="291" t="b">
        <v>0</v>
      </c>
    </row>
    <row r="31" spans="2:17" ht="30" customHeight="1" x14ac:dyDescent="0.15">
      <c r="B31" s="91" t="s">
        <v>328</v>
      </c>
      <c r="C31" s="299" t="s">
        <v>329</v>
      </c>
      <c r="D31" s="304"/>
      <c r="E31" s="304"/>
      <c r="F31" s="304"/>
      <c r="G31" s="304"/>
      <c r="H31" s="299" t="s">
        <v>330</v>
      </c>
      <c r="I31" s="291" t="b">
        <v>1</v>
      </c>
      <c r="J31" s="291" t="b">
        <v>0</v>
      </c>
      <c r="K31" s="291" t="b">
        <v>0</v>
      </c>
      <c r="L31" s="291" t="b">
        <v>0</v>
      </c>
    </row>
    <row r="32" spans="2:17" ht="30" customHeight="1" x14ac:dyDescent="0.15">
      <c r="B32" s="302" t="s">
        <v>331</v>
      </c>
      <c r="C32" s="305" t="s">
        <v>332</v>
      </c>
      <c r="D32" s="302"/>
      <c r="E32" s="302"/>
      <c r="F32" s="302"/>
      <c r="G32" s="302"/>
      <c r="H32" s="305" t="s">
        <v>333</v>
      </c>
      <c r="I32" s="291" t="b">
        <v>0</v>
      </c>
      <c r="J32" s="291" t="b">
        <v>1</v>
      </c>
      <c r="K32" s="291" t="b">
        <v>0</v>
      </c>
      <c r="L32" s="291" t="b">
        <v>0</v>
      </c>
    </row>
    <row r="33" spans="2:17" ht="33.75" x14ac:dyDescent="0.15">
      <c r="B33" s="91" t="s">
        <v>334</v>
      </c>
      <c r="C33" s="299" t="s">
        <v>335</v>
      </c>
      <c r="D33" s="304"/>
      <c r="E33" s="304"/>
      <c r="F33" s="304"/>
      <c r="G33" s="304"/>
      <c r="H33" s="299" t="s">
        <v>336</v>
      </c>
      <c r="I33" s="307" t="b">
        <v>0</v>
      </c>
      <c r="J33" s="291" t="b">
        <v>1</v>
      </c>
      <c r="K33" s="291" t="b">
        <v>0</v>
      </c>
      <c r="L33" s="291" t="b">
        <v>0</v>
      </c>
    </row>
    <row r="34" spans="2:17" ht="30" customHeight="1" x14ac:dyDescent="0.15">
      <c r="B34" s="302" t="s">
        <v>337</v>
      </c>
      <c r="C34" s="305" t="s">
        <v>338</v>
      </c>
      <c r="D34" s="302"/>
      <c r="E34" s="302"/>
      <c r="F34" s="302"/>
      <c r="G34" s="302"/>
      <c r="H34" s="305" t="s">
        <v>339</v>
      </c>
      <c r="I34" s="291" t="b">
        <v>0</v>
      </c>
      <c r="J34" s="291" t="b">
        <v>0</v>
      </c>
      <c r="K34" s="291" t="b">
        <v>1</v>
      </c>
      <c r="L34" s="291" t="b">
        <v>0</v>
      </c>
    </row>
    <row r="35" spans="2:17" ht="30" customHeight="1" x14ac:dyDescent="0.15">
      <c r="B35" s="91" t="s">
        <v>340</v>
      </c>
      <c r="C35" s="299" t="s">
        <v>341</v>
      </c>
      <c r="D35" s="304"/>
      <c r="E35" s="304"/>
      <c r="F35" s="304"/>
      <c r="G35" s="304"/>
      <c r="H35" s="299" t="s">
        <v>342</v>
      </c>
      <c r="I35" s="291" t="b">
        <v>0</v>
      </c>
      <c r="J35" s="291" t="b">
        <v>0</v>
      </c>
      <c r="K35" s="291" t="b">
        <v>1</v>
      </c>
      <c r="L35" s="291" t="b">
        <v>0</v>
      </c>
    </row>
    <row r="36" spans="2:17" ht="30" customHeight="1" x14ac:dyDescent="0.15">
      <c r="B36" s="302" t="s">
        <v>343</v>
      </c>
      <c r="C36" s="305" t="s">
        <v>344</v>
      </c>
      <c r="D36" s="302"/>
      <c r="E36" s="302"/>
      <c r="F36" s="302"/>
      <c r="G36" s="302"/>
      <c r="H36" s="305" t="s">
        <v>345</v>
      </c>
      <c r="I36" s="291" t="b">
        <v>0</v>
      </c>
      <c r="J36" s="291" t="b">
        <v>0</v>
      </c>
      <c r="K36" s="291" t="b">
        <v>0</v>
      </c>
      <c r="L36" s="291" t="b">
        <v>1</v>
      </c>
    </row>
    <row r="37" spans="2:17" ht="30" customHeight="1" x14ac:dyDescent="0.15">
      <c r="B37" s="91" t="s">
        <v>346</v>
      </c>
      <c r="C37" s="297" t="s">
        <v>347</v>
      </c>
      <c r="D37" s="304"/>
      <c r="E37" s="304"/>
      <c r="F37" s="304"/>
      <c r="G37" s="304"/>
      <c r="H37" s="297" t="s">
        <v>348</v>
      </c>
      <c r="I37" s="291" t="b">
        <v>0</v>
      </c>
      <c r="J37" s="291" t="b">
        <v>0</v>
      </c>
      <c r="K37" s="291" t="b">
        <v>1</v>
      </c>
      <c r="L37" s="291" t="b">
        <v>0</v>
      </c>
    </row>
    <row r="38" spans="2:17" ht="30" customHeight="1" x14ac:dyDescent="0.15">
      <c r="B38" s="302" t="s">
        <v>349</v>
      </c>
      <c r="C38" s="305" t="s">
        <v>350</v>
      </c>
      <c r="D38" s="302"/>
      <c r="E38" s="302"/>
      <c r="F38" s="302"/>
      <c r="G38" s="302"/>
      <c r="H38" s="305" t="s">
        <v>351</v>
      </c>
      <c r="I38" s="291" t="b">
        <v>0</v>
      </c>
      <c r="J38" s="291" t="b">
        <v>0</v>
      </c>
      <c r="K38" s="291" t="b">
        <v>0</v>
      </c>
      <c r="L38" s="291" t="b">
        <v>1</v>
      </c>
    </row>
    <row r="39" spans="2:17" ht="30" customHeight="1" x14ac:dyDescent="0.15">
      <c r="B39" s="91" t="s">
        <v>352</v>
      </c>
      <c r="C39" s="299" t="s">
        <v>353</v>
      </c>
      <c r="D39" s="304"/>
      <c r="E39" s="304"/>
      <c r="F39" s="304"/>
      <c r="G39" s="304"/>
      <c r="H39" s="299" t="s">
        <v>354</v>
      </c>
      <c r="I39" s="291" t="b">
        <v>0</v>
      </c>
      <c r="J39" s="291" t="b">
        <v>0</v>
      </c>
      <c r="K39" s="291" t="b">
        <v>1</v>
      </c>
      <c r="L39" s="291" t="b">
        <v>0</v>
      </c>
    </row>
    <row r="40" spans="2:17" ht="30" customHeight="1" x14ac:dyDescent="0.15">
      <c r="B40" s="302" t="s">
        <v>355</v>
      </c>
      <c r="C40" s="305" t="s">
        <v>356</v>
      </c>
      <c r="D40" s="302"/>
      <c r="E40" s="302"/>
      <c r="F40" s="302"/>
      <c r="G40" s="302"/>
      <c r="H40" s="305" t="s">
        <v>357</v>
      </c>
      <c r="I40" s="291" t="b">
        <v>0</v>
      </c>
      <c r="J40" s="291" t="b">
        <v>1</v>
      </c>
      <c r="K40" s="291" t="b">
        <v>0</v>
      </c>
      <c r="L40" s="291" t="b">
        <v>0</v>
      </c>
    </row>
    <row r="41" spans="2:17" ht="30" customHeight="1" x14ac:dyDescent="0.15">
      <c r="B41" s="91" t="s">
        <v>358</v>
      </c>
      <c r="C41" s="297" t="s">
        <v>359</v>
      </c>
      <c r="D41" s="304"/>
      <c r="E41" s="304"/>
      <c r="F41" s="304"/>
      <c r="G41" s="304"/>
      <c r="H41" s="297" t="s">
        <v>360</v>
      </c>
      <c r="I41" s="291" t="b">
        <v>1</v>
      </c>
      <c r="J41" s="291" t="b">
        <v>0</v>
      </c>
      <c r="K41" s="291" t="b">
        <v>0</v>
      </c>
      <c r="L41" s="291" t="b">
        <v>0</v>
      </c>
    </row>
    <row r="42" spans="2:17" ht="30" customHeight="1" x14ac:dyDescent="0.15">
      <c r="B42" s="302" t="s">
        <v>361</v>
      </c>
      <c r="C42" s="305" t="s">
        <v>362</v>
      </c>
      <c r="D42" s="302"/>
      <c r="E42" s="302"/>
      <c r="F42" s="302"/>
      <c r="G42" s="302"/>
      <c r="H42" s="305" t="s">
        <v>363</v>
      </c>
      <c r="I42" s="291" t="b">
        <v>0</v>
      </c>
      <c r="J42" s="291" t="b">
        <v>0</v>
      </c>
      <c r="K42" s="291" t="b">
        <v>0</v>
      </c>
      <c r="L42" s="291" t="b">
        <v>0</v>
      </c>
    </row>
    <row r="43" spans="2:17" ht="30" customHeight="1" x14ac:dyDescent="0.15">
      <c r="B43" s="91" t="s">
        <v>364</v>
      </c>
      <c r="C43" s="299" t="s">
        <v>365</v>
      </c>
      <c r="D43" s="304"/>
      <c r="E43" s="304"/>
      <c r="F43" s="304"/>
      <c r="G43" s="304"/>
      <c r="H43" s="299" t="s">
        <v>366</v>
      </c>
      <c r="I43" s="291" t="b">
        <v>0</v>
      </c>
      <c r="J43" s="291" t="b">
        <v>0</v>
      </c>
      <c r="K43" s="291" t="b">
        <v>0</v>
      </c>
      <c r="L43" s="291" t="b">
        <v>0</v>
      </c>
    </row>
    <row r="44" spans="2:17" ht="30" customHeight="1" x14ac:dyDescent="0.15">
      <c r="B44" s="302" t="s">
        <v>367</v>
      </c>
      <c r="C44" s="305" t="s">
        <v>368</v>
      </c>
      <c r="D44" s="302"/>
      <c r="E44" s="302"/>
      <c r="F44" s="302"/>
      <c r="G44" s="302"/>
      <c r="H44" s="305" t="s">
        <v>369</v>
      </c>
      <c r="I44" s="291" t="b">
        <v>0</v>
      </c>
      <c r="J44" s="291" t="b">
        <v>0</v>
      </c>
      <c r="K44" s="291" t="b">
        <v>1</v>
      </c>
      <c r="L44" s="291" t="b">
        <v>0</v>
      </c>
      <c r="Q44" s="236"/>
    </row>
    <row r="45" spans="2:17" ht="30" customHeight="1" x14ac:dyDescent="0.15">
      <c r="B45" s="91" t="s">
        <v>370</v>
      </c>
      <c r="C45" s="299" t="s">
        <v>371</v>
      </c>
      <c r="D45" s="304"/>
      <c r="E45" s="304"/>
      <c r="F45" s="304"/>
      <c r="G45" s="304"/>
      <c r="H45" s="299" t="s">
        <v>372</v>
      </c>
      <c r="I45" s="291" t="b">
        <v>0</v>
      </c>
      <c r="J45" s="291" t="b">
        <v>0</v>
      </c>
      <c r="K45" s="291" t="b">
        <v>0</v>
      </c>
      <c r="L45" s="291" t="b">
        <v>0</v>
      </c>
    </row>
    <row r="46" spans="2:17" ht="30" customHeight="1" x14ac:dyDescent="0.15">
      <c r="B46" s="302" t="s">
        <v>373</v>
      </c>
      <c r="C46" s="303" t="s">
        <v>374</v>
      </c>
      <c r="D46" s="302"/>
      <c r="E46" s="302"/>
      <c r="F46" s="302"/>
      <c r="G46" s="302"/>
      <c r="H46" s="303" t="s">
        <v>375</v>
      </c>
      <c r="I46" s="291" t="b">
        <v>0</v>
      </c>
      <c r="J46" s="291" t="b">
        <v>0</v>
      </c>
      <c r="K46" s="291" t="b">
        <v>0</v>
      </c>
      <c r="L46" s="291" t="b">
        <v>0</v>
      </c>
    </row>
    <row r="47" spans="2:17" ht="30" customHeight="1" x14ac:dyDescent="0.15">
      <c r="B47" s="91" t="s">
        <v>376</v>
      </c>
      <c r="C47" s="297" t="s">
        <v>377</v>
      </c>
      <c r="D47" s="304"/>
      <c r="E47" s="304"/>
      <c r="F47" s="304"/>
      <c r="G47" s="304"/>
      <c r="H47" s="297" t="s">
        <v>378</v>
      </c>
      <c r="I47" s="291" t="b">
        <v>0</v>
      </c>
      <c r="J47" s="291" t="b">
        <v>0</v>
      </c>
      <c r="K47" s="291" t="b">
        <v>0</v>
      </c>
      <c r="L47" s="291" t="b">
        <v>0</v>
      </c>
    </row>
    <row r="48" spans="2:17" ht="30" customHeight="1" x14ac:dyDescent="0.15">
      <c r="B48" s="302" t="s">
        <v>379</v>
      </c>
      <c r="C48" s="305" t="s">
        <v>380</v>
      </c>
      <c r="D48" s="302"/>
      <c r="E48" s="302"/>
      <c r="F48" s="302"/>
      <c r="G48" s="302"/>
      <c r="H48" s="305" t="s">
        <v>381</v>
      </c>
      <c r="I48" s="291" t="b">
        <v>0</v>
      </c>
      <c r="J48" s="291" t="b">
        <v>0</v>
      </c>
      <c r="K48" s="291" t="b">
        <v>0</v>
      </c>
      <c r="L48" s="291" t="b">
        <v>0</v>
      </c>
    </row>
    <row r="49" spans="2:16" ht="30" customHeight="1" x14ac:dyDescent="0.15">
      <c r="B49" s="91" t="s">
        <v>382</v>
      </c>
      <c r="C49" s="299" t="s">
        <v>383</v>
      </c>
      <c r="D49" s="304"/>
      <c r="E49" s="304"/>
      <c r="F49" s="304"/>
      <c r="G49" s="304"/>
      <c r="H49" s="299" t="s">
        <v>384</v>
      </c>
      <c r="I49" s="291" t="b">
        <v>0</v>
      </c>
      <c r="J49" s="291" t="b">
        <v>0</v>
      </c>
      <c r="K49" s="291" t="b">
        <v>0</v>
      </c>
      <c r="L49" s="291" t="b">
        <v>0</v>
      </c>
    </row>
    <row r="50" spans="2:16" ht="30" customHeight="1" x14ac:dyDescent="0.15">
      <c r="B50" s="302" t="s">
        <v>385</v>
      </c>
      <c r="C50" s="305" t="s">
        <v>386</v>
      </c>
      <c r="D50" s="302"/>
      <c r="E50" s="302"/>
      <c r="F50" s="302"/>
      <c r="G50" s="302"/>
      <c r="H50" s="305" t="s">
        <v>387</v>
      </c>
      <c r="I50" s="291" t="b">
        <v>0</v>
      </c>
      <c r="J50" s="291" t="b">
        <v>0</v>
      </c>
      <c r="K50" s="291" t="b">
        <v>0</v>
      </c>
      <c r="L50" s="291" t="b">
        <v>0</v>
      </c>
    </row>
    <row r="51" spans="2:16" ht="33.75" x14ac:dyDescent="0.15">
      <c r="B51" s="91" t="s">
        <v>388</v>
      </c>
      <c r="C51" s="299" t="s">
        <v>389</v>
      </c>
      <c r="D51" s="304"/>
      <c r="E51" s="304"/>
      <c r="F51" s="304"/>
      <c r="G51" s="304"/>
      <c r="H51" s="299" t="s">
        <v>390</v>
      </c>
      <c r="I51" s="291" t="b">
        <v>0</v>
      </c>
      <c r="J51" s="291" t="b">
        <v>0</v>
      </c>
      <c r="K51" s="291" t="b">
        <v>0</v>
      </c>
      <c r="L51" s="291" t="b">
        <v>0</v>
      </c>
    </row>
    <row r="52" spans="2:16" ht="30" customHeight="1" x14ac:dyDescent="0.15">
      <c r="B52" s="302" t="s">
        <v>391</v>
      </c>
      <c r="C52" s="305" t="s">
        <v>392</v>
      </c>
      <c r="D52" s="302"/>
      <c r="E52" s="302"/>
      <c r="F52" s="302"/>
      <c r="G52" s="302"/>
      <c r="H52" s="305" t="s">
        <v>393</v>
      </c>
      <c r="I52" s="291" t="b">
        <v>0</v>
      </c>
      <c r="J52" s="291" t="b">
        <v>0</v>
      </c>
      <c r="K52" s="291" t="b">
        <v>0</v>
      </c>
      <c r="L52" s="291" t="b">
        <v>0</v>
      </c>
    </row>
    <row r="53" spans="2:16" ht="33.75" x14ac:dyDescent="0.15">
      <c r="B53" s="91" t="s">
        <v>394</v>
      </c>
      <c r="C53" s="299" t="s">
        <v>395</v>
      </c>
      <c r="D53" s="304"/>
      <c r="E53" s="304"/>
      <c r="F53" s="304"/>
      <c r="G53" s="304"/>
      <c r="H53" s="299" t="s">
        <v>396</v>
      </c>
      <c r="I53" s="291" t="b">
        <v>0</v>
      </c>
      <c r="J53" s="291" t="b">
        <v>0</v>
      </c>
      <c r="K53" s="291" t="b">
        <v>0</v>
      </c>
      <c r="L53" s="291" t="b">
        <v>0</v>
      </c>
    </row>
    <row r="54" spans="2:16" ht="30" customHeight="1" x14ac:dyDescent="0.15">
      <c r="B54" s="302" t="s">
        <v>397</v>
      </c>
      <c r="C54" s="305" t="s">
        <v>398</v>
      </c>
      <c r="D54" s="302"/>
      <c r="E54" s="302"/>
      <c r="F54" s="302"/>
      <c r="G54" s="302"/>
      <c r="H54" s="305" t="s">
        <v>399</v>
      </c>
      <c r="I54" s="291" t="b">
        <v>0</v>
      </c>
      <c r="J54" s="291" t="b">
        <v>0</v>
      </c>
      <c r="K54" s="291" t="b">
        <v>0</v>
      </c>
      <c r="L54" s="291" t="b">
        <v>0</v>
      </c>
    </row>
    <row r="55" spans="2:16" ht="30" customHeight="1" x14ac:dyDescent="0.15">
      <c r="B55" s="91" t="s">
        <v>400</v>
      </c>
      <c r="C55" s="299" t="s">
        <v>401</v>
      </c>
      <c r="D55" s="304"/>
      <c r="E55" s="304"/>
      <c r="F55" s="304"/>
      <c r="G55" s="304"/>
      <c r="H55" s="299" t="s">
        <v>402</v>
      </c>
      <c r="I55" s="291" t="b">
        <v>0</v>
      </c>
      <c r="J55" s="291" t="b">
        <v>0</v>
      </c>
      <c r="K55" s="291" t="b">
        <v>0</v>
      </c>
      <c r="L55" s="291" t="b">
        <v>0</v>
      </c>
    </row>
    <row r="56" spans="2:16" ht="30" customHeight="1" x14ac:dyDescent="0.15">
      <c r="B56" s="302" t="s">
        <v>403</v>
      </c>
      <c r="C56" s="305" t="s">
        <v>404</v>
      </c>
      <c r="D56" s="302"/>
      <c r="E56" s="302"/>
      <c r="F56" s="302"/>
      <c r="G56" s="302"/>
      <c r="H56" s="305" t="s">
        <v>405</v>
      </c>
      <c r="I56" s="291" t="b">
        <v>0</v>
      </c>
      <c r="J56" s="291" t="b">
        <v>0</v>
      </c>
      <c r="K56" s="291" t="b">
        <v>0</v>
      </c>
      <c r="L56" s="291" t="b">
        <v>0</v>
      </c>
    </row>
    <row r="57" spans="2:16" ht="30" customHeight="1" x14ac:dyDescent="0.15">
      <c r="B57" s="91" t="s">
        <v>406</v>
      </c>
      <c r="C57" s="299" t="s">
        <v>407</v>
      </c>
      <c r="D57" s="304"/>
      <c r="E57" s="304"/>
      <c r="F57" s="304"/>
      <c r="G57" s="304"/>
      <c r="H57" s="299" t="s">
        <v>408</v>
      </c>
      <c r="I57" s="291" t="b">
        <v>0</v>
      </c>
      <c r="J57" s="291" t="b">
        <v>0</v>
      </c>
      <c r="K57" s="291" t="b">
        <v>0</v>
      </c>
      <c r="L57" s="291" t="b">
        <v>0</v>
      </c>
    </row>
    <row r="58" spans="2:16" ht="30" customHeight="1" x14ac:dyDescent="0.15">
      <c r="B58" s="302" t="s">
        <v>409</v>
      </c>
      <c r="C58" s="303" t="s">
        <v>410</v>
      </c>
      <c r="D58" s="302"/>
      <c r="E58" s="302"/>
      <c r="F58" s="302"/>
      <c r="G58" s="302"/>
      <c r="H58" s="303" t="s">
        <v>411</v>
      </c>
      <c r="I58" s="291" t="b">
        <v>0</v>
      </c>
      <c r="J58" s="291" t="b">
        <v>0</v>
      </c>
      <c r="K58" s="291" t="b">
        <v>0</v>
      </c>
      <c r="L58" s="291" t="b">
        <v>0</v>
      </c>
      <c r="O58" s="308"/>
    </row>
    <row r="59" spans="2:16" ht="30" customHeight="1" x14ac:dyDescent="0.15">
      <c r="B59" s="91" t="s">
        <v>412</v>
      </c>
      <c r="C59" s="299" t="s">
        <v>413</v>
      </c>
      <c r="D59" s="304"/>
      <c r="E59" s="304"/>
      <c r="F59" s="304"/>
      <c r="G59" s="304"/>
      <c r="H59" s="299" t="s">
        <v>414</v>
      </c>
      <c r="I59" s="291" t="b">
        <v>0</v>
      </c>
      <c r="J59" s="291" t="b">
        <v>0</v>
      </c>
      <c r="K59" s="291" t="b">
        <v>0</v>
      </c>
      <c r="L59" s="291" t="b">
        <v>0</v>
      </c>
      <c r="P59" s="236"/>
    </row>
    <row r="60" spans="2:16" ht="30" customHeight="1" x14ac:dyDescent="0.15">
      <c r="B60" s="302" t="s">
        <v>415</v>
      </c>
      <c r="C60" s="305" t="s">
        <v>151</v>
      </c>
      <c r="D60" s="302"/>
      <c r="E60" s="302"/>
      <c r="F60" s="302"/>
      <c r="G60" s="302"/>
      <c r="H60" s="305" t="s">
        <v>416</v>
      </c>
      <c r="I60" s="291" t="b">
        <v>0</v>
      </c>
      <c r="J60" s="291" t="b">
        <v>0</v>
      </c>
      <c r="K60" s="291" t="b">
        <v>0</v>
      </c>
      <c r="L60" s="291" t="b">
        <v>0</v>
      </c>
    </row>
    <row r="61" spans="2:16" ht="30" customHeight="1" x14ac:dyDescent="0.15">
      <c r="B61" s="91" t="s">
        <v>417</v>
      </c>
      <c r="C61" s="299" t="s">
        <v>418</v>
      </c>
      <c r="D61" s="304"/>
      <c r="E61" s="304"/>
      <c r="F61" s="304"/>
      <c r="G61" s="304"/>
      <c r="H61" s="299" t="s">
        <v>419</v>
      </c>
      <c r="I61" s="291" t="b">
        <v>0</v>
      </c>
      <c r="J61" s="291" t="b">
        <v>0</v>
      </c>
      <c r="K61" s="291" t="b">
        <v>0</v>
      </c>
      <c r="L61" s="291" t="b">
        <v>0</v>
      </c>
    </row>
    <row r="62" spans="2:16" ht="30" customHeight="1" x14ac:dyDescent="0.15">
      <c r="B62" s="302" t="s">
        <v>420</v>
      </c>
      <c r="C62" s="305" t="s">
        <v>421</v>
      </c>
      <c r="D62" s="302"/>
      <c r="E62" s="302"/>
      <c r="F62" s="302"/>
      <c r="G62" s="302"/>
      <c r="H62" s="305" t="s">
        <v>422</v>
      </c>
      <c r="I62" s="291" t="b">
        <v>0</v>
      </c>
      <c r="J62" s="291" t="b">
        <v>0</v>
      </c>
      <c r="K62" s="291" t="b">
        <v>0</v>
      </c>
      <c r="L62" s="291" t="b">
        <v>0</v>
      </c>
    </row>
    <row r="63" spans="2:16" ht="33.75" x14ac:dyDescent="0.15">
      <c r="B63" s="91" t="s">
        <v>423</v>
      </c>
      <c r="C63" s="299" t="s">
        <v>424</v>
      </c>
      <c r="D63" s="304"/>
      <c r="E63" s="304"/>
      <c r="F63" s="304"/>
      <c r="G63" s="304"/>
      <c r="H63" s="299" t="s">
        <v>425</v>
      </c>
      <c r="I63" s="291" t="b">
        <v>0</v>
      </c>
      <c r="J63" s="291" t="b">
        <v>0</v>
      </c>
      <c r="K63" s="291" t="b">
        <v>0</v>
      </c>
      <c r="L63" s="291" t="b">
        <v>0</v>
      </c>
    </row>
    <row r="64" spans="2:16" ht="30" customHeight="1" x14ac:dyDescent="0.15">
      <c r="B64" s="302" t="s">
        <v>426</v>
      </c>
      <c r="C64" s="303" t="s">
        <v>427</v>
      </c>
      <c r="D64" s="302"/>
      <c r="E64" s="302"/>
      <c r="F64" s="302"/>
      <c r="G64" s="302"/>
      <c r="H64" s="303" t="s">
        <v>428</v>
      </c>
      <c r="I64" s="309" t="b">
        <v>0</v>
      </c>
      <c r="J64" s="309" t="b">
        <v>0</v>
      </c>
      <c r="K64" s="291" t="b">
        <v>0</v>
      </c>
      <c r="L64" s="291" t="b">
        <v>0</v>
      </c>
    </row>
    <row r="65" spans="2:18" ht="30" customHeight="1" x14ac:dyDescent="0.15">
      <c r="B65" s="91" t="s">
        <v>429</v>
      </c>
      <c r="C65" s="299" t="s">
        <v>430</v>
      </c>
      <c r="D65" s="304"/>
      <c r="E65" s="304"/>
      <c r="F65" s="304"/>
      <c r="G65" s="304"/>
      <c r="H65" s="299" t="s">
        <v>431</v>
      </c>
      <c r="I65" s="291" t="b">
        <v>0</v>
      </c>
      <c r="J65" s="291" t="b">
        <v>0</v>
      </c>
      <c r="K65" s="291" t="b">
        <v>0</v>
      </c>
      <c r="L65" s="291" t="b">
        <v>0</v>
      </c>
    </row>
    <row r="66" spans="2:18" ht="30" customHeight="1" x14ac:dyDescent="0.15">
      <c r="B66" s="302" t="s">
        <v>432</v>
      </c>
      <c r="C66" s="305" t="s">
        <v>433</v>
      </c>
      <c r="D66" s="302"/>
      <c r="E66" s="302"/>
      <c r="F66" s="302"/>
      <c r="G66" s="302"/>
      <c r="H66" s="305" t="s">
        <v>434</v>
      </c>
      <c r="I66" s="291" t="b">
        <v>0</v>
      </c>
      <c r="J66" s="291" t="b">
        <v>0</v>
      </c>
      <c r="K66" s="291" t="b">
        <v>0</v>
      </c>
      <c r="L66" s="291" t="b">
        <v>0</v>
      </c>
    </row>
    <row r="67" spans="2:18" ht="30" customHeight="1" x14ac:dyDescent="0.15">
      <c r="B67" s="91" t="s">
        <v>435</v>
      </c>
      <c r="C67" s="299" t="s">
        <v>436</v>
      </c>
      <c r="D67" s="304"/>
      <c r="E67" s="304"/>
      <c r="F67" s="304"/>
      <c r="G67" s="304"/>
      <c r="H67" s="299" t="s">
        <v>437</v>
      </c>
      <c r="I67" s="291" t="b">
        <v>0</v>
      </c>
      <c r="J67" s="291" t="b">
        <v>0</v>
      </c>
      <c r="K67" s="291" t="b">
        <v>0</v>
      </c>
      <c r="L67" s="291" t="b">
        <v>0</v>
      </c>
    </row>
    <row r="68" spans="2:18" ht="30" customHeight="1" x14ac:dyDescent="0.15">
      <c r="B68" s="302" t="s">
        <v>438</v>
      </c>
      <c r="C68" s="305" t="s">
        <v>439</v>
      </c>
      <c r="D68" s="302"/>
      <c r="E68" s="302"/>
      <c r="F68" s="302"/>
      <c r="G68" s="302"/>
      <c r="H68" s="305" t="s">
        <v>440</v>
      </c>
      <c r="I68" s="291" t="b">
        <v>0</v>
      </c>
      <c r="J68" s="291" t="b">
        <v>0</v>
      </c>
      <c r="K68" s="291" t="b">
        <v>0</v>
      </c>
      <c r="L68" s="291" t="b">
        <v>0</v>
      </c>
    </row>
    <row r="69" spans="2:18" ht="30" customHeight="1" x14ac:dyDescent="0.15">
      <c r="B69" s="91" t="s">
        <v>441</v>
      </c>
      <c r="C69" s="297" t="s">
        <v>442</v>
      </c>
      <c r="D69" s="304"/>
      <c r="E69" s="304"/>
      <c r="F69" s="304"/>
      <c r="G69" s="304"/>
      <c r="H69" s="297" t="s">
        <v>443</v>
      </c>
      <c r="I69" s="291" t="b">
        <v>0</v>
      </c>
      <c r="J69" s="291" t="b">
        <v>0</v>
      </c>
      <c r="K69" s="291" t="b">
        <v>0</v>
      </c>
      <c r="L69" s="291" t="b">
        <v>0</v>
      </c>
    </row>
    <row r="70" spans="2:18" ht="30" customHeight="1" x14ac:dyDescent="0.15">
      <c r="B70" s="302" t="s">
        <v>444</v>
      </c>
      <c r="C70" s="303" t="s">
        <v>445</v>
      </c>
      <c r="D70" s="302"/>
      <c r="E70" s="302"/>
      <c r="F70" s="302"/>
      <c r="G70" s="302"/>
      <c r="H70" s="303" t="s">
        <v>446</v>
      </c>
      <c r="I70" s="291" t="b">
        <v>0</v>
      </c>
      <c r="J70" s="291" t="b">
        <v>0</v>
      </c>
      <c r="K70" s="291" t="b">
        <v>0</v>
      </c>
      <c r="L70" s="291" t="b">
        <v>0</v>
      </c>
    </row>
    <row r="71" spans="2:18" ht="30" customHeight="1" x14ac:dyDescent="0.15">
      <c r="B71" s="91" t="s">
        <v>447</v>
      </c>
      <c r="C71" s="299" t="s">
        <v>448</v>
      </c>
      <c r="D71" s="304"/>
      <c r="E71" s="304"/>
      <c r="F71" s="304"/>
      <c r="G71" s="304"/>
      <c r="H71" s="299" t="s">
        <v>449</v>
      </c>
      <c r="I71" s="291" t="b">
        <v>0</v>
      </c>
      <c r="J71" s="291" t="b">
        <v>0</v>
      </c>
      <c r="K71" s="291" t="b">
        <v>0</v>
      </c>
      <c r="L71" s="291" t="b">
        <v>0</v>
      </c>
      <c r="R71" s="236"/>
    </row>
    <row r="72" spans="2:18" ht="30" customHeight="1" x14ac:dyDescent="0.15">
      <c r="B72" s="302" t="s">
        <v>450</v>
      </c>
      <c r="C72" s="305" t="s">
        <v>451</v>
      </c>
      <c r="D72" s="302"/>
      <c r="E72" s="302"/>
      <c r="F72" s="302"/>
      <c r="G72" s="302"/>
      <c r="H72" s="305" t="s">
        <v>452</v>
      </c>
      <c r="I72" s="291" t="b">
        <v>0</v>
      </c>
      <c r="J72" s="291" t="b">
        <v>0</v>
      </c>
      <c r="K72" s="291" t="b">
        <v>0</v>
      </c>
      <c r="L72" s="291" t="b">
        <v>0</v>
      </c>
    </row>
    <row r="73" spans="2:18" ht="30" customHeight="1" x14ac:dyDescent="0.15">
      <c r="B73" s="91" t="s">
        <v>453</v>
      </c>
      <c r="C73" s="299" t="s">
        <v>454</v>
      </c>
      <c r="D73" s="304"/>
      <c r="E73" s="304"/>
      <c r="F73" s="304"/>
      <c r="G73" s="304"/>
      <c r="H73" s="299" t="s">
        <v>455</v>
      </c>
      <c r="I73" s="291" t="b">
        <v>0</v>
      </c>
      <c r="J73" s="291" t="b">
        <v>0</v>
      </c>
      <c r="K73" s="291" t="b">
        <v>0</v>
      </c>
      <c r="L73" s="291" t="b">
        <v>0</v>
      </c>
    </row>
    <row r="74" spans="2:18" ht="30" customHeight="1" x14ac:dyDescent="0.15">
      <c r="B74" s="302" t="s">
        <v>456</v>
      </c>
      <c r="C74" s="305" t="s">
        <v>457</v>
      </c>
      <c r="D74" s="302"/>
      <c r="E74" s="302"/>
      <c r="F74" s="302"/>
      <c r="G74" s="302"/>
      <c r="H74" s="305" t="s">
        <v>458</v>
      </c>
      <c r="I74" s="291" t="b">
        <v>0</v>
      </c>
      <c r="J74" s="291" t="b">
        <v>0</v>
      </c>
      <c r="K74" s="291" t="b">
        <v>0</v>
      </c>
      <c r="L74" s="291" t="b">
        <v>1</v>
      </c>
      <c r="R74" s="236"/>
    </row>
    <row r="75" spans="2:18" ht="30" customHeight="1" x14ac:dyDescent="0.15">
      <c r="B75" s="91" t="s">
        <v>459</v>
      </c>
      <c r="C75" s="299" t="s">
        <v>460</v>
      </c>
      <c r="D75" s="304"/>
      <c r="E75" s="304"/>
      <c r="F75" s="304"/>
      <c r="G75" s="304"/>
      <c r="H75" s="299" t="s">
        <v>461</v>
      </c>
      <c r="I75" s="291" t="b">
        <v>0</v>
      </c>
      <c r="J75" s="291" t="b">
        <v>0</v>
      </c>
      <c r="K75" s="291" t="b">
        <v>0</v>
      </c>
      <c r="L75" s="291" t="b">
        <v>0</v>
      </c>
    </row>
    <row r="76" spans="2:18" ht="30" customHeight="1" x14ac:dyDescent="0.15">
      <c r="B76" s="302" t="s">
        <v>462</v>
      </c>
      <c r="C76" s="305" t="s">
        <v>463</v>
      </c>
      <c r="D76" s="302"/>
      <c r="E76" s="302"/>
      <c r="F76" s="302"/>
      <c r="G76" s="302"/>
      <c r="H76" s="305" t="s">
        <v>464</v>
      </c>
      <c r="I76" s="291" t="b">
        <v>0</v>
      </c>
      <c r="J76" s="291" t="b">
        <v>0</v>
      </c>
      <c r="K76" s="291" t="b">
        <v>0</v>
      </c>
      <c r="L76" s="291" t="b">
        <v>0</v>
      </c>
    </row>
    <row r="77" spans="2:18" ht="30" customHeight="1" x14ac:dyDescent="0.15">
      <c r="B77" s="91" t="s">
        <v>465</v>
      </c>
      <c r="C77" s="299" t="s">
        <v>466</v>
      </c>
      <c r="D77" s="304"/>
      <c r="E77" s="304"/>
      <c r="F77" s="304"/>
      <c r="G77" s="304"/>
      <c r="H77" s="299" t="s">
        <v>467</v>
      </c>
      <c r="I77" s="291" t="b">
        <v>0</v>
      </c>
      <c r="J77" s="291" t="b">
        <v>0</v>
      </c>
      <c r="K77" s="291" t="b">
        <v>0</v>
      </c>
      <c r="L77" s="291" t="b">
        <v>0</v>
      </c>
    </row>
    <row r="78" spans="2:18" ht="30" customHeight="1" x14ac:dyDescent="0.15">
      <c r="B78" s="302" t="s">
        <v>468</v>
      </c>
      <c r="C78" s="303" t="s">
        <v>469</v>
      </c>
      <c r="D78" s="302"/>
      <c r="E78" s="302"/>
      <c r="F78" s="302"/>
      <c r="G78" s="302"/>
      <c r="H78" s="303" t="s">
        <v>470</v>
      </c>
      <c r="I78" s="291" t="b">
        <v>0</v>
      </c>
      <c r="J78" s="291" t="b">
        <v>0</v>
      </c>
      <c r="K78" s="291" t="b">
        <v>1</v>
      </c>
      <c r="L78" s="291" t="b">
        <v>0</v>
      </c>
    </row>
    <row r="79" spans="2:18" ht="30" customHeight="1" x14ac:dyDescent="0.15">
      <c r="B79" s="91" t="s">
        <v>471</v>
      </c>
      <c r="C79" s="297" t="s">
        <v>472</v>
      </c>
      <c r="D79" s="304"/>
      <c r="E79" s="304"/>
      <c r="F79" s="304"/>
      <c r="G79" s="304"/>
      <c r="H79" s="297" t="s">
        <v>473</v>
      </c>
      <c r="I79" s="291" t="b">
        <v>0</v>
      </c>
      <c r="J79" s="291" t="b">
        <v>0</v>
      </c>
      <c r="K79" s="291" t="b">
        <v>0</v>
      </c>
      <c r="L79" s="291" t="b">
        <v>0</v>
      </c>
    </row>
    <row r="80" spans="2:18" ht="33.75" x14ac:dyDescent="0.15">
      <c r="B80" s="302" t="s">
        <v>474</v>
      </c>
      <c r="C80" s="303" t="s">
        <v>475</v>
      </c>
      <c r="D80" s="302"/>
      <c r="E80" s="302"/>
      <c r="F80" s="302"/>
      <c r="G80" s="302"/>
      <c r="H80" s="303" t="s">
        <v>476</v>
      </c>
      <c r="I80" s="291" t="b">
        <v>0</v>
      </c>
      <c r="J80" s="291" t="b">
        <v>0</v>
      </c>
      <c r="K80" s="291" t="b">
        <v>0</v>
      </c>
      <c r="L80" s="291" t="b">
        <v>0</v>
      </c>
    </row>
    <row r="81" spans="2:16" ht="30" customHeight="1" x14ac:dyDescent="0.15">
      <c r="B81" s="91" t="s">
        <v>477</v>
      </c>
      <c r="C81" s="297" t="s">
        <v>478</v>
      </c>
      <c r="D81" s="304"/>
      <c r="E81" s="304"/>
      <c r="F81" s="304"/>
      <c r="G81" s="304"/>
      <c r="H81" s="297" t="s">
        <v>479</v>
      </c>
      <c r="I81" s="291" t="b">
        <v>0</v>
      </c>
      <c r="J81" s="291" t="b">
        <v>0</v>
      </c>
      <c r="K81" s="291" t="b">
        <v>0</v>
      </c>
      <c r="L81" s="291" t="b">
        <v>0</v>
      </c>
      <c r="P81" s="308"/>
    </row>
    <row r="82" spans="2:16" ht="30" customHeight="1" x14ac:dyDescent="0.15">
      <c r="D82" s="304"/>
      <c r="E82" s="304"/>
      <c r="F82" s="304"/>
      <c r="G82" s="304"/>
      <c r="P82" s="308"/>
    </row>
    <row r="83" spans="2:16" x14ac:dyDescent="0.15">
      <c r="B83" s="1011" t="s">
        <v>480</v>
      </c>
      <c r="C83" s="1011"/>
      <c r="D83" s="304" t="s">
        <v>481</v>
      </c>
      <c r="E83" s="304"/>
      <c r="F83" s="304"/>
      <c r="G83" s="304"/>
      <c r="P83" s="308"/>
    </row>
    <row r="84" spans="2:16" x14ac:dyDescent="0.15">
      <c r="B84" s="1011"/>
      <c r="C84" s="1011"/>
      <c r="D84" s="304" t="s">
        <v>482</v>
      </c>
      <c r="E84" s="304"/>
      <c r="F84" s="304"/>
      <c r="G84" s="304"/>
      <c r="P84" s="308"/>
    </row>
    <row r="85" spans="2:16" x14ac:dyDescent="0.15">
      <c r="B85" s="1011"/>
      <c r="C85" s="1011"/>
      <c r="D85" s="304" t="s">
        <v>483</v>
      </c>
      <c r="E85" s="304"/>
      <c r="F85" s="304"/>
      <c r="G85" s="304"/>
      <c r="P85" s="308"/>
    </row>
    <row r="86" spans="2:16" x14ac:dyDescent="0.15">
      <c r="B86" s="1011"/>
      <c r="C86" s="1011"/>
      <c r="D86" s="304" t="s">
        <v>484</v>
      </c>
      <c r="E86" s="304"/>
      <c r="F86" s="304"/>
      <c r="G86" s="304"/>
      <c r="P86" s="308"/>
    </row>
    <row r="87" spans="2:16" x14ac:dyDescent="0.15">
      <c r="B87" s="295"/>
      <c r="C87" s="295"/>
      <c r="D87" s="304"/>
      <c r="E87" s="304"/>
      <c r="F87" s="304"/>
      <c r="G87" s="304"/>
      <c r="P87" s="308"/>
    </row>
    <row r="88" spans="2:16" x14ac:dyDescent="0.15">
      <c r="B88" s="295"/>
      <c r="C88" s="295"/>
      <c r="D88" s="304"/>
      <c r="E88" s="304"/>
      <c r="F88" s="304"/>
      <c r="G88" s="304"/>
      <c r="P88" s="308"/>
    </row>
    <row r="89" spans="2:16" x14ac:dyDescent="0.15">
      <c r="B89" s="310" t="s">
        <v>485</v>
      </c>
      <c r="C89" s="295"/>
      <c r="D89" s="304"/>
      <c r="E89" s="304"/>
      <c r="F89" s="304"/>
      <c r="G89" s="304"/>
      <c r="P89" s="308"/>
    </row>
    <row r="90" spans="2:16" x14ac:dyDescent="0.15">
      <c r="B90" s="310"/>
      <c r="C90" s="295"/>
      <c r="D90" s="304"/>
      <c r="E90" s="304"/>
      <c r="F90" s="304"/>
      <c r="G90" s="304"/>
      <c r="P90" s="308"/>
    </row>
    <row r="91" spans="2:16" ht="15" customHeight="1" x14ac:dyDescent="0.15">
      <c r="B91" s="1010" t="s">
        <v>296</v>
      </c>
      <c r="C91" s="1010"/>
      <c r="D91" s="301" t="s">
        <v>297</v>
      </c>
      <c r="E91" s="301" t="s">
        <v>298</v>
      </c>
      <c r="F91" s="301" t="s">
        <v>299</v>
      </c>
      <c r="G91" s="301" t="s">
        <v>300</v>
      </c>
    </row>
    <row r="92" spans="2:16" x14ac:dyDescent="0.15">
      <c r="B92" s="295"/>
      <c r="C92" s="295"/>
      <c r="D92" s="304"/>
      <c r="E92" s="304"/>
      <c r="F92" s="304"/>
      <c r="G92" s="304"/>
      <c r="P92" s="308"/>
    </row>
    <row r="93" spans="2:16" ht="30" customHeight="1" x14ac:dyDescent="0.15">
      <c r="B93" s="311" t="s">
        <v>301</v>
      </c>
      <c r="C93" s="303" t="s">
        <v>486</v>
      </c>
      <c r="D93" s="302"/>
      <c r="E93" s="302"/>
      <c r="F93" s="302"/>
      <c r="G93" s="302"/>
      <c r="H93" s="303"/>
      <c r="I93" s="291" t="b">
        <v>0</v>
      </c>
      <c r="J93" s="291" t="b">
        <v>0</v>
      </c>
      <c r="K93" s="291" t="b">
        <v>0</v>
      </c>
      <c r="L93" s="291" t="b">
        <v>0</v>
      </c>
      <c r="P93" s="308"/>
    </row>
    <row r="94" spans="2:16" ht="30" customHeight="1" x14ac:dyDescent="0.15">
      <c r="B94" s="295" t="s">
        <v>304</v>
      </c>
      <c r="C94" s="297" t="s">
        <v>487</v>
      </c>
      <c r="D94" s="304"/>
      <c r="E94" s="304"/>
      <c r="F94" s="304"/>
      <c r="G94" s="304"/>
      <c r="I94" s="291" t="b">
        <v>0</v>
      </c>
      <c r="J94" s="291" t="b">
        <v>0</v>
      </c>
      <c r="K94" s="291" t="b">
        <v>0</v>
      </c>
      <c r="L94" s="291" t="b">
        <v>0</v>
      </c>
      <c r="P94" s="308"/>
    </row>
    <row r="95" spans="2:16" ht="30" customHeight="1" x14ac:dyDescent="0.15">
      <c r="B95" s="311" t="s">
        <v>307</v>
      </c>
      <c r="C95" s="303" t="s">
        <v>488</v>
      </c>
      <c r="D95" s="302"/>
      <c r="E95" s="302"/>
      <c r="F95" s="302"/>
      <c r="G95" s="302"/>
      <c r="H95" s="303"/>
      <c r="I95" s="291" t="b">
        <v>0</v>
      </c>
      <c r="J95" s="291" t="b">
        <v>0</v>
      </c>
      <c r="K95" s="291" t="b">
        <v>0</v>
      </c>
      <c r="L95" s="291" t="b">
        <v>0</v>
      </c>
      <c r="P95" s="308"/>
    </row>
    <row r="96" spans="2:16" ht="30" customHeight="1" x14ac:dyDescent="0.15">
      <c r="B96" s="91" t="s">
        <v>310</v>
      </c>
      <c r="C96" s="297" t="s">
        <v>489</v>
      </c>
      <c r="D96" s="304"/>
      <c r="E96" s="304"/>
      <c r="F96" s="304"/>
      <c r="G96" s="304"/>
      <c r="I96" s="291" t="b">
        <v>0</v>
      </c>
      <c r="J96" s="291" t="b">
        <v>0</v>
      </c>
      <c r="K96" s="291" t="b">
        <v>0</v>
      </c>
      <c r="L96" s="291" t="b">
        <v>0</v>
      </c>
      <c r="P96" s="308"/>
    </row>
    <row r="97" spans="2:16" ht="30" customHeight="1" x14ac:dyDescent="0.15">
      <c r="B97" s="302" t="s">
        <v>313</v>
      </c>
      <c r="C97" s="303" t="s">
        <v>490</v>
      </c>
      <c r="D97" s="302"/>
      <c r="E97" s="302"/>
      <c r="F97" s="302"/>
      <c r="G97" s="302"/>
      <c r="H97" s="303"/>
      <c r="I97" s="291" t="b">
        <v>0</v>
      </c>
      <c r="J97" s="291" t="b">
        <v>0</v>
      </c>
      <c r="K97" s="291" t="b">
        <v>0</v>
      </c>
      <c r="L97" s="291" t="b">
        <v>0</v>
      </c>
      <c r="P97" s="308"/>
    </row>
    <row r="98" spans="2:16" ht="30" customHeight="1" x14ac:dyDescent="0.15">
      <c r="B98" s="91" t="s">
        <v>98</v>
      </c>
      <c r="C98" s="297" t="s">
        <v>491</v>
      </c>
      <c r="D98" s="304"/>
      <c r="E98" s="304"/>
      <c r="F98" s="304"/>
      <c r="G98" s="304"/>
      <c r="I98" s="291" t="b">
        <v>0</v>
      </c>
      <c r="J98" s="291" t="b">
        <v>0</v>
      </c>
      <c r="K98" s="291" t="b">
        <v>0</v>
      </c>
      <c r="L98" s="291" t="b">
        <v>0</v>
      </c>
      <c r="P98" s="308"/>
    </row>
    <row r="99" spans="2:16" ht="30" customHeight="1" x14ac:dyDescent="0.15">
      <c r="B99" s="302" t="s">
        <v>319</v>
      </c>
      <c r="C99" s="303" t="s">
        <v>492</v>
      </c>
      <c r="D99" s="302"/>
      <c r="E99" s="302"/>
      <c r="F99" s="302"/>
      <c r="G99" s="302"/>
      <c r="H99" s="303"/>
      <c r="I99" s="291" t="b">
        <v>0</v>
      </c>
      <c r="J99" s="291" t="b">
        <v>0</v>
      </c>
      <c r="K99" s="291" t="b">
        <v>0</v>
      </c>
      <c r="L99" s="291" t="b">
        <v>0</v>
      </c>
      <c r="P99" s="308"/>
    </row>
    <row r="100" spans="2:16" ht="30" customHeight="1" x14ac:dyDescent="0.15">
      <c r="B100" s="91" t="s">
        <v>322</v>
      </c>
      <c r="C100" s="297" t="s">
        <v>493</v>
      </c>
      <c r="D100" s="304"/>
      <c r="E100" s="304"/>
      <c r="F100" s="304"/>
      <c r="G100" s="304"/>
      <c r="I100" s="291" t="b">
        <v>0</v>
      </c>
      <c r="J100" s="291" t="b">
        <v>0</v>
      </c>
      <c r="K100" s="291" t="b">
        <v>0</v>
      </c>
      <c r="L100" s="291" t="b">
        <v>0</v>
      </c>
      <c r="P100" s="308"/>
    </row>
    <row r="101" spans="2:16" ht="30" customHeight="1" x14ac:dyDescent="0.15">
      <c r="B101" s="302" t="s">
        <v>325</v>
      </c>
      <c r="C101" s="303" t="s">
        <v>494</v>
      </c>
      <c r="D101" s="302"/>
      <c r="E101" s="302"/>
      <c r="F101" s="302"/>
      <c r="G101" s="302"/>
      <c r="H101" s="303"/>
      <c r="I101" s="291" t="b">
        <v>0</v>
      </c>
      <c r="J101" s="291" t="b">
        <v>0</v>
      </c>
      <c r="K101" s="291" t="b">
        <v>0</v>
      </c>
      <c r="L101" s="291" t="b">
        <v>0</v>
      </c>
      <c r="P101" s="308"/>
    </row>
    <row r="102" spans="2:16" ht="30" customHeight="1" x14ac:dyDescent="0.15">
      <c r="B102" s="91" t="s">
        <v>328</v>
      </c>
      <c r="C102" s="297" t="s">
        <v>495</v>
      </c>
      <c r="D102" s="304"/>
      <c r="E102" s="304"/>
      <c r="F102" s="304"/>
      <c r="G102" s="304"/>
      <c r="I102" s="291" t="b">
        <v>0</v>
      </c>
      <c r="J102" s="291" t="b">
        <v>0</v>
      </c>
      <c r="K102" s="291" t="b">
        <v>0</v>
      </c>
      <c r="L102" s="291" t="b">
        <v>0</v>
      </c>
      <c r="P102" s="308"/>
    </row>
    <row r="103" spans="2:16" ht="30" customHeight="1" x14ac:dyDescent="0.15">
      <c r="B103" s="302" t="s">
        <v>331</v>
      </c>
      <c r="C103" s="312" t="s">
        <v>496</v>
      </c>
      <c r="D103" s="313"/>
      <c r="E103" s="313"/>
      <c r="F103" s="313"/>
      <c r="G103" s="313"/>
      <c r="H103" s="312"/>
      <c r="I103" s="291" t="b">
        <v>0</v>
      </c>
      <c r="J103" s="291" t="b">
        <v>0</v>
      </c>
      <c r="K103" s="291" t="b">
        <v>0</v>
      </c>
      <c r="L103" s="291" t="b">
        <v>0</v>
      </c>
      <c r="P103" s="308"/>
    </row>
    <row r="104" spans="2:16" ht="30" customHeight="1" x14ac:dyDescent="0.15">
      <c r="B104" s="91" t="s">
        <v>334</v>
      </c>
      <c r="C104" s="297" t="s">
        <v>497</v>
      </c>
      <c r="D104" s="314"/>
      <c r="E104" s="314"/>
      <c r="F104" s="314"/>
      <c r="G104" s="314"/>
      <c r="I104" s="291" t="b">
        <v>0</v>
      </c>
      <c r="J104" s="291" t="b">
        <v>0</v>
      </c>
      <c r="K104" s="291" t="b">
        <v>0</v>
      </c>
      <c r="L104" s="291" t="b">
        <v>0</v>
      </c>
      <c r="P104" s="308"/>
    </row>
    <row r="105" spans="2:16" ht="30" customHeight="1" x14ac:dyDescent="0.15">
      <c r="D105" s="315"/>
      <c r="E105" s="315"/>
      <c r="F105" s="315"/>
      <c r="G105" s="304"/>
      <c r="P105" s="308"/>
    </row>
    <row r="106" spans="2:16" ht="16.5" customHeight="1" x14ac:dyDescent="0.15"/>
    <row r="107" spans="2:16" ht="15" customHeight="1" x14ac:dyDescent="0.15">
      <c r="B107" s="1012" t="s">
        <v>498</v>
      </c>
      <c r="C107" s="1012"/>
    </row>
    <row r="108" spans="2:16" ht="15" customHeight="1" x14ac:dyDescent="0.15">
      <c r="B108" s="998"/>
      <c r="C108" s="999"/>
      <c r="D108" s="999"/>
      <c r="E108" s="999"/>
      <c r="F108" s="999"/>
      <c r="G108" s="999"/>
      <c r="H108" s="1000"/>
    </row>
    <row r="109" spans="2:16" ht="15" customHeight="1" x14ac:dyDescent="0.15">
      <c r="B109" s="1001"/>
      <c r="C109" s="1002"/>
      <c r="D109" s="1002"/>
      <c r="E109" s="1002"/>
      <c r="F109" s="1002"/>
      <c r="G109" s="1002"/>
      <c r="H109" s="1003"/>
    </row>
    <row r="110" spans="2:16" ht="15" customHeight="1" x14ac:dyDescent="0.15">
      <c r="B110" s="1001"/>
      <c r="C110" s="1002"/>
      <c r="D110" s="1002"/>
      <c r="E110" s="1002"/>
      <c r="F110" s="1002"/>
      <c r="G110" s="1002"/>
      <c r="H110" s="1003"/>
    </row>
    <row r="111" spans="2:16" ht="15" customHeight="1" x14ac:dyDescent="0.15">
      <c r="B111" s="1001"/>
      <c r="C111" s="1002"/>
      <c r="D111" s="1002"/>
      <c r="E111" s="1002"/>
      <c r="F111" s="1002"/>
      <c r="G111" s="1002"/>
      <c r="H111" s="1003"/>
    </row>
    <row r="112" spans="2:16" ht="15" customHeight="1" x14ac:dyDescent="0.15">
      <c r="B112" s="1001"/>
      <c r="C112" s="1002"/>
      <c r="D112" s="1002"/>
      <c r="E112" s="1002"/>
      <c r="F112" s="1002"/>
      <c r="G112" s="1002"/>
      <c r="H112" s="1003"/>
    </row>
    <row r="113" spans="2:8" ht="15" customHeight="1" x14ac:dyDescent="0.15">
      <c r="B113" s="1004"/>
      <c r="C113" s="1005"/>
      <c r="D113" s="1005"/>
      <c r="E113" s="1005"/>
      <c r="F113" s="1005"/>
      <c r="G113" s="1005"/>
      <c r="H113" s="1006"/>
    </row>
    <row r="114" spans="2:8" ht="15" customHeight="1" x14ac:dyDescent="0.15"/>
    <row r="115" spans="2:8" ht="15" customHeight="1" x14ac:dyDescent="0.15">
      <c r="B115" s="1012" t="s">
        <v>499</v>
      </c>
      <c r="C115" s="1012"/>
    </row>
    <row r="116" spans="2:8" ht="15" customHeight="1" x14ac:dyDescent="0.15">
      <c r="B116" s="998"/>
      <c r="C116" s="999"/>
      <c r="D116" s="999"/>
      <c r="E116" s="999"/>
      <c r="F116" s="999"/>
      <c r="G116" s="999"/>
      <c r="H116" s="1000"/>
    </row>
    <row r="117" spans="2:8" ht="15" customHeight="1" x14ac:dyDescent="0.15">
      <c r="B117" s="1001"/>
      <c r="C117" s="1002"/>
      <c r="D117" s="1002"/>
      <c r="E117" s="1002"/>
      <c r="F117" s="1002"/>
      <c r="G117" s="1002"/>
      <c r="H117" s="1003"/>
    </row>
    <row r="118" spans="2:8" ht="15" customHeight="1" x14ac:dyDescent="0.15">
      <c r="B118" s="1001"/>
      <c r="C118" s="1002"/>
      <c r="D118" s="1002"/>
      <c r="E118" s="1002"/>
      <c r="F118" s="1002"/>
      <c r="G118" s="1002"/>
      <c r="H118" s="1003"/>
    </row>
    <row r="119" spans="2:8" ht="15" customHeight="1" x14ac:dyDescent="0.15">
      <c r="B119" s="1001"/>
      <c r="C119" s="1002"/>
      <c r="D119" s="1002"/>
      <c r="E119" s="1002"/>
      <c r="F119" s="1002"/>
      <c r="G119" s="1002"/>
      <c r="H119" s="1003"/>
    </row>
    <row r="120" spans="2:8" ht="15" customHeight="1" x14ac:dyDescent="0.15">
      <c r="B120" s="1001"/>
      <c r="C120" s="1002"/>
      <c r="D120" s="1002"/>
      <c r="E120" s="1002"/>
      <c r="F120" s="1002"/>
      <c r="G120" s="1002"/>
      <c r="H120" s="1003"/>
    </row>
    <row r="121" spans="2:8" ht="15" customHeight="1" x14ac:dyDescent="0.15">
      <c r="B121" s="1004"/>
      <c r="C121" s="1005"/>
      <c r="D121" s="1005"/>
      <c r="E121" s="1005"/>
      <c r="F121" s="1005"/>
      <c r="G121" s="1005"/>
      <c r="H121" s="1006"/>
    </row>
    <row r="122" spans="2:8" ht="15" customHeight="1" x14ac:dyDescent="0.15"/>
    <row r="123" spans="2:8" ht="15" customHeight="1" x14ac:dyDescent="0.15"/>
    <row r="124" spans="2:8" ht="15" customHeight="1" x14ac:dyDescent="0.15"/>
    <row r="125" spans="2:8" ht="15" customHeight="1" x14ac:dyDescent="0.15">
      <c r="C125" s="1"/>
    </row>
    <row r="126" spans="2:8" ht="15" customHeight="1" x14ac:dyDescent="0.15"/>
    <row r="127" spans="2:8" ht="15" customHeight="1" x14ac:dyDescent="0.15"/>
    <row r="128" spans="2:8" ht="15" customHeight="1" x14ac:dyDescent="0.15"/>
    <row r="129" spans="3:3" ht="15" customHeight="1" x14ac:dyDescent="0.15"/>
    <row r="130" spans="3:3" ht="15" customHeight="1" x14ac:dyDescent="0.15"/>
    <row r="131" spans="3:3" ht="15" customHeight="1" x14ac:dyDescent="0.15">
      <c r="C131" s="316"/>
    </row>
    <row r="132" spans="3:3" ht="15" customHeight="1" x14ac:dyDescent="0.15"/>
    <row r="133" spans="3:3" ht="15" customHeight="1" x14ac:dyDescent="0.15"/>
    <row r="134" spans="3:3" ht="15" customHeight="1" x14ac:dyDescent="0.15"/>
    <row r="135" spans="3:3" ht="15" customHeight="1" x14ac:dyDescent="0.15"/>
    <row r="136" spans="3:3" ht="15" customHeight="1" x14ac:dyDescent="0.15"/>
    <row r="137" spans="3:3" ht="15" customHeight="1" x14ac:dyDescent="0.15"/>
    <row r="138" spans="3:3" ht="15" customHeight="1" x14ac:dyDescent="0.15"/>
    <row r="139" spans="3:3" ht="15" customHeight="1" x14ac:dyDescent="0.15"/>
    <row r="140" spans="3:3" ht="15" customHeight="1" x14ac:dyDescent="0.15"/>
    <row r="141" spans="3:3" ht="15" customHeight="1" x14ac:dyDescent="0.15"/>
    <row r="142" spans="3:3" ht="15" customHeight="1" x14ac:dyDescent="0.15"/>
    <row r="143" spans="3:3" ht="15" customHeight="1" x14ac:dyDescent="0.15"/>
    <row r="144" spans="3:3" ht="15" customHeight="1" x14ac:dyDescent="0.15"/>
    <row r="145" spans="3:3" ht="15" customHeight="1" x14ac:dyDescent="0.15"/>
    <row r="146" spans="3:3" ht="15" customHeight="1" x14ac:dyDescent="0.15"/>
    <row r="147" spans="3:3" ht="15" customHeight="1" x14ac:dyDescent="0.15">
      <c r="C147" s="317"/>
    </row>
    <row r="148" spans="3:3" ht="15" customHeight="1" x14ac:dyDescent="0.15"/>
    <row r="149" spans="3:3" ht="15" customHeight="1" x14ac:dyDescent="0.15">
      <c r="C149" s="318"/>
    </row>
    <row r="150" spans="3:3" ht="15" customHeight="1" x14ac:dyDescent="0.15">
      <c r="C150" s="318"/>
    </row>
    <row r="151" spans="3:3" ht="15" customHeight="1" x14ac:dyDescent="0.15">
      <c r="C151" s="318"/>
    </row>
    <row r="152" spans="3:3" ht="15" customHeight="1" x14ac:dyDescent="0.15">
      <c r="C152" s="318"/>
    </row>
    <row r="153" spans="3:3" ht="15" customHeight="1" x14ac:dyDescent="0.15">
      <c r="C153" s="318"/>
    </row>
    <row r="154" spans="3:3" ht="15" customHeight="1" x14ac:dyDescent="0.15"/>
    <row r="155" spans="3:3" ht="15" customHeight="1" x14ac:dyDescent="0.15"/>
    <row r="156" spans="3:3" ht="15" customHeight="1" x14ac:dyDescent="0.15"/>
    <row r="157" spans="3:3" ht="15" customHeight="1" x14ac:dyDescent="0.15"/>
    <row r="158" spans="3:3" ht="15" customHeight="1" x14ac:dyDescent="0.15"/>
    <row r="159" spans="3:3" ht="15" customHeight="1" x14ac:dyDescent="0.15"/>
    <row r="160" spans="3:3"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sheetData>
  <sheetProtection algorithmName="SHA-512" hashValue="qhcvf1sxKfx0Pw8U6pLGoFxNhWHbXsM+EM0Hxg/VWtq/Ii+jg+jwv8Cb5GNLJXoMNayQwxRxDo8hgN+MSMlzDw==" saltValue="9Aokn4KyxwZ0BIw0MMHiaA==" spinCount="100000" sheet="1" objects="1" scenarios="1"/>
  <mergeCells count="29">
    <mergeCell ref="B1:H1"/>
    <mergeCell ref="B2:H2"/>
    <mergeCell ref="B3:C3"/>
    <mergeCell ref="B4:C4"/>
    <mergeCell ref="B9:H9"/>
    <mergeCell ref="B5:H5"/>
    <mergeCell ref="B6:H6"/>
    <mergeCell ref="B7:H7"/>
    <mergeCell ref="B8:H8"/>
    <mergeCell ref="B12:C12"/>
    <mergeCell ref="D12:H12"/>
    <mergeCell ref="B13:C13"/>
    <mergeCell ref="B108:H113"/>
    <mergeCell ref="B115:C115"/>
    <mergeCell ref="D13:H13"/>
    <mergeCell ref="B14:C14"/>
    <mergeCell ref="D14:H14"/>
    <mergeCell ref="B15:C15"/>
    <mergeCell ref="D15:H15"/>
    <mergeCell ref="B116:H121"/>
    <mergeCell ref="D16:H16"/>
    <mergeCell ref="B20:C20"/>
    <mergeCell ref="B83:C83"/>
    <mergeCell ref="B84:C84"/>
    <mergeCell ref="B85:C85"/>
    <mergeCell ref="B107:C107"/>
    <mergeCell ref="B91:C91"/>
    <mergeCell ref="B86:C86"/>
    <mergeCell ref="B16:C16"/>
  </mergeCells>
  <phoneticPr fontId="58" type="noConversion"/>
  <conditionalFormatting sqref="B5:H5">
    <cfRule type="expression" dxfId="52" priority="1" stopIfTrue="1">
      <formula>$D$12=""</formula>
    </cfRule>
  </conditionalFormatting>
  <dataValidations count="1">
    <dataValidation allowBlank="1" showInputMessage="1" showErrorMessage="1" promptTitle="nieuwe regel?" prompt="druk op Alt+Enter" sqref="B108:H113 B116:H121"/>
  </dataValidations>
  <pageMargins left="0.5" right="0.15" top="1" bottom="1" header="0.5" footer="0.5"/>
  <pageSetup paperSize="9" scale="90" orientation="portrait" horizontalDpi="4294967293" r:id="rId1"/>
  <headerFooter alignWithMargins="0">
    <oddFooter>&amp;L© Eduforce / Meesterwerk &amp;Cpagina &amp;P&amp;R&amp;D / &amp;T</oddFooter>
  </headerFooter>
  <rowBreaks count="1" manualBreakCount="1">
    <brk id="82" min="1"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3</xdr:col>
                    <xdr:colOff>38100</xdr:colOff>
                    <xdr:row>21</xdr:row>
                    <xdr:rowOff>85725</xdr:rowOff>
                  </from>
                  <to>
                    <xdr:col>4</xdr:col>
                    <xdr:colOff>28575</xdr:colOff>
                    <xdr:row>21</xdr:row>
                    <xdr:rowOff>304800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4</xdr:col>
                    <xdr:colOff>38100</xdr:colOff>
                    <xdr:row>21</xdr:row>
                    <xdr:rowOff>85725</xdr:rowOff>
                  </from>
                  <to>
                    <xdr:col>5</xdr:col>
                    <xdr:colOff>28575</xdr:colOff>
                    <xdr:row>21</xdr:row>
                    <xdr:rowOff>304800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5</xdr:col>
                    <xdr:colOff>38100</xdr:colOff>
                    <xdr:row>21</xdr:row>
                    <xdr:rowOff>85725</xdr:rowOff>
                  </from>
                  <to>
                    <xdr:col>6</xdr:col>
                    <xdr:colOff>28575</xdr:colOff>
                    <xdr:row>21</xdr:row>
                    <xdr:rowOff>304800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xdr:col>
                    <xdr:colOff>38100</xdr:colOff>
                    <xdr:row>21</xdr:row>
                    <xdr:rowOff>85725</xdr:rowOff>
                  </from>
                  <to>
                    <xdr:col>7</xdr:col>
                    <xdr:colOff>28575</xdr:colOff>
                    <xdr:row>21</xdr:row>
                    <xdr:rowOff>304800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3</xdr:col>
                    <xdr:colOff>38100</xdr:colOff>
                    <xdr:row>22</xdr:row>
                    <xdr:rowOff>85725</xdr:rowOff>
                  </from>
                  <to>
                    <xdr:col>4</xdr:col>
                    <xdr:colOff>28575</xdr:colOff>
                    <xdr:row>22</xdr:row>
                    <xdr:rowOff>304800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4</xdr:col>
                    <xdr:colOff>38100</xdr:colOff>
                    <xdr:row>22</xdr:row>
                    <xdr:rowOff>85725</xdr:rowOff>
                  </from>
                  <to>
                    <xdr:col>5</xdr:col>
                    <xdr:colOff>28575</xdr:colOff>
                    <xdr:row>22</xdr:row>
                    <xdr:rowOff>304800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5</xdr:col>
                    <xdr:colOff>38100</xdr:colOff>
                    <xdr:row>22</xdr:row>
                    <xdr:rowOff>85725</xdr:rowOff>
                  </from>
                  <to>
                    <xdr:col>6</xdr:col>
                    <xdr:colOff>28575</xdr:colOff>
                    <xdr:row>22</xdr:row>
                    <xdr:rowOff>304800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xdr:col>
                    <xdr:colOff>38100</xdr:colOff>
                    <xdr:row>22</xdr:row>
                    <xdr:rowOff>85725</xdr:rowOff>
                  </from>
                  <to>
                    <xdr:col>7</xdr:col>
                    <xdr:colOff>28575</xdr:colOff>
                    <xdr:row>22</xdr:row>
                    <xdr:rowOff>304800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3</xdr:col>
                    <xdr:colOff>38100</xdr:colOff>
                    <xdr:row>24</xdr:row>
                    <xdr:rowOff>85725</xdr:rowOff>
                  </from>
                  <to>
                    <xdr:col>4</xdr:col>
                    <xdr:colOff>28575</xdr:colOff>
                    <xdr:row>24</xdr:row>
                    <xdr:rowOff>304800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xdr:col>
                    <xdr:colOff>38100</xdr:colOff>
                    <xdr:row>24</xdr:row>
                    <xdr:rowOff>85725</xdr:rowOff>
                  </from>
                  <to>
                    <xdr:col>5</xdr:col>
                    <xdr:colOff>28575</xdr:colOff>
                    <xdr:row>24</xdr:row>
                    <xdr:rowOff>304800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5</xdr:col>
                    <xdr:colOff>38100</xdr:colOff>
                    <xdr:row>24</xdr:row>
                    <xdr:rowOff>85725</xdr:rowOff>
                  </from>
                  <to>
                    <xdr:col>6</xdr:col>
                    <xdr:colOff>28575</xdr:colOff>
                    <xdr:row>24</xdr:row>
                    <xdr:rowOff>304800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xdr:col>
                    <xdr:colOff>38100</xdr:colOff>
                    <xdr:row>24</xdr:row>
                    <xdr:rowOff>85725</xdr:rowOff>
                  </from>
                  <to>
                    <xdr:col>7</xdr:col>
                    <xdr:colOff>28575</xdr:colOff>
                    <xdr:row>24</xdr:row>
                    <xdr:rowOff>304800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3</xdr:col>
                    <xdr:colOff>38100</xdr:colOff>
                    <xdr:row>26</xdr:row>
                    <xdr:rowOff>85725</xdr:rowOff>
                  </from>
                  <to>
                    <xdr:col>4</xdr:col>
                    <xdr:colOff>28575</xdr:colOff>
                    <xdr:row>26</xdr:row>
                    <xdr:rowOff>304800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4</xdr:col>
                    <xdr:colOff>38100</xdr:colOff>
                    <xdr:row>26</xdr:row>
                    <xdr:rowOff>85725</xdr:rowOff>
                  </from>
                  <to>
                    <xdr:col>5</xdr:col>
                    <xdr:colOff>28575</xdr:colOff>
                    <xdr:row>26</xdr:row>
                    <xdr:rowOff>304800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5</xdr:col>
                    <xdr:colOff>38100</xdr:colOff>
                    <xdr:row>26</xdr:row>
                    <xdr:rowOff>85725</xdr:rowOff>
                  </from>
                  <to>
                    <xdr:col>6</xdr:col>
                    <xdr:colOff>28575</xdr:colOff>
                    <xdr:row>26</xdr:row>
                    <xdr:rowOff>304800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xdr:col>
                    <xdr:colOff>38100</xdr:colOff>
                    <xdr:row>26</xdr:row>
                    <xdr:rowOff>85725</xdr:rowOff>
                  </from>
                  <to>
                    <xdr:col>7</xdr:col>
                    <xdr:colOff>28575</xdr:colOff>
                    <xdr:row>26</xdr:row>
                    <xdr:rowOff>304800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3</xdr:col>
                    <xdr:colOff>38100</xdr:colOff>
                    <xdr:row>28</xdr:row>
                    <xdr:rowOff>85725</xdr:rowOff>
                  </from>
                  <to>
                    <xdr:col>4</xdr:col>
                    <xdr:colOff>28575</xdr:colOff>
                    <xdr:row>28</xdr:row>
                    <xdr:rowOff>304800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4</xdr:col>
                    <xdr:colOff>38100</xdr:colOff>
                    <xdr:row>28</xdr:row>
                    <xdr:rowOff>85725</xdr:rowOff>
                  </from>
                  <to>
                    <xdr:col>5</xdr:col>
                    <xdr:colOff>28575</xdr:colOff>
                    <xdr:row>28</xdr:row>
                    <xdr:rowOff>304800</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5</xdr:col>
                    <xdr:colOff>38100</xdr:colOff>
                    <xdr:row>28</xdr:row>
                    <xdr:rowOff>85725</xdr:rowOff>
                  </from>
                  <to>
                    <xdr:col>6</xdr:col>
                    <xdr:colOff>28575</xdr:colOff>
                    <xdr:row>28</xdr:row>
                    <xdr:rowOff>304800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6</xdr:col>
                    <xdr:colOff>38100</xdr:colOff>
                    <xdr:row>28</xdr:row>
                    <xdr:rowOff>85725</xdr:rowOff>
                  </from>
                  <to>
                    <xdr:col>7</xdr:col>
                    <xdr:colOff>28575</xdr:colOff>
                    <xdr:row>28</xdr:row>
                    <xdr:rowOff>304800</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3</xdr:col>
                    <xdr:colOff>38100</xdr:colOff>
                    <xdr:row>30</xdr:row>
                    <xdr:rowOff>85725</xdr:rowOff>
                  </from>
                  <to>
                    <xdr:col>4</xdr:col>
                    <xdr:colOff>28575</xdr:colOff>
                    <xdr:row>30</xdr:row>
                    <xdr:rowOff>304800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4</xdr:col>
                    <xdr:colOff>38100</xdr:colOff>
                    <xdr:row>30</xdr:row>
                    <xdr:rowOff>85725</xdr:rowOff>
                  </from>
                  <to>
                    <xdr:col>5</xdr:col>
                    <xdr:colOff>28575</xdr:colOff>
                    <xdr:row>30</xdr:row>
                    <xdr:rowOff>304800</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5</xdr:col>
                    <xdr:colOff>38100</xdr:colOff>
                    <xdr:row>30</xdr:row>
                    <xdr:rowOff>85725</xdr:rowOff>
                  </from>
                  <to>
                    <xdr:col>6</xdr:col>
                    <xdr:colOff>28575</xdr:colOff>
                    <xdr:row>30</xdr:row>
                    <xdr:rowOff>304800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xdr:col>
                    <xdr:colOff>38100</xdr:colOff>
                    <xdr:row>30</xdr:row>
                    <xdr:rowOff>85725</xdr:rowOff>
                  </from>
                  <to>
                    <xdr:col>7</xdr:col>
                    <xdr:colOff>28575</xdr:colOff>
                    <xdr:row>30</xdr:row>
                    <xdr:rowOff>304800</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3</xdr:col>
                    <xdr:colOff>38100</xdr:colOff>
                    <xdr:row>32</xdr:row>
                    <xdr:rowOff>85725</xdr:rowOff>
                  </from>
                  <to>
                    <xdr:col>4</xdr:col>
                    <xdr:colOff>28575</xdr:colOff>
                    <xdr:row>32</xdr:row>
                    <xdr:rowOff>304800</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4</xdr:col>
                    <xdr:colOff>38100</xdr:colOff>
                    <xdr:row>32</xdr:row>
                    <xdr:rowOff>85725</xdr:rowOff>
                  </from>
                  <to>
                    <xdr:col>5</xdr:col>
                    <xdr:colOff>28575</xdr:colOff>
                    <xdr:row>32</xdr:row>
                    <xdr:rowOff>304800</xdr:rowOff>
                  </to>
                </anchor>
              </controlPr>
            </control>
          </mc:Choice>
        </mc:AlternateContent>
        <mc:AlternateContent xmlns:mc="http://schemas.openxmlformats.org/markup-compatibility/2006">
          <mc:Choice Requires="x14">
            <control shapeId="8219" r:id="rId30" name="Check Box 27">
              <controlPr defaultSize="0" autoFill="0" autoLine="0" autoPict="0">
                <anchor moveWithCells="1">
                  <from>
                    <xdr:col>5</xdr:col>
                    <xdr:colOff>38100</xdr:colOff>
                    <xdr:row>32</xdr:row>
                    <xdr:rowOff>85725</xdr:rowOff>
                  </from>
                  <to>
                    <xdr:col>6</xdr:col>
                    <xdr:colOff>28575</xdr:colOff>
                    <xdr:row>32</xdr:row>
                    <xdr:rowOff>304800</xdr:rowOff>
                  </to>
                </anchor>
              </controlPr>
            </control>
          </mc:Choice>
        </mc:AlternateContent>
        <mc:AlternateContent xmlns:mc="http://schemas.openxmlformats.org/markup-compatibility/2006">
          <mc:Choice Requires="x14">
            <control shapeId="8220" r:id="rId31" name="Check Box 28">
              <controlPr defaultSize="0" autoFill="0" autoLine="0" autoPict="0">
                <anchor moveWithCells="1">
                  <from>
                    <xdr:col>6</xdr:col>
                    <xdr:colOff>38100</xdr:colOff>
                    <xdr:row>32</xdr:row>
                    <xdr:rowOff>85725</xdr:rowOff>
                  </from>
                  <to>
                    <xdr:col>7</xdr:col>
                    <xdr:colOff>28575</xdr:colOff>
                    <xdr:row>32</xdr:row>
                    <xdr:rowOff>304800</xdr:rowOff>
                  </to>
                </anchor>
              </controlPr>
            </control>
          </mc:Choice>
        </mc:AlternateContent>
        <mc:AlternateContent xmlns:mc="http://schemas.openxmlformats.org/markup-compatibility/2006">
          <mc:Choice Requires="x14">
            <control shapeId="8221" r:id="rId32" name="Check Box 29">
              <controlPr defaultSize="0" autoFill="0" autoLine="0" autoPict="0">
                <anchor moveWithCells="1">
                  <from>
                    <xdr:col>3</xdr:col>
                    <xdr:colOff>38100</xdr:colOff>
                    <xdr:row>34</xdr:row>
                    <xdr:rowOff>85725</xdr:rowOff>
                  </from>
                  <to>
                    <xdr:col>4</xdr:col>
                    <xdr:colOff>28575</xdr:colOff>
                    <xdr:row>34</xdr:row>
                    <xdr:rowOff>304800</xdr:rowOff>
                  </to>
                </anchor>
              </controlPr>
            </control>
          </mc:Choice>
        </mc:AlternateContent>
        <mc:AlternateContent xmlns:mc="http://schemas.openxmlformats.org/markup-compatibility/2006">
          <mc:Choice Requires="x14">
            <control shapeId="8222" r:id="rId33" name="Check Box 30">
              <controlPr defaultSize="0" autoFill="0" autoLine="0" autoPict="0">
                <anchor moveWithCells="1">
                  <from>
                    <xdr:col>4</xdr:col>
                    <xdr:colOff>38100</xdr:colOff>
                    <xdr:row>34</xdr:row>
                    <xdr:rowOff>85725</xdr:rowOff>
                  </from>
                  <to>
                    <xdr:col>5</xdr:col>
                    <xdr:colOff>28575</xdr:colOff>
                    <xdr:row>34</xdr:row>
                    <xdr:rowOff>304800</xdr:rowOff>
                  </to>
                </anchor>
              </controlPr>
            </control>
          </mc:Choice>
        </mc:AlternateContent>
        <mc:AlternateContent xmlns:mc="http://schemas.openxmlformats.org/markup-compatibility/2006">
          <mc:Choice Requires="x14">
            <control shapeId="8223" r:id="rId34" name="Check Box 31">
              <controlPr defaultSize="0" autoFill="0" autoLine="0" autoPict="0">
                <anchor moveWithCells="1">
                  <from>
                    <xdr:col>5</xdr:col>
                    <xdr:colOff>38100</xdr:colOff>
                    <xdr:row>34</xdr:row>
                    <xdr:rowOff>85725</xdr:rowOff>
                  </from>
                  <to>
                    <xdr:col>6</xdr:col>
                    <xdr:colOff>28575</xdr:colOff>
                    <xdr:row>34</xdr:row>
                    <xdr:rowOff>304800</xdr:rowOff>
                  </to>
                </anchor>
              </controlPr>
            </control>
          </mc:Choice>
        </mc:AlternateContent>
        <mc:AlternateContent xmlns:mc="http://schemas.openxmlformats.org/markup-compatibility/2006">
          <mc:Choice Requires="x14">
            <control shapeId="8224" r:id="rId35" name="Check Box 32">
              <controlPr defaultSize="0" autoFill="0" autoLine="0" autoPict="0">
                <anchor moveWithCells="1">
                  <from>
                    <xdr:col>6</xdr:col>
                    <xdr:colOff>38100</xdr:colOff>
                    <xdr:row>34</xdr:row>
                    <xdr:rowOff>85725</xdr:rowOff>
                  </from>
                  <to>
                    <xdr:col>7</xdr:col>
                    <xdr:colOff>28575</xdr:colOff>
                    <xdr:row>34</xdr:row>
                    <xdr:rowOff>304800</xdr:rowOff>
                  </to>
                </anchor>
              </controlPr>
            </control>
          </mc:Choice>
        </mc:AlternateContent>
        <mc:AlternateContent xmlns:mc="http://schemas.openxmlformats.org/markup-compatibility/2006">
          <mc:Choice Requires="x14">
            <control shapeId="8225" r:id="rId36" name="Check Box 33">
              <controlPr defaultSize="0" autoFill="0" autoLine="0" autoPict="0">
                <anchor moveWithCells="1">
                  <from>
                    <xdr:col>3</xdr:col>
                    <xdr:colOff>38100</xdr:colOff>
                    <xdr:row>36</xdr:row>
                    <xdr:rowOff>85725</xdr:rowOff>
                  </from>
                  <to>
                    <xdr:col>4</xdr:col>
                    <xdr:colOff>28575</xdr:colOff>
                    <xdr:row>36</xdr:row>
                    <xdr:rowOff>304800</xdr:rowOff>
                  </to>
                </anchor>
              </controlPr>
            </control>
          </mc:Choice>
        </mc:AlternateContent>
        <mc:AlternateContent xmlns:mc="http://schemas.openxmlformats.org/markup-compatibility/2006">
          <mc:Choice Requires="x14">
            <control shapeId="8226" r:id="rId37" name="Check Box 34">
              <controlPr defaultSize="0" autoFill="0" autoLine="0" autoPict="0">
                <anchor moveWithCells="1">
                  <from>
                    <xdr:col>4</xdr:col>
                    <xdr:colOff>38100</xdr:colOff>
                    <xdr:row>36</xdr:row>
                    <xdr:rowOff>85725</xdr:rowOff>
                  </from>
                  <to>
                    <xdr:col>5</xdr:col>
                    <xdr:colOff>28575</xdr:colOff>
                    <xdr:row>36</xdr:row>
                    <xdr:rowOff>304800</xdr:rowOff>
                  </to>
                </anchor>
              </controlPr>
            </control>
          </mc:Choice>
        </mc:AlternateContent>
        <mc:AlternateContent xmlns:mc="http://schemas.openxmlformats.org/markup-compatibility/2006">
          <mc:Choice Requires="x14">
            <control shapeId="8227" r:id="rId38" name="Check Box 35">
              <controlPr defaultSize="0" autoFill="0" autoLine="0" autoPict="0">
                <anchor moveWithCells="1">
                  <from>
                    <xdr:col>5</xdr:col>
                    <xdr:colOff>38100</xdr:colOff>
                    <xdr:row>36</xdr:row>
                    <xdr:rowOff>85725</xdr:rowOff>
                  </from>
                  <to>
                    <xdr:col>6</xdr:col>
                    <xdr:colOff>28575</xdr:colOff>
                    <xdr:row>36</xdr:row>
                    <xdr:rowOff>304800</xdr:rowOff>
                  </to>
                </anchor>
              </controlPr>
            </control>
          </mc:Choice>
        </mc:AlternateContent>
        <mc:AlternateContent xmlns:mc="http://schemas.openxmlformats.org/markup-compatibility/2006">
          <mc:Choice Requires="x14">
            <control shapeId="8228" r:id="rId39" name="Check Box 36">
              <controlPr defaultSize="0" autoFill="0" autoLine="0" autoPict="0">
                <anchor moveWithCells="1">
                  <from>
                    <xdr:col>6</xdr:col>
                    <xdr:colOff>38100</xdr:colOff>
                    <xdr:row>36</xdr:row>
                    <xdr:rowOff>85725</xdr:rowOff>
                  </from>
                  <to>
                    <xdr:col>7</xdr:col>
                    <xdr:colOff>28575</xdr:colOff>
                    <xdr:row>36</xdr:row>
                    <xdr:rowOff>304800</xdr:rowOff>
                  </to>
                </anchor>
              </controlPr>
            </control>
          </mc:Choice>
        </mc:AlternateContent>
        <mc:AlternateContent xmlns:mc="http://schemas.openxmlformats.org/markup-compatibility/2006">
          <mc:Choice Requires="x14">
            <control shapeId="8229" r:id="rId40" name="Check Box 37">
              <controlPr defaultSize="0" autoFill="0" autoLine="0" autoPict="0">
                <anchor moveWithCells="1">
                  <from>
                    <xdr:col>3</xdr:col>
                    <xdr:colOff>38100</xdr:colOff>
                    <xdr:row>38</xdr:row>
                    <xdr:rowOff>85725</xdr:rowOff>
                  </from>
                  <to>
                    <xdr:col>4</xdr:col>
                    <xdr:colOff>28575</xdr:colOff>
                    <xdr:row>38</xdr:row>
                    <xdr:rowOff>304800</xdr:rowOff>
                  </to>
                </anchor>
              </controlPr>
            </control>
          </mc:Choice>
        </mc:AlternateContent>
        <mc:AlternateContent xmlns:mc="http://schemas.openxmlformats.org/markup-compatibility/2006">
          <mc:Choice Requires="x14">
            <control shapeId="8230" r:id="rId41" name="Check Box 38">
              <controlPr defaultSize="0" autoFill="0" autoLine="0" autoPict="0">
                <anchor moveWithCells="1">
                  <from>
                    <xdr:col>4</xdr:col>
                    <xdr:colOff>38100</xdr:colOff>
                    <xdr:row>38</xdr:row>
                    <xdr:rowOff>85725</xdr:rowOff>
                  </from>
                  <to>
                    <xdr:col>5</xdr:col>
                    <xdr:colOff>28575</xdr:colOff>
                    <xdr:row>38</xdr:row>
                    <xdr:rowOff>304800</xdr:rowOff>
                  </to>
                </anchor>
              </controlPr>
            </control>
          </mc:Choice>
        </mc:AlternateContent>
        <mc:AlternateContent xmlns:mc="http://schemas.openxmlformats.org/markup-compatibility/2006">
          <mc:Choice Requires="x14">
            <control shapeId="8231" r:id="rId42" name="Check Box 39">
              <controlPr defaultSize="0" autoFill="0" autoLine="0" autoPict="0">
                <anchor moveWithCells="1">
                  <from>
                    <xdr:col>5</xdr:col>
                    <xdr:colOff>38100</xdr:colOff>
                    <xdr:row>38</xdr:row>
                    <xdr:rowOff>85725</xdr:rowOff>
                  </from>
                  <to>
                    <xdr:col>6</xdr:col>
                    <xdr:colOff>28575</xdr:colOff>
                    <xdr:row>38</xdr:row>
                    <xdr:rowOff>304800</xdr:rowOff>
                  </to>
                </anchor>
              </controlPr>
            </control>
          </mc:Choice>
        </mc:AlternateContent>
        <mc:AlternateContent xmlns:mc="http://schemas.openxmlformats.org/markup-compatibility/2006">
          <mc:Choice Requires="x14">
            <control shapeId="8232" r:id="rId43" name="Check Box 40">
              <controlPr defaultSize="0" autoFill="0" autoLine="0" autoPict="0">
                <anchor moveWithCells="1">
                  <from>
                    <xdr:col>6</xdr:col>
                    <xdr:colOff>38100</xdr:colOff>
                    <xdr:row>38</xdr:row>
                    <xdr:rowOff>85725</xdr:rowOff>
                  </from>
                  <to>
                    <xdr:col>7</xdr:col>
                    <xdr:colOff>28575</xdr:colOff>
                    <xdr:row>38</xdr:row>
                    <xdr:rowOff>304800</xdr:rowOff>
                  </to>
                </anchor>
              </controlPr>
            </control>
          </mc:Choice>
        </mc:AlternateContent>
        <mc:AlternateContent xmlns:mc="http://schemas.openxmlformats.org/markup-compatibility/2006">
          <mc:Choice Requires="x14">
            <control shapeId="8233" r:id="rId44" name="Check Box 41">
              <controlPr defaultSize="0" autoFill="0" autoLine="0" autoPict="0">
                <anchor moveWithCells="1">
                  <from>
                    <xdr:col>3</xdr:col>
                    <xdr:colOff>38100</xdr:colOff>
                    <xdr:row>23</xdr:row>
                    <xdr:rowOff>85725</xdr:rowOff>
                  </from>
                  <to>
                    <xdr:col>4</xdr:col>
                    <xdr:colOff>28575</xdr:colOff>
                    <xdr:row>23</xdr:row>
                    <xdr:rowOff>304800</xdr:rowOff>
                  </to>
                </anchor>
              </controlPr>
            </control>
          </mc:Choice>
        </mc:AlternateContent>
        <mc:AlternateContent xmlns:mc="http://schemas.openxmlformats.org/markup-compatibility/2006">
          <mc:Choice Requires="x14">
            <control shapeId="8234" r:id="rId45" name="Check Box 42">
              <controlPr defaultSize="0" autoFill="0" autoLine="0" autoPict="0">
                <anchor moveWithCells="1">
                  <from>
                    <xdr:col>4</xdr:col>
                    <xdr:colOff>38100</xdr:colOff>
                    <xdr:row>23</xdr:row>
                    <xdr:rowOff>85725</xdr:rowOff>
                  </from>
                  <to>
                    <xdr:col>5</xdr:col>
                    <xdr:colOff>28575</xdr:colOff>
                    <xdr:row>23</xdr:row>
                    <xdr:rowOff>304800</xdr:rowOff>
                  </to>
                </anchor>
              </controlPr>
            </control>
          </mc:Choice>
        </mc:AlternateContent>
        <mc:AlternateContent xmlns:mc="http://schemas.openxmlformats.org/markup-compatibility/2006">
          <mc:Choice Requires="x14">
            <control shapeId="8235" r:id="rId46" name="Check Box 43">
              <controlPr defaultSize="0" autoFill="0" autoLine="0" autoPict="0">
                <anchor moveWithCells="1">
                  <from>
                    <xdr:col>5</xdr:col>
                    <xdr:colOff>38100</xdr:colOff>
                    <xdr:row>23</xdr:row>
                    <xdr:rowOff>85725</xdr:rowOff>
                  </from>
                  <to>
                    <xdr:col>6</xdr:col>
                    <xdr:colOff>28575</xdr:colOff>
                    <xdr:row>23</xdr:row>
                    <xdr:rowOff>304800</xdr:rowOff>
                  </to>
                </anchor>
              </controlPr>
            </control>
          </mc:Choice>
        </mc:AlternateContent>
        <mc:AlternateContent xmlns:mc="http://schemas.openxmlformats.org/markup-compatibility/2006">
          <mc:Choice Requires="x14">
            <control shapeId="8236" r:id="rId47" name="Check Box 44">
              <controlPr defaultSize="0" autoFill="0" autoLine="0" autoPict="0">
                <anchor moveWithCells="1">
                  <from>
                    <xdr:col>6</xdr:col>
                    <xdr:colOff>38100</xdr:colOff>
                    <xdr:row>23</xdr:row>
                    <xdr:rowOff>85725</xdr:rowOff>
                  </from>
                  <to>
                    <xdr:col>7</xdr:col>
                    <xdr:colOff>28575</xdr:colOff>
                    <xdr:row>23</xdr:row>
                    <xdr:rowOff>304800</xdr:rowOff>
                  </to>
                </anchor>
              </controlPr>
            </control>
          </mc:Choice>
        </mc:AlternateContent>
        <mc:AlternateContent xmlns:mc="http://schemas.openxmlformats.org/markup-compatibility/2006">
          <mc:Choice Requires="x14">
            <control shapeId="8237" r:id="rId48" name="Check Box 45">
              <controlPr defaultSize="0" autoFill="0" autoLine="0" autoPict="0">
                <anchor moveWithCells="1">
                  <from>
                    <xdr:col>3</xdr:col>
                    <xdr:colOff>38100</xdr:colOff>
                    <xdr:row>25</xdr:row>
                    <xdr:rowOff>85725</xdr:rowOff>
                  </from>
                  <to>
                    <xdr:col>4</xdr:col>
                    <xdr:colOff>28575</xdr:colOff>
                    <xdr:row>25</xdr:row>
                    <xdr:rowOff>304800</xdr:rowOff>
                  </to>
                </anchor>
              </controlPr>
            </control>
          </mc:Choice>
        </mc:AlternateContent>
        <mc:AlternateContent xmlns:mc="http://schemas.openxmlformats.org/markup-compatibility/2006">
          <mc:Choice Requires="x14">
            <control shapeId="8238" r:id="rId49" name="Check Box 46">
              <controlPr defaultSize="0" autoFill="0" autoLine="0" autoPict="0">
                <anchor moveWithCells="1">
                  <from>
                    <xdr:col>4</xdr:col>
                    <xdr:colOff>38100</xdr:colOff>
                    <xdr:row>25</xdr:row>
                    <xdr:rowOff>85725</xdr:rowOff>
                  </from>
                  <to>
                    <xdr:col>5</xdr:col>
                    <xdr:colOff>28575</xdr:colOff>
                    <xdr:row>25</xdr:row>
                    <xdr:rowOff>304800</xdr:rowOff>
                  </to>
                </anchor>
              </controlPr>
            </control>
          </mc:Choice>
        </mc:AlternateContent>
        <mc:AlternateContent xmlns:mc="http://schemas.openxmlformats.org/markup-compatibility/2006">
          <mc:Choice Requires="x14">
            <control shapeId="8239" r:id="rId50" name="Check Box 47">
              <controlPr defaultSize="0" autoFill="0" autoLine="0" autoPict="0">
                <anchor moveWithCells="1">
                  <from>
                    <xdr:col>5</xdr:col>
                    <xdr:colOff>38100</xdr:colOff>
                    <xdr:row>25</xdr:row>
                    <xdr:rowOff>85725</xdr:rowOff>
                  </from>
                  <to>
                    <xdr:col>6</xdr:col>
                    <xdr:colOff>28575</xdr:colOff>
                    <xdr:row>25</xdr:row>
                    <xdr:rowOff>304800</xdr:rowOff>
                  </to>
                </anchor>
              </controlPr>
            </control>
          </mc:Choice>
        </mc:AlternateContent>
        <mc:AlternateContent xmlns:mc="http://schemas.openxmlformats.org/markup-compatibility/2006">
          <mc:Choice Requires="x14">
            <control shapeId="8240" r:id="rId51" name="Check Box 48">
              <controlPr defaultSize="0" autoFill="0" autoLine="0" autoPict="0">
                <anchor moveWithCells="1">
                  <from>
                    <xdr:col>6</xdr:col>
                    <xdr:colOff>38100</xdr:colOff>
                    <xdr:row>25</xdr:row>
                    <xdr:rowOff>85725</xdr:rowOff>
                  </from>
                  <to>
                    <xdr:col>7</xdr:col>
                    <xdr:colOff>28575</xdr:colOff>
                    <xdr:row>25</xdr:row>
                    <xdr:rowOff>304800</xdr:rowOff>
                  </to>
                </anchor>
              </controlPr>
            </control>
          </mc:Choice>
        </mc:AlternateContent>
        <mc:AlternateContent xmlns:mc="http://schemas.openxmlformats.org/markup-compatibility/2006">
          <mc:Choice Requires="x14">
            <control shapeId="8241" r:id="rId52" name="Check Box 49">
              <controlPr defaultSize="0" autoFill="0" autoLine="0" autoPict="0">
                <anchor moveWithCells="1">
                  <from>
                    <xdr:col>3</xdr:col>
                    <xdr:colOff>38100</xdr:colOff>
                    <xdr:row>27</xdr:row>
                    <xdr:rowOff>85725</xdr:rowOff>
                  </from>
                  <to>
                    <xdr:col>4</xdr:col>
                    <xdr:colOff>28575</xdr:colOff>
                    <xdr:row>27</xdr:row>
                    <xdr:rowOff>304800</xdr:rowOff>
                  </to>
                </anchor>
              </controlPr>
            </control>
          </mc:Choice>
        </mc:AlternateContent>
        <mc:AlternateContent xmlns:mc="http://schemas.openxmlformats.org/markup-compatibility/2006">
          <mc:Choice Requires="x14">
            <control shapeId="8242" r:id="rId53" name="Check Box 50">
              <controlPr defaultSize="0" autoFill="0" autoLine="0" autoPict="0">
                <anchor moveWithCells="1">
                  <from>
                    <xdr:col>4</xdr:col>
                    <xdr:colOff>38100</xdr:colOff>
                    <xdr:row>27</xdr:row>
                    <xdr:rowOff>85725</xdr:rowOff>
                  </from>
                  <to>
                    <xdr:col>5</xdr:col>
                    <xdr:colOff>28575</xdr:colOff>
                    <xdr:row>27</xdr:row>
                    <xdr:rowOff>304800</xdr:rowOff>
                  </to>
                </anchor>
              </controlPr>
            </control>
          </mc:Choice>
        </mc:AlternateContent>
        <mc:AlternateContent xmlns:mc="http://schemas.openxmlformats.org/markup-compatibility/2006">
          <mc:Choice Requires="x14">
            <control shapeId="8243" r:id="rId54" name="Check Box 51">
              <controlPr defaultSize="0" autoFill="0" autoLine="0" autoPict="0">
                <anchor moveWithCells="1">
                  <from>
                    <xdr:col>5</xdr:col>
                    <xdr:colOff>38100</xdr:colOff>
                    <xdr:row>27</xdr:row>
                    <xdr:rowOff>85725</xdr:rowOff>
                  </from>
                  <to>
                    <xdr:col>6</xdr:col>
                    <xdr:colOff>28575</xdr:colOff>
                    <xdr:row>27</xdr:row>
                    <xdr:rowOff>304800</xdr:rowOff>
                  </to>
                </anchor>
              </controlPr>
            </control>
          </mc:Choice>
        </mc:AlternateContent>
        <mc:AlternateContent xmlns:mc="http://schemas.openxmlformats.org/markup-compatibility/2006">
          <mc:Choice Requires="x14">
            <control shapeId="8244" r:id="rId55" name="Check Box 52">
              <controlPr defaultSize="0" autoFill="0" autoLine="0" autoPict="0">
                <anchor moveWithCells="1">
                  <from>
                    <xdr:col>6</xdr:col>
                    <xdr:colOff>38100</xdr:colOff>
                    <xdr:row>27</xdr:row>
                    <xdr:rowOff>85725</xdr:rowOff>
                  </from>
                  <to>
                    <xdr:col>7</xdr:col>
                    <xdr:colOff>28575</xdr:colOff>
                    <xdr:row>27</xdr:row>
                    <xdr:rowOff>304800</xdr:rowOff>
                  </to>
                </anchor>
              </controlPr>
            </control>
          </mc:Choice>
        </mc:AlternateContent>
        <mc:AlternateContent xmlns:mc="http://schemas.openxmlformats.org/markup-compatibility/2006">
          <mc:Choice Requires="x14">
            <control shapeId="8245" r:id="rId56" name="Check Box 53">
              <controlPr defaultSize="0" autoFill="0" autoLine="0" autoPict="0">
                <anchor moveWithCells="1">
                  <from>
                    <xdr:col>3</xdr:col>
                    <xdr:colOff>38100</xdr:colOff>
                    <xdr:row>29</xdr:row>
                    <xdr:rowOff>85725</xdr:rowOff>
                  </from>
                  <to>
                    <xdr:col>4</xdr:col>
                    <xdr:colOff>28575</xdr:colOff>
                    <xdr:row>29</xdr:row>
                    <xdr:rowOff>304800</xdr:rowOff>
                  </to>
                </anchor>
              </controlPr>
            </control>
          </mc:Choice>
        </mc:AlternateContent>
        <mc:AlternateContent xmlns:mc="http://schemas.openxmlformats.org/markup-compatibility/2006">
          <mc:Choice Requires="x14">
            <control shapeId="8246" r:id="rId57" name="Check Box 54">
              <controlPr defaultSize="0" autoFill="0" autoLine="0" autoPict="0">
                <anchor moveWithCells="1">
                  <from>
                    <xdr:col>4</xdr:col>
                    <xdr:colOff>38100</xdr:colOff>
                    <xdr:row>29</xdr:row>
                    <xdr:rowOff>85725</xdr:rowOff>
                  </from>
                  <to>
                    <xdr:col>5</xdr:col>
                    <xdr:colOff>28575</xdr:colOff>
                    <xdr:row>29</xdr:row>
                    <xdr:rowOff>304800</xdr:rowOff>
                  </to>
                </anchor>
              </controlPr>
            </control>
          </mc:Choice>
        </mc:AlternateContent>
        <mc:AlternateContent xmlns:mc="http://schemas.openxmlformats.org/markup-compatibility/2006">
          <mc:Choice Requires="x14">
            <control shapeId="8247" r:id="rId58" name="Check Box 55">
              <controlPr defaultSize="0" autoFill="0" autoLine="0" autoPict="0">
                <anchor moveWithCells="1">
                  <from>
                    <xdr:col>5</xdr:col>
                    <xdr:colOff>38100</xdr:colOff>
                    <xdr:row>29</xdr:row>
                    <xdr:rowOff>85725</xdr:rowOff>
                  </from>
                  <to>
                    <xdr:col>6</xdr:col>
                    <xdr:colOff>28575</xdr:colOff>
                    <xdr:row>29</xdr:row>
                    <xdr:rowOff>304800</xdr:rowOff>
                  </to>
                </anchor>
              </controlPr>
            </control>
          </mc:Choice>
        </mc:AlternateContent>
        <mc:AlternateContent xmlns:mc="http://schemas.openxmlformats.org/markup-compatibility/2006">
          <mc:Choice Requires="x14">
            <control shapeId="8248" r:id="rId59" name="Check Box 56">
              <controlPr defaultSize="0" autoFill="0" autoLine="0" autoPict="0">
                <anchor moveWithCells="1">
                  <from>
                    <xdr:col>6</xdr:col>
                    <xdr:colOff>38100</xdr:colOff>
                    <xdr:row>29</xdr:row>
                    <xdr:rowOff>85725</xdr:rowOff>
                  </from>
                  <to>
                    <xdr:col>7</xdr:col>
                    <xdr:colOff>28575</xdr:colOff>
                    <xdr:row>29</xdr:row>
                    <xdr:rowOff>304800</xdr:rowOff>
                  </to>
                </anchor>
              </controlPr>
            </control>
          </mc:Choice>
        </mc:AlternateContent>
        <mc:AlternateContent xmlns:mc="http://schemas.openxmlformats.org/markup-compatibility/2006">
          <mc:Choice Requires="x14">
            <control shapeId="8249" r:id="rId60" name="Check Box 57">
              <controlPr defaultSize="0" autoFill="0" autoLine="0" autoPict="0">
                <anchor moveWithCells="1">
                  <from>
                    <xdr:col>3</xdr:col>
                    <xdr:colOff>38100</xdr:colOff>
                    <xdr:row>31</xdr:row>
                    <xdr:rowOff>85725</xdr:rowOff>
                  </from>
                  <to>
                    <xdr:col>4</xdr:col>
                    <xdr:colOff>28575</xdr:colOff>
                    <xdr:row>31</xdr:row>
                    <xdr:rowOff>304800</xdr:rowOff>
                  </to>
                </anchor>
              </controlPr>
            </control>
          </mc:Choice>
        </mc:AlternateContent>
        <mc:AlternateContent xmlns:mc="http://schemas.openxmlformats.org/markup-compatibility/2006">
          <mc:Choice Requires="x14">
            <control shapeId="8250" r:id="rId61" name="Check Box 58">
              <controlPr defaultSize="0" autoFill="0" autoLine="0" autoPict="0">
                <anchor moveWithCells="1">
                  <from>
                    <xdr:col>4</xdr:col>
                    <xdr:colOff>38100</xdr:colOff>
                    <xdr:row>31</xdr:row>
                    <xdr:rowOff>85725</xdr:rowOff>
                  </from>
                  <to>
                    <xdr:col>5</xdr:col>
                    <xdr:colOff>28575</xdr:colOff>
                    <xdr:row>31</xdr:row>
                    <xdr:rowOff>304800</xdr:rowOff>
                  </to>
                </anchor>
              </controlPr>
            </control>
          </mc:Choice>
        </mc:AlternateContent>
        <mc:AlternateContent xmlns:mc="http://schemas.openxmlformats.org/markup-compatibility/2006">
          <mc:Choice Requires="x14">
            <control shapeId="8251" r:id="rId62" name="Check Box 59">
              <controlPr defaultSize="0" autoFill="0" autoLine="0" autoPict="0">
                <anchor moveWithCells="1">
                  <from>
                    <xdr:col>5</xdr:col>
                    <xdr:colOff>38100</xdr:colOff>
                    <xdr:row>31</xdr:row>
                    <xdr:rowOff>85725</xdr:rowOff>
                  </from>
                  <to>
                    <xdr:col>6</xdr:col>
                    <xdr:colOff>28575</xdr:colOff>
                    <xdr:row>31</xdr:row>
                    <xdr:rowOff>304800</xdr:rowOff>
                  </to>
                </anchor>
              </controlPr>
            </control>
          </mc:Choice>
        </mc:AlternateContent>
        <mc:AlternateContent xmlns:mc="http://schemas.openxmlformats.org/markup-compatibility/2006">
          <mc:Choice Requires="x14">
            <control shapeId="8252" r:id="rId63" name="Check Box 60">
              <controlPr defaultSize="0" autoFill="0" autoLine="0" autoPict="0">
                <anchor moveWithCells="1">
                  <from>
                    <xdr:col>6</xdr:col>
                    <xdr:colOff>38100</xdr:colOff>
                    <xdr:row>31</xdr:row>
                    <xdr:rowOff>85725</xdr:rowOff>
                  </from>
                  <to>
                    <xdr:col>7</xdr:col>
                    <xdr:colOff>28575</xdr:colOff>
                    <xdr:row>31</xdr:row>
                    <xdr:rowOff>304800</xdr:rowOff>
                  </to>
                </anchor>
              </controlPr>
            </control>
          </mc:Choice>
        </mc:AlternateContent>
        <mc:AlternateContent xmlns:mc="http://schemas.openxmlformats.org/markup-compatibility/2006">
          <mc:Choice Requires="x14">
            <control shapeId="8253" r:id="rId64" name="Check Box 61">
              <controlPr defaultSize="0" autoFill="0" autoLine="0" autoPict="0">
                <anchor moveWithCells="1">
                  <from>
                    <xdr:col>3</xdr:col>
                    <xdr:colOff>38100</xdr:colOff>
                    <xdr:row>33</xdr:row>
                    <xdr:rowOff>85725</xdr:rowOff>
                  </from>
                  <to>
                    <xdr:col>4</xdr:col>
                    <xdr:colOff>28575</xdr:colOff>
                    <xdr:row>33</xdr:row>
                    <xdr:rowOff>304800</xdr:rowOff>
                  </to>
                </anchor>
              </controlPr>
            </control>
          </mc:Choice>
        </mc:AlternateContent>
        <mc:AlternateContent xmlns:mc="http://schemas.openxmlformats.org/markup-compatibility/2006">
          <mc:Choice Requires="x14">
            <control shapeId="8254" r:id="rId65" name="Check Box 62">
              <controlPr defaultSize="0" autoFill="0" autoLine="0" autoPict="0">
                <anchor moveWithCells="1">
                  <from>
                    <xdr:col>4</xdr:col>
                    <xdr:colOff>38100</xdr:colOff>
                    <xdr:row>33</xdr:row>
                    <xdr:rowOff>85725</xdr:rowOff>
                  </from>
                  <to>
                    <xdr:col>5</xdr:col>
                    <xdr:colOff>28575</xdr:colOff>
                    <xdr:row>33</xdr:row>
                    <xdr:rowOff>304800</xdr:rowOff>
                  </to>
                </anchor>
              </controlPr>
            </control>
          </mc:Choice>
        </mc:AlternateContent>
        <mc:AlternateContent xmlns:mc="http://schemas.openxmlformats.org/markup-compatibility/2006">
          <mc:Choice Requires="x14">
            <control shapeId="8255" r:id="rId66" name="Check Box 63">
              <controlPr defaultSize="0" autoFill="0" autoLine="0" autoPict="0">
                <anchor moveWithCells="1">
                  <from>
                    <xdr:col>5</xdr:col>
                    <xdr:colOff>38100</xdr:colOff>
                    <xdr:row>33</xdr:row>
                    <xdr:rowOff>85725</xdr:rowOff>
                  </from>
                  <to>
                    <xdr:col>6</xdr:col>
                    <xdr:colOff>28575</xdr:colOff>
                    <xdr:row>33</xdr:row>
                    <xdr:rowOff>304800</xdr:rowOff>
                  </to>
                </anchor>
              </controlPr>
            </control>
          </mc:Choice>
        </mc:AlternateContent>
        <mc:AlternateContent xmlns:mc="http://schemas.openxmlformats.org/markup-compatibility/2006">
          <mc:Choice Requires="x14">
            <control shapeId="8256" r:id="rId67" name="Check Box 64">
              <controlPr defaultSize="0" autoFill="0" autoLine="0" autoPict="0">
                <anchor moveWithCells="1">
                  <from>
                    <xdr:col>6</xdr:col>
                    <xdr:colOff>38100</xdr:colOff>
                    <xdr:row>33</xdr:row>
                    <xdr:rowOff>85725</xdr:rowOff>
                  </from>
                  <to>
                    <xdr:col>7</xdr:col>
                    <xdr:colOff>28575</xdr:colOff>
                    <xdr:row>33</xdr:row>
                    <xdr:rowOff>304800</xdr:rowOff>
                  </to>
                </anchor>
              </controlPr>
            </control>
          </mc:Choice>
        </mc:AlternateContent>
        <mc:AlternateContent xmlns:mc="http://schemas.openxmlformats.org/markup-compatibility/2006">
          <mc:Choice Requires="x14">
            <control shapeId="8257" r:id="rId68" name="Check Box 65">
              <controlPr defaultSize="0" autoFill="0" autoLine="0" autoPict="0">
                <anchor moveWithCells="1">
                  <from>
                    <xdr:col>3</xdr:col>
                    <xdr:colOff>38100</xdr:colOff>
                    <xdr:row>35</xdr:row>
                    <xdr:rowOff>85725</xdr:rowOff>
                  </from>
                  <to>
                    <xdr:col>4</xdr:col>
                    <xdr:colOff>28575</xdr:colOff>
                    <xdr:row>35</xdr:row>
                    <xdr:rowOff>304800</xdr:rowOff>
                  </to>
                </anchor>
              </controlPr>
            </control>
          </mc:Choice>
        </mc:AlternateContent>
        <mc:AlternateContent xmlns:mc="http://schemas.openxmlformats.org/markup-compatibility/2006">
          <mc:Choice Requires="x14">
            <control shapeId="8258" r:id="rId69" name="Check Box 66">
              <controlPr defaultSize="0" autoFill="0" autoLine="0" autoPict="0">
                <anchor moveWithCells="1">
                  <from>
                    <xdr:col>4</xdr:col>
                    <xdr:colOff>38100</xdr:colOff>
                    <xdr:row>35</xdr:row>
                    <xdr:rowOff>85725</xdr:rowOff>
                  </from>
                  <to>
                    <xdr:col>5</xdr:col>
                    <xdr:colOff>28575</xdr:colOff>
                    <xdr:row>35</xdr:row>
                    <xdr:rowOff>304800</xdr:rowOff>
                  </to>
                </anchor>
              </controlPr>
            </control>
          </mc:Choice>
        </mc:AlternateContent>
        <mc:AlternateContent xmlns:mc="http://schemas.openxmlformats.org/markup-compatibility/2006">
          <mc:Choice Requires="x14">
            <control shapeId="8259" r:id="rId70" name="Check Box 67">
              <controlPr defaultSize="0" autoFill="0" autoLine="0" autoPict="0">
                <anchor moveWithCells="1">
                  <from>
                    <xdr:col>5</xdr:col>
                    <xdr:colOff>38100</xdr:colOff>
                    <xdr:row>35</xdr:row>
                    <xdr:rowOff>85725</xdr:rowOff>
                  </from>
                  <to>
                    <xdr:col>6</xdr:col>
                    <xdr:colOff>28575</xdr:colOff>
                    <xdr:row>35</xdr:row>
                    <xdr:rowOff>304800</xdr:rowOff>
                  </to>
                </anchor>
              </controlPr>
            </control>
          </mc:Choice>
        </mc:AlternateContent>
        <mc:AlternateContent xmlns:mc="http://schemas.openxmlformats.org/markup-compatibility/2006">
          <mc:Choice Requires="x14">
            <control shapeId="8260" r:id="rId71" name="Check Box 68">
              <controlPr defaultSize="0" autoFill="0" autoLine="0" autoPict="0">
                <anchor moveWithCells="1">
                  <from>
                    <xdr:col>6</xdr:col>
                    <xdr:colOff>38100</xdr:colOff>
                    <xdr:row>35</xdr:row>
                    <xdr:rowOff>85725</xdr:rowOff>
                  </from>
                  <to>
                    <xdr:col>7</xdr:col>
                    <xdr:colOff>28575</xdr:colOff>
                    <xdr:row>35</xdr:row>
                    <xdr:rowOff>304800</xdr:rowOff>
                  </to>
                </anchor>
              </controlPr>
            </control>
          </mc:Choice>
        </mc:AlternateContent>
        <mc:AlternateContent xmlns:mc="http://schemas.openxmlformats.org/markup-compatibility/2006">
          <mc:Choice Requires="x14">
            <control shapeId="8261" r:id="rId72" name="Check Box 69">
              <controlPr defaultSize="0" autoFill="0" autoLine="0" autoPict="0">
                <anchor moveWithCells="1">
                  <from>
                    <xdr:col>3</xdr:col>
                    <xdr:colOff>38100</xdr:colOff>
                    <xdr:row>37</xdr:row>
                    <xdr:rowOff>85725</xdr:rowOff>
                  </from>
                  <to>
                    <xdr:col>4</xdr:col>
                    <xdr:colOff>28575</xdr:colOff>
                    <xdr:row>37</xdr:row>
                    <xdr:rowOff>304800</xdr:rowOff>
                  </to>
                </anchor>
              </controlPr>
            </control>
          </mc:Choice>
        </mc:AlternateContent>
        <mc:AlternateContent xmlns:mc="http://schemas.openxmlformats.org/markup-compatibility/2006">
          <mc:Choice Requires="x14">
            <control shapeId="8262" r:id="rId73" name="Check Box 70">
              <controlPr defaultSize="0" autoFill="0" autoLine="0" autoPict="0">
                <anchor moveWithCells="1">
                  <from>
                    <xdr:col>4</xdr:col>
                    <xdr:colOff>38100</xdr:colOff>
                    <xdr:row>37</xdr:row>
                    <xdr:rowOff>85725</xdr:rowOff>
                  </from>
                  <to>
                    <xdr:col>5</xdr:col>
                    <xdr:colOff>28575</xdr:colOff>
                    <xdr:row>37</xdr:row>
                    <xdr:rowOff>304800</xdr:rowOff>
                  </to>
                </anchor>
              </controlPr>
            </control>
          </mc:Choice>
        </mc:AlternateContent>
        <mc:AlternateContent xmlns:mc="http://schemas.openxmlformats.org/markup-compatibility/2006">
          <mc:Choice Requires="x14">
            <control shapeId="8263" r:id="rId74" name="Check Box 71">
              <controlPr defaultSize="0" autoFill="0" autoLine="0" autoPict="0">
                <anchor moveWithCells="1">
                  <from>
                    <xdr:col>5</xdr:col>
                    <xdr:colOff>38100</xdr:colOff>
                    <xdr:row>37</xdr:row>
                    <xdr:rowOff>85725</xdr:rowOff>
                  </from>
                  <to>
                    <xdr:col>6</xdr:col>
                    <xdr:colOff>28575</xdr:colOff>
                    <xdr:row>37</xdr:row>
                    <xdr:rowOff>304800</xdr:rowOff>
                  </to>
                </anchor>
              </controlPr>
            </control>
          </mc:Choice>
        </mc:AlternateContent>
        <mc:AlternateContent xmlns:mc="http://schemas.openxmlformats.org/markup-compatibility/2006">
          <mc:Choice Requires="x14">
            <control shapeId="8264" r:id="rId75" name="Check Box 72">
              <controlPr defaultSize="0" autoFill="0" autoLine="0" autoPict="0">
                <anchor moveWithCells="1">
                  <from>
                    <xdr:col>6</xdr:col>
                    <xdr:colOff>38100</xdr:colOff>
                    <xdr:row>37</xdr:row>
                    <xdr:rowOff>85725</xdr:rowOff>
                  </from>
                  <to>
                    <xdr:col>7</xdr:col>
                    <xdr:colOff>28575</xdr:colOff>
                    <xdr:row>37</xdr:row>
                    <xdr:rowOff>304800</xdr:rowOff>
                  </to>
                </anchor>
              </controlPr>
            </control>
          </mc:Choice>
        </mc:AlternateContent>
        <mc:AlternateContent xmlns:mc="http://schemas.openxmlformats.org/markup-compatibility/2006">
          <mc:Choice Requires="x14">
            <control shapeId="8265" r:id="rId76" name="Check Box 73">
              <controlPr defaultSize="0" autoFill="0" autoLine="0" autoPict="0">
                <anchor moveWithCells="1">
                  <from>
                    <xdr:col>3</xdr:col>
                    <xdr:colOff>38100</xdr:colOff>
                    <xdr:row>39</xdr:row>
                    <xdr:rowOff>85725</xdr:rowOff>
                  </from>
                  <to>
                    <xdr:col>4</xdr:col>
                    <xdr:colOff>28575</xdr:colOff>
                    <xdr:row>39</xdr:row>
                    <xdr:rowOff>304800</xdr:rowOff>
                  </to>
                </anchor>
              </controlPr>
            </control>
          </mc:Choice>
        </mc:AlternateContent>
        <mc:AlternateContent xmlns:mc="http://schemas.openxmlformats.org/markup-compatibility/2006">
          <mc:Choice Requires="x14">
            <control shapeId="8266" r:id="rId77" name="Check Box 74">
              <controlPr defaultSize="0" autoFill="0" autoLine="0" autoPict="0">
                <anchor moveWithCells="1">
                  <from>
                    <xdr:col>4</xdr:col>
                    <xdr:colOff>38100</xdr:colOff>
                    <xdr:row>39</xdr:row>
                    <xdr:rowOff>85725</xdr:rowOff>
                  </from>
                  <to>
                    <xdr:col>5</xdr:col>
                    <xdr:colOff>28575</xdr:colOff>
                    <xdr:row>39</xdr:row>
                    <xdr:rowOff>304800</xdr:rowOff>
                  </to>
                </anchor>
              </controlPr>
            </control>
          </mc:Choice>
        </mc:AlternateContent>
        <mc:AlternateContent xmlns:mc="http://schemas.openxmlformats.org/markup-compatibility/2006">
          <mc:Choice Requires="x14">
            <control shapeId="8267" r:id="rId78" name="Check Box 75">
              <controlPr defaultSize="0" autoFill="0" autoLine="0" autoPict="0">
                <anchor moveWithCells="1">
                  <from>
                    <xdr:col>5</xdr:col>
                    <xdr:colOff>38100</xdr:colOff>
                    <xdr:row>39</xdr:row>
                    <xdr:rowOff>85725</xdr:rowOff>
                  </from>
                  <to>
                    <xdr:col>6</xdr:col>
                    <xdr:colOff>28575</xdr:colOff>
                    <xdr:row>39</xdr:row>
                    <xdr:rowOff>304800</xdr:rowOff>
                  </to>
                </anchor>
              </controlPr>
            </control>
          </mc:Choice>
        </mc:AlternateContent>
        <mc:AlternateContent xmlns:mc="http://schemas.openxmlformats.org/markup-compatibility/2006">
          <mc:Choice Requires="x14">
            <control shapeId="8268" r:id="rId79" name="Check Box 76">
              <controlPr defaultSize="0" autoFill="0" autoLine="0" autoPict="0">
                <anchor moveWithCells="1">
                  <from>
                    <xdr:col>6</xdr:col>
                    <xdr:colOff>38100</xdr:colOff>
                    <xdr:row>39</xdr:row>
                    <xdr:rowOff>85725</xdr:rowOff>
                  </from>
                  <to>
                    <xdr:col>7</xdr:col>
                    <xdr:colOff>28575</xdr:colOff>
                    <xdr:row>39</xdr:row>
                    <xdr:rowOff>304800</xdr:rowOff>
                  </to>
                </anchor>
              </controlPr>
            </control>
          </mc:Choice>
        </mc:AlternateContent>
        <mc:AlternateContent xmlns:mc="http://schemas.openxmlformats.org/markup-compatibility/2006">
          <mc:Choice Requires="x14">
            <control shapeId="8269" r:id="rId80" name="Check Box 77">
              <controlPr defaultSize="0" autoFill="0" autoLine="0" autoPict="0">
                <anchor moveWithCells="1">
                  <from>
                    <xdr:col>3</xdr:col>
                    <xdr:colOff>38100</xdr:colOff>
                    <xdr:row>40</xdr:row>
                    <xdr:rowOff>85725</xdr:rowOff>
                  </from>
                  <to>
                    <xdr:col>4</xdr:col>
                    <xdr:colOff>28575</xdr:colOff>
                    <xdr:row>40</xdr:row>
                    <xdr:rowOff>304800</xdr:rowOff>
                  </to>
                </anchor>
              </controlPr>
            </control>
          </mc:Choice>
        </mc:AlternateContent>
        <mc:AlternateContent xmlns:mc="http://schemas.openxmlformats.org/markup-compatibility/2006">
          <mc:Choice Requires="x14">
            <control shapeId="8270" r:id="rId81" name="Check Box 78">
              <controlPr defaultSize="0" autoFill="0" autoLine="0" autoPict="0">
                <anchor moveWithCells="1">
                  <from>
                    <xdr:col>4</xdr:col>
                    <xdr:colOff>38100</xdr:colOff>
                    <xdr:row>40</xdr:row>
                    <xdr:rowOff>85725</xdr:rowOff>
                  </from>
                  <to>
                    <xdr:col>5</xdr:col>
                    <xdr:colOff>28575</xdr:colOff>
                    <xdr:row>40</xdr:row>
                    <xdr:rowOff>304800</xdr:rowOff>
                  </to>
                </anchor>
              </controlPr>
            </control>
          </mc:Choice>
        </mc:AlternateContent>
        <mc:AlternateContent xmlns:mc="http://schemas.openxmlformats.org/markup-compatibility/2006">
          <mc:Choice Requires="x14">
            <control shapeId="8271" r:id="rId82" name="Check Box 79">
              <controlPr defaultSize="0" autoFill="0" autoLine="0" autoPict="0">
                <anchor moveWithCells="1">
                  <from>
                    <xdr:col>5</xdr:col>
                    <xdr:colOff>38100</xdr:colOff>
                    <xdr:row>40</xdr:row>
                    <xdr:rowOff>85725</xdr:rowOff>
                  </from>
                  <to>
                    <xdr:col>6</xdr:col>
                    <xdr:colOff>28575</xdr:colOff>
                    <xdr:row>40</xdr:row>
                    <xdr:rowOff>304800</xdr:rowOff>
                  </to>
                </anchor>
              </controlPr>
            </control>
          </mc:Choice>
        </mc:AlternateContent>
        <mc:AlternateContent xmlns:mc="http://schemas.openxmlformats.org/markup-compatibility/2006">
          <mc:Choice Requires="x14">
            <control shapeId="8272" r:id="rId83" name="Check Box 80">
              <controlPr defaultSize="0" autoFill="0" autoLine="0" autoPict="0">
                <anchor moveWithCells="1">
                  <from>
                    <xdr:col>6</xdr:col>
                    <xdr:colOff>38100</xdr:colOff>
                    <xdr:row>40</xdr:row>
                    <xdr:rowOff>85725</xdr:rowOff>
                  </from>
                  <to>
                    <xdr:col>7</xdr:col>
                    <xdr:colOff>28575</xdr:colOff>
                    <xdr:row>40</xdr:row>
                    <xdr:rowOff>304800</xdr:rowOff>
                  </to>
                </anchor>
              </controlPr>
            </control>
          </mc:Choice>
        </mc:AlternateContent>
        <mc:AlternateContent xmlns:mc="http://schemas.openxmlformats.org/markup-compatibility/2006">
          <mc:Choice Requires="x14">
            <control shapeId="8273" r:id="rId84" name="Check Box 81">
              <controlPr defaultSize="0" autoFill="0" autoLine="0" autoPict="0">
                <anchor moveWithCells="1">
                  <from>
                    <xdr:col>3</xdr:col>
                    <xdr:colOff>38100</xdr:colOff>
                    <xdr:row>41</xdr:row>
                    <xdr:rowOff>85725</xdr:rowOff>
                  </from>
                  <to>
                    <xdr:col>4</xdr:col>
                    <xdr:colOff>28575</xdr:colOff>
                    <xdr:row>41</xdr:row>
                    <xdr:rowOff>304800</xdr:rowOff>
                  </to>
                </anchor>
              </controlPr>
            </control>
          </mc:Choice>
        </mc:AlternateContent>
        <mc:AlternateContent xmlns:mc="http://schemas.openxmlformats.org/markup-compatibility/2006">
          <mc:Choice Requires="x14">
            <control shapeId="8274" r:id="rId85" name="Check Box 82">
              <controlPr defaultSize="0" autoFill="0" autoLine="0" autoPict="0">
                <anchor moveWithCells="1">
                  <from>
                    <xdr:col>4</xdr:col>
                    <xdr:colOff>38100</xdr:colOff>
                    <xdr:row>41</xdr:row>
                    <xdr:rowOff>85725</xdr:rowOff>
                  </from>
                  <to>
                    <xdr:col>5</xdr:col>
                    <xdr:colOff>28575</xdr:colOff>
                    <xdr:row>41</xdr:row>
                    <xdr:rowOff>304800</xdr:rowOff>
                  </to>
                </anchor>
              </controlPr>
            </control>
          </mc:Choice>
        </mc:AlternateContent>
        <mc:AlternateContent xmlns:mc="http://schemas.openxmlformats.org/markup-compatibility/2006">
          <mc:Choice Requires="x14">
            <control shapeId="8275" r:id="rId86" name="Check Box 83">
              <controlPr defaultSize="0" autoFill="0" autoLine="0" autoPict="0">
                <anchor moveWithCells="1">
                  <from>
                    <xdr:col>5</xdr:col>
                    <xdr:colOff>38100</xdr:colOff>
                    <xdr:row>41</xdr:row>
                    <xdr:rowOff>85725</xdr:rowOff>
                  </from>
                  <to>
                    <xdr:col>6</xdr:col>
                    <xdr:colOff>28575</xdr:colOff>
                    <xdr:row>41</xdr:row>
                    <xdr:rowOff>304800</xdr:rowOff>
                  </to>
                </anchor>
              </controlPr>
            </control>
          </mc:Choice>
        </mc:AlternateContent>
        <mc:AlternateContent xmlns:mc="http://schemas.openxmlformats.org/markup-compatibility/2006">
          <mc:Choice Requires="x14">
            <control shapeId="8276" r:id="rId87" name="Check Box 84">
              <controlPr defaultSize="0" autoFill="0" autoLine="0" autoPict="0">
                <anchor moveWithCells="1">
                  <from>
                    <xdr:col>6</xdr:col>
                    <xdr:colOff>38100</xdr:colOff>
                    <xdr:row>41</xdr:row>
                    <xdr:rowOff>85725</xdr:rowOff>
                  </from>
                  <to>
                    <xdr:col>7</xdr:col>
                    <xdr:colOff>28575</xdr:colOff>
                    <xdr:row>41</xdr:row>
                    <xdr:rowOff>304800</xdr:rowOff>
                  </to>
                </anchor>
              </controlPr>
            </control>
          </mc:Choice>
        </mc:AlternateContent>
        <mc:AlternateContent xmlns:mc="http://schemas.openxmlformats.org/markup-compatibility/2006">
          <mc:Choice Requires="x14">
            <control shapeId="8277" r:id="rId88" name="Check Box 85">
              <controlPr defaultSize="0" autoFill="0" autoLine="0" autoPict="0">
                <anchor moveWithCells="1">
                  <from>
                    <xdr:col>3</xdr:col>
                    <xdr:colOff>38100</xdr:colOff>
                    <xdr:row>42</xdr:row>
                    <xdr:rowOff>85725</xdr:rowOff>
                  </from>
                  <to>
                    <xdr:col>4</xdr:col>
                    <xdr:colOff>28575</xdr:colOff>
                    <xdr:row>42</xdr:row>
                    <xdr:rowOff>304800</xdr:rowOff>
                  </to>
                </anchor>
              </controlPr>
            </control>
          </mc:Choice>
        </mc:AlternateContent>
        <mc:AlternateContent xmlns:mc="http://schemas.openxmlformats.org/markup-compatibility/2006">
          <mc:Choice Requires="x14">
            <control shapeId="8278" r:id="rId89" name="Check Box 86">
              <controlPr defaultSize="0" autoFill="0" autoLine="0" autoPict="0">
                <anchor moveWithCells="1">
                  <from>
                    <xdr:col>4</xdr:col>
                    <xdr:colOff>38100</xdr:colOff>
                    <xdr:row>42</xdr:row>
                    <xdr:rowOff>85725</xdr:rowOff>
                  </from>
                  <to>
                    <xdr:col>5</xdr:col>
                    <xdr:colOff>28575</xdr:colOff>
                    <xdr:row>42</xdr:row>
                    <xdr:rowOff>304800</xdr:rowOff>
                  </to>
                </anchor>
              </controlPr>
            </control>
          </mc:Choice>
        </mc:AlternateContent>
        <mc:AlternateContent xmlns:mc="http://schemas.openxmlformats.org/markup-compatibility/2006">
          <mc:Choice Requires="x14">
            <control shapeId="8279" r:id="rId90" name="Check Box 87">
              <controlPr defaultSize="0" autoFill="0" autoLine="0" autoPict="0">
                <anchor moveWithCells="1">
                  <from>
                    <xdr:col>5</xdr:col>
                    <xdr:colOff>38100</xdr:colOff>
                    <xdr:row>42</xdr:row>
                    <xdr:rowOff>85725</xdr:rowOff>
                  </from>
                  <to>
                    <xdr:col>6</xdr:col>
                    <xdr:colOff>28575</xdr:colOff>
                    <xdr:row>42</xdr:row>
                    <xdr:rowOff>304800</xdr:rowOff>
                  </to>
                </anchor>
              </controlPr>
            </control>
          </mc:Choice>
        </mc:AlternateContent>
        <mc:AlternateContent xmlns:mc="http://schemas.openxmlformats.org/markup-compatibility/2006">
          <mc:Choice Requires="x14">
            <control shapeId="8280" r:id="rId91" name="Check Box 88">
              <controlPr defaultSize="0" autoFill="0" autoLine="0" autoPict="0">
                <anchor moveWithCells="1">
                  <from>
                    <xdr:col>6</xdr:col>
                    <xdr:colOff>38100</xdr:colOff>
                    <xdr:row>42</xdr:row>
                    <xdr:rowOff>85725</xdr:rowOff>
                  </from>
                  <to>
                    <xdr:col>7</xdr:col>
                    <xdr:colOff>28575</xdr:colOff>
                    <xdr:row>42</xdr:row>
                    <xdr:rowOff>304800</xdr:rowOff>
                  </to>
                </anchor>
              </controlPr>
            </control>
          </mc:Choice>
        </mc:AlternateContent>
        <mc:AlternateContent xmlns:mc="http://schemas.openxmlformats.org/markup-compatibility/2006">
          <mc:Choice Requires="x14">
            <control shapeId="8281" r:id="rId92" name="Check Box 89">
              <controlPr defaultSize="0" autoFill="0" autoLine="0" autoPict="0">
                <anchor moveWithCells="1">
                  <from>
                    <xdr:col>3</xdr:col>
                    <xdr:colOff>38100</xdr:colOff>
                    <xdr:row>43</xdr:row>
                    <xdr:rowOff>85725</xdr:rowOff>
                  </from>
                  <to>
                    <xdr:col>4</xdr:col>
                    <xdr:colOff>28575</xdr:colOff>
                    <xdr:row>43</xdr:row>
                    <xdr:rowOff>304800</xdr:rowOff>
                  </to>
                </anchor>
              </controlPr>
            </control>
          </mc:Choice>
        </mc:AlternateContent>
        <mc:AlternateContent xmlns:mc="http://schemas.openxmlformats.org/markup-compatibility/2006">
          <mc:Choice Requires="x14">
            <control shapeId="8282" r:id="rId93" name="Check Box 90">
              <controlPr defaultSize="0" autoFill="0" autoLine="0" autoPict="0">
                <anchor moveWithCells="1">
                  <from>
                    <xdr:col>4</xdr:col>
                    <xdr:colOff>38100</xdr:colOff>
                    <xdr:row>43</xdr:row>
                    <xdr:rowOff>85725</xdr:rowOff>
                  </from>
                  <to>
                    <xdr:col>5</xdr:col>
                    <xdr:colOff>28575</xdr:colOff>
                    <xdr:row>43</xdr:row>
                    <xdr:rowOff>304800</xdr:rowOff>
                  </to>
                </anchor>
              </controlPr>
            </control>
          </mc:Choice>
        </mc:AlternateContent>
        <mc:AlternateContent xmlns:mc="http://schemas.openxmlformats.org/markup-compatibility/2006">
          <mc:Choice Requires="x14">
            <control shapeId="8283" r:id="rId94" name="Check Box 91">
              <controlPr defaultSize="0" autoFill="0" autoLine="0" autoPict="0">
                <anchor moveWithCells="1">
                  <from>
                    <xdr:col>5</xdr:col>
                    <xdr:colOff>38100</xdr:colOff>
                    <xdr:row>43</xdr:row>
                    <xdr:rowOff>85725</xdr:rowOff>
                  </from>
                  <to>
                    <xdr:col>6</xdr:col>
                    <xdr:colOff>28575</xdr:colOff>
                    <xdr:row>43</xdr:row>
                    <xdr:rowOff>304800</xdr:rowOff>
                  </to>
                </anchor>
              </controlPr>
            </control>
          </mc:Choice>
        </mc:AlternateContent>
        <mc:AlternateContent xmlns:mc="http://schemas.openxmlformats.org/markup-compatibility/2006">
          <mc:Choice Requires="x14">
            <control shapeId="8284" r:id="rId95" name="Check Box 92">
              <controlPr defaultSize="0" autoFill="0" autoLine="0" autoPict="0">
                <anchor moveWithCells="1">
                  <from>
                    <xdr:col>6</xdr:col>
                    <xdr:colOff>38100</xdr:colOff>
                    <xdr:row>43</xdr:row>
                    <xdr:rowOff>85725</xdr:rowOff>
                  </from>
                  <to>
                    <xdr:col>7</xdr:col>
                    <xdr:colOff>28575</xdr:colOff>
                    <xdr:row>43</xdr:row>
                    <xdr:rowOff>304800</xdr:rowOff>
                  </to>
                </anchor>
              </controlPr>
            </control>
          </mc:Choice>
        </mc:AlternateContent>
        <mc:AlternateContent xmlns:mc="http://schemas.openxmlformats.org/markup-compatibility/2006">
          <mc:Choice Requires="x14">
            <control shapeId="8285" r:id="rId96" name="Check Box 93">
              <controlPr defaultSize="0" autoFill="0" autoLine="0" autoPict="0">
                <anchor moveWithCells="1">
                  <from>
                    <xdr:col>3</xdr:col>
                    <xdr:colOff>38100</xdr:colOff>
                    <xdr:row>44</xdr:row>
                    <xdr:rowOff>85725</xdr:rowOff>
                  </from>
                  <to>
                    <xdr:col>4</xdr:col>
                    <xdr:colOff>28575</xdr:colOff>
                    <xdr:row>44</xdr:row>
                    <xdr:rowOff>304800</xdr:rowOff>
                  </to>
                </anchor>
              </controlPr>
            </control>
          </mc:Choice>
        </mc:AlternateContent>
        <mc:AlternateContent xmlns:mc="http://schemas.openxmlformats.org/markup-compatibility/2006">
          <mc:Choice Requires="x14">
            <control shapeId="8286" r:id="rId97" name="Check Box 94">
              <controlPr defaultSize="0" autoFill="0" autoLine="0" autoPict="0">
                <anchor moveWithCells="1">
                  <from>
                    <xdr:col>4</xdr:col>
                    <xdr:colOff>38100</xdr:colOff>
                    <xdr:row>44</xdr:row>
                    <xdr:rowOff>85725</xdr:rowOff>
                  </from>
                  <to>
                    <xdr:col>5</xdr:col>
                    <xdr:colOff>28575</xdr:colOff>
                    <xdr:row>44</xdr:row>
                    <xdr:rowOff>304800</xdr:rowOff>
                  </to>
                </anchor>
              </controlPr>
            </control>
          </mc:Choice>
        </mc:AlternateContent>
        <mc:AlternateContent xmlns:mc="http://schemas.openxmlformats.org/markup-compatibility/2006">
          <mc:Choice Requires="x14">
            <control shapeId="8287" r:id="rId98" name="Check Box 95">
              <controlPr defaultSize="0" autoFill="0" autoLine="0" autoPict="0">
                <anchor moveWithCells="1">
                  <from>
                    <xdr:col>5</xdr:col>
                    <xdr:colOff>38100</xdr:colOff>
                    <xdr:row>44</xdr:row>
                    <xdr:rowOff>85725</xdr:rowOff>
                  </from>
                  <to>
                    <xdr:col>6</xdr:col>
                    <xdr:colOff>28575</xdr:colOff>
                    <xdr:row>44</xdr:row>
                    <xdr:rowOff>304800</xdr:rowOff>
                  </to>
                </anchor>
              </controlPr>
            </control>
          </mc:Choice>
        </mc:AlternateContent>
        <mc:AlternateContent xmlns:mc="http://schemas.openxmlformats.org/markup-compatibility/2006">
          <mc:Choice Requires="x14">
            <control shapeId="8288" r:id="rId99" name="Check Box 96">
              <controlPr defaultSize="0" autoFill="0" autoLine="0" autoPict="0">
                <anchor moveWithCells="1">
                  <from>
                    <xdr:col>6</xdr:col>
                    <xdr:colOff>38100</xdr:colOff>
                    <xdr:row>44</xdr:row>
                    <xdr:rowOff>85725</xdr:rowOff>
                  </from>
                  <to>
                    <xdr:col>7</xdr:col>
                    <xdr:colOff>28575</xdr:colOff>
                    <xdr:row>44</xdr:row>
                    <xdr:rowOff>304800</xdr:rowOff>
                  </to>
                </anchor>
              </controlPr>
            </control>
          </mc:Choice>
        </mc:AlternateContent>
        <mc:AlternateContent xmlns:mc="http://schemas.openxmlformats.org/markup-compatibility/2006">
          <mc:Choice Requires="x14">
            <control shapeId="8289" r:id="rId100" name="Check Box 97">
              <controlPr defaultSize="0" autoFill="0" autoLine="0" autoPict="0">
                <anchor moveWithCells="1">
                  <from>
                    <xdr:col>3</xdr:col>
                    <xdr:colOff>38100</xdr:colOff>
                    <xdr:row>45</xdr:row>
                    <xdr:rowOff>85725</xdr:rowOff>
                  </from>
                  <to>
                    <xdr:col>4</xdr:col>
                    <xdr:colOff>28575</xdr:colOff>
                    <xdr:row>45</xdr:row>
                    <xdr:rowOff>304800</xdr:rowOff>
                  </to>
                </anchor>
              </controlPr>
            </control>
          </mc:Choice>
        </mc:AlternateContent>
        <mc:AlternateContent xmlns:mc="http://schemas.openxmlformats.org/markup-compatibility/2006">
          <mc:Choice Requires="x14">
            <control shapeId="8290" r:id="rId101" name="Check Box 98">
              <controlPr defaultSize="0" autoFill="0" autoLine="0" autoPict="0">
                <anchor moveWithCells="1">
                  <from>
                    <xdr:col>4</xdr:col>
                    <xdr:colOff>38100</xdr:colOff>
                    <xdr:row>45</xdr:row>
                    <xdr:rowOff>85725</xdr:rowOff>
                  </from>
                  <to>
                    <xdr:col>5</xdr:col>
                    <xdr:colOff>28575</xdr:colOff>
                    <xdr:row>45</xdr:row>
                    <xdr:rowOff>304800</xdr:rowOff>
                  </to>
                </anchor>
              </controlPr>
            </control>
          </mc:Choice>
        </mc:AlternateContent>
        <mc:AlternateContent xmlns:mc="http://schemas.openxmlformats.org/markup-compatibility/2006">
          <mc:Choice Requires="x14">
            <control shapeId="8291" r:id="rId102" name="Check Box 99">
              <controlPr defaultSize="0" autoFill="0" autoLine="0" autoPict="0">
                <anchor moveWithCells="1">
                  <from>
                    <xdr:col>5</xdr:col>
                    <xdr:colOff>38100</xdr:colOff>
                    <xdr:row>45</xdr:row>
                    <xdr:rowOff>85725</xdr:rowOff>
                  </from>
                  <to>
                    <xdr:col>6</xdr:col>
                    <xdr:colOff>28575</xdr:colOff>
                    <xdr:row>45</xdr:row>
                    <xdr:rowOff>304800</xdr:rowOff>
                  </to>
                </anchor>
              </controlPr>
            </control>
          </mc:Choice>
        </mc:AlternateContent>
        <mc:AlternateContent xmlns:mc="http://schemas.openxmlformats.org/markup-compatibility/2006">
          <mc:Choice Requires="x14">
            <control shapeId="8292" r:id="rId103" name="Check Box 100">
              <controlPr defaultSize="0" autoFill="0" autoLine="0" autoPict="0">
                <anchor moveWithCells="1">
                  <from>
                    <xdr:col>6</xdr:col>
                    <xdr:colOff>38100</xdr:colOff>
                    <xdr:row>45</xdr:row>
                    <xdr:rowOff>85725</xdr:rowOff>
                  </from>
                  <to>
                    <xdr:col>7</xdr:col>
                    <xdr:colOff>28575</xdr:colOff>
                    <xdr:row>45</xdr:row>
                    <xdr:rowOff>304800</xdr:rowOff>
                  </to>
                </anchor>
              </controlPr>
            </control>
          </mc:Choice>
        </mc:AlternateContent>
        <mc:AlternateContent xmlns:mc="http://schemas.openxmlformats.org/markup-compatibility/2006">
          <mc:Choice Requires="x14">
            <control shapeId="8293" r:id="rId104" name="Check Box 101">
              <controlPr defaultSize="0" autoFill="0" autoLine="0" autoPict="0">
                <anchor moveWithCells="1">
                  <from>
                    <xdr:col>3</xdr:col>
                    <xdr:colOff>38100</xdr:colOff>
                    <xdr:row>46</xdr:row>
                    <xdr:rowOff>85725</xdr:rowOff>
                  </from>
                  <to>
                    <xdr:col>4</xdr:col>
                    <xdr:colOff>28575</xdr:colOff>
                    <xdr:row>46</xdr:row>
                    <xdr:rowOff>304800</xdr:rowOff>
                  </to>
                </anchor>
              </controlPr>
            </control>
          </mc:Choice>
        </mc:AlternateContent>
        <mc:AlternateContent xmlns:mc="http://schemas.openxmlformats.org/markup-compatibility/2006">
          <mc:Choice Requires="x14">
            <control shapeId="8294" r:id="rId105" name="Check Box 102">
              <controlPr defaultSize="0" autoFill="0" autoLine="0" autoPict="0">
                <anchor moveWithCells="1">
                  <from>
                    <xdr:col>4</xdr:col>
                    <xdr:colOff>38100</xdr:colOff>
                    <xdr:row>46</xdr:row>
                    <xdr:rowOff>85725</xdr:rowOff>
                  </from>
                  <to>
                    <xdr:col>5</xdr:col>
                    <xdr:colOff>28575</xdr:colOff>
                    <xdr:row>46</xdr:row>
                    <xdr:rowOff>304800</xdr:rowOff>
                  </to>
                </anchor>
              </controlPr>
            </control>
          </mc:Choice>
        </mc:AlternateContent>
        <mc:AlternateContent xmlns:mc="http://schemas.openxmlformats.org/markup-compatibility/2006">
          <mc:Choice Requires="x14">
            <control shapeId="8295" r:id="rId106" name="Check Box 103">
              <controlPr defaultSize="0" autoFill="0" autoLine="0" autoPict="0">
                <anchor moveWithCells="1">
                  <from>
                    <xdr:col>5</xdr:col>
                    <xdr:colOff>38100</xdr:colOff>
                    <xdr:row>46</xdr:row>
                    <xdr:rowOff>85725</xdr:rowOff>
                  </from>
                  <to>
                    <xdr:col>6</xdr:col>
                    <xdr:colOff>28575</xdr:colOff>
                    <xdr:row>46</xdr:row>
                    <xdr:rowOff>304800</xdr:rowOff>
                  </to>
                </anchor>
              </controlPr>
            </control>
          </mc:Choice>
        </mc:AlternateContent>
        <mc:AlternateContent xmlns:mc="http://schemas.openxmlformats.org/markup-compatibility/2006">
          <mc:Choice Requires="x14">
            <control shapeId="8296" r:id="rId107" name="Check Box 104">
              <controlPr defaultSize="0" autoFill="0" autoLine="0" autoPict="0">
                <anchor moveWithCells="1">
                  <from>
                    <xdr:col>6</xdr:col>
                    <xdr:colOff>38100</xdr:colOff>
                    <xdr:row>46</xdr:row>
                    <xdr:rowOff>85725</xdr:rowOff>
                  </from>
                  <to>
                    <xdr:col>7</xdr:col>
                    <xdr:colOff>28575</xdr:colOff>
                    <xdr:row>46</xdr:row>
                    <xdr:rowOff>304800</xdr:rowOff>
                  </to>
                </anchor>
              </controlPr>
            </control>
          </mc:Choice>
        </mc:AlternateContent>
        <mc:AlternateContent xmlns:mc="http://schemas.openxmlformats.org/markup-compatibility/2006">
          <mc:Choice Requires="x14">
            <control shapeId="8297" r:id="rId108" name="Check Box 105">
              <controlPr defaultSize="0" autoFill="0" autoLine="0" autoPict="0">
                <anchor moveWithCells="1">
                  <from>
                    <xdr:col>3</xdr:col>
                    <xdr:colOff>38100</xdr:colOff>
                    <xdr:row>47</xdr:row>
                    <xdr:rowOff>85725</xdr:rowOff>
                  </from>
                  <to>
                    <xdr:col>4</xdr:col>
                    <xdr:colOff>28575</xdr:colOff>
                    <xdr:row>47</xdr:row>
                    <xdr:rowOff>304800</xdr:rowOff>
                  </to>
                </anchor>
              </controlPr>
            </control>
          </mc:Choice>
        </mc:AlternateContent>
        <mc:AlternateContent xmlns:mc="http://schemas.openxmlformats.org/markup-compatibility/2006">
          <mc:Choice Requires="x14">
            <control shapeId="8298" r:id="rId109" name="Check Box 106">
              <controlPr defaultSize="0" autoFill="0" autoLine="0" autoPict="0">
                <anchor moveWithCells="1">
                  <from>
                    <xdr:col>4</xdr:col>
                    <xdr:colOff>38100</xdr:colOff>
                    <xdr:row>47</xdr:row>
                    <xdr:rowOff>85725</xdr:rowOff>
                  </from>
                  <to>
                    <xdr:col>5</xdr:col>
                    <xdr:colOff>28575</xdr:colOff>
                    <xdr:row>47</xdr:row>
                    <xdr:rowOff>304800</xdr:rowOff>
                  </to>
                </anchor>
              </controlPr>
            </control>
          </mc:Choice>
        </mc:AlternateContent>
        <mc:AlternateContent xmlns:mc="http://schemas.openxmlformats.org/markup-compatibility/2006">
          <mc:Choice Requires="x14">
            <control shapeId="8299" r:id="rId110" name="Check Box 107">
              <controlPr defaultSize="0" autoFill="0" autoLine="0" autoPict="0">
                <anchor moveWithCells="1">
                  <from>
                    <xdr:col>5</xdr:col>
                    <xdr:colOff>38100</xdr:colOff>
                    <xdr:row>47</xdr:row>
                    <xdr:rowOff>85725</xdr:rowOff>
                  </from>
                  <to>
                    <xdr:col>6</xdr:col>
                    <xdr:colOff>28575</xdr:colOff>
                    <xdr:row>47</xdr:row>
                    <xdr:rowOff>304800</xdr:rowOff>
                  </to>
                </anchor>
              </controlPr>
            </control>
          </mc:Choice>
        </mc:AlternateContent>
        <mc:AlternateContent xmlns:mc="http://schemas.openxmlformats.org/markup-compatibility/2006">
          <mc:Choice Requires="x14">
            <control shapeId="8300" r:id="rId111" name="Check Box 108">
              <controlPr defaultSize="0" autoFill="0" autoLine="0" autoPict="0">
                <anchor moveWithCells="1">
                  <from>
                    <xdr:col>6</xdr:col>
                    <xdr:colOff>38100</xdr:colOff>
                    <xdr:row>47</xdr:row>
                    <xdr:rowOff>85725</xdr:rowOff>
                  </from>
                  <to>
                    <xdr:col>7</xdr:col>
                    <xdr:colOff>28575</xdr:colOff>
                    <xdr:row>47</xdr:row>
                    <xdr:rowOff>304800</xdr:rowOff>
                  </to>
                </anchor>
              </controlPr>
            </control>
          </mc:Choice>
        </mc:AlternateContent>
        <mc:AlternateContent xmlns:mc="http://schemas.openxmlformats.org/markup-compatibility/2006">
          <mc:Choice Requires="x14">
            <control shapeId="8301" r:id="rId112" name="Check Box 109">
              <controlPr defaultSize="0" autoFill="0" autoLine="0" autoPict="0">
                <anchor moveWithCells="1">
                  <from>
                    <xdr:col>3</xdr:col>
                    <xdr:colOff>38100</xdr:colOff>
                    <xdr:row>48</xdr:row>
                    <xdr:rowOff>85725</xdr:rowOff>
                  </from>
                  <to>
                    <xdr:col>4</xdr:col>
                    <xdr:colOff>28575</xdr:colOff>
                    <xdr:row>48</xdr:row>
                    <xdr:rowOff>304800</xdr:rowOff>
                  </to>
                </anchor>
              </controlPr>
            </control>
          </mc:Choice>
        </mc:AlternateContent>
        <mc:AlternateContent xmlns:mc="http://schemas.openxmlformats.org/markup-compatibility/2006">
          <mc:Choice Requires="x14">
            <control shapeId="8302" r:id="rId113" name="Check Box 110">
              <controlPr defaultSize="0" autoFill="0" autoLine="0" autoPict="0">
                <anchor moveWithCells="1">
                  <from>
                    <xdr:col>4</xdr:col>
                    <xdr:colOff>38100</xdr:colOff>
                    <xdr:row>48</xdr:row>
                    <xdr:rowOff>85725</xdr:rowOff>
                  </from>
                  <to>
                    <xdr:col>5</xdr:col>
                    <xdr:colOff>28575</xdr:colOff>
                    <xdr:row>48</xdr:row>
                    <xdr:rowOff>304800</xdr:rowOff>
                  </to>
                </anchor>
              </controlPr>
            </control>
          </mc:Choice>
        </mc:AlternateContent>
        <mc:AlternateContent xmlns:mc="http://schemas.openxmlformats.org/markup-compatibility/2006">
          <mc:Choice Requires="x14">
            <control shapeId="8303" r:id="rId114" name="Check Box 111">
              <controlPr defaultSize="0" autoFill="0" autoLine="0" autoPict="0">
                <anchor moveWithCells="1">
                  <from>
                    <xdr:col>5</xdr:col>
                    <xdr:colOff>38100</xdr:colOff>
                    <xdr:row>48</xdr:row>
                    <xdr:rowOff>85725</xdr:rowOff>
                  </from>
                  <to>
                    <xdr:col>6</xdr:col>
                    <xdr:colOff>28575</xdr:colOff>
                    <xdr:row>48</xdr:row>
                    <xdr:rowOff>304800</xdr:rowOff>
                  </to>
                </anchor>
              </controlPr>
            </control>
          </mc:Choice>
        </mc:AlternateContent>
        <mc:AlternateContent xmlns:mc="http://schemas.openxmlformats.org/markup-compatibility/2006">
          <mc:Choice Requires="x14">
            <control shapeId="8304" r:id="rId115" name="Check Box 112">
              <controlPr defaultSize="0" autoFill="0" autoLine="0" autoPict="0">
                <anchor moveWithCells="1">
                  <from>
                    <xdr:col>6</xdr:col>
                    <xdr:colOff>38100</xdr:colOff>
                    <xdr:row>48</xdr:row>
                    <xdr:rowOff>85725</xdr:rowOff>
                  </from>
                  <to>
                    <xdr:col>7</xdr:col>
                    <xdr:colOff>28575</xdr:colOff>
                    <xdr:row>48</xdr:row>
                    <xdr:rowOff>304800</xdr:rowOff>
                  </to>
                </anchor>
              </controlPr>
            </control>
          </mc:Choice>
        </mc:AlternateContent>
        <mc:AlternateContent xmlns:mc="http://schemas.openxmlformats.org/markup-compatibility/2006">
          <mc:Choice Requires="x14">
            <control shapeId="8305" r:id="rId116" name="Check Box 113">
              <controlPr defaultSize="0" autoFill="0" autoLine="0" autoPict="0">
                <anchor moveWithCells="1">
                  <from>
                    <xdr:col>3</xdr:col>
                    <xdr:colOff>38100</xdr:colOff>
                    <xdr:row>49</xdr:row>
                    <xdr:rowOff>85725</xdr:rowOff>
                  </from>
                  <to>
                    <xdr:col>4</xdr:col>
                    <xdr:colOff>28575</xdr:colOff>
                    <xdr:row>49</xdr:row>
                    <xdr:rowOff>304800</xdr:rowOff>
                  </to>
                </anchor>
              </controlPr>
            </control>
          </mc:Choice>
        </mc:AlternateContent>
        <mc:AlternateContent xmlns:mc="http://schemas.openxmlformats.org/markup-compatibility/2006">
          <mc:Choice Requires="x14">
            <control shapeId="8306" r:id="rId117" name="Check Box 114">
              <controlPr defaultSize="0" autoFill="0" autoLine="0" autoPict="0">
                <anchor moveWithCells="1">
                  <from>
                    <xdr:col>4</xdr:col>
                    <xdr:colOff>38100</xdr:colOff>
                    <xdr:row>49</xdr:row>
                    <xdr:rowOff>85725</xdr:rowOff>
                  </from>
                  <to>
                    <xdr:col>5</xdr:col>
                    <xdr:colOff>28575</xdr:colOff>
                    <xdr:row>49</xdr:row>
                    <xdr:rowOff>304800</xdr:rowOff>
                  </to>
                </anchor>
              </controlPr>
            </control>
          </mc:Choice>
        </mc:AlternateContent>
        <mc:AlternateContent xmlns:mc="http://schemas.openxmlformats.org/markup-compatibility/2006">
          <mc:Choice Requires="x14">
            <control shapeId="8307" r:id="rId118" name="Check Box 115">
              <controlPr defaultSize="0" autoFill="0" autoLine="0" autoPict="0">
                <anchor moveWithCells="1">
                  <from>
                    <xdr:col>5</xdr:col>
                    <xdr:colOff>38100</xdr:colOff>
                    <xdr:row>49</xdr:row>
                    <xdr:rowOff>85725</xdr:rowOff>
                  </from>
                  <to>
                    <xdr:col>6</xdr:col>
                    <xdr:colOff>28575</xdr:colOff>
                    <xdr:row>49</xdr:row>
                    <xdr:rowOff>304800</xdr:rowOff>
                  </to>
                </anchor>
              </controlPr>
            </control>
          </mc:Choice>
        </mc:AlternateContent>
        <mc:AlternateContent xmlns:mc="http://schemas.openxmlformats.org/markup-compatibility/2006">
          <mc:Choice Requires="x14">
            <control shapeId="8308" r:id="rId119" name="Check Box 116">
              <controlPr defaultSize="0" autoFill="0" autoLine="0" autoPict="0">
                <anchor moveWithCells="1">
                  <from>
                    <xdr:col>6</xdr:col>
                    <xdr:colOff>38100</xdr:colOff>
                    <xdr:row>49</xdr:row>
                    <xdr:rowOff>85725</xdr:rowOff>
                  </from>
                  <to>
                    <xdr:col>7</xdr:col>
                    <xdr:colOff>28575</xdr:colOff>
                    <xdr:row>49</xdr:row>
                    <xdr:rowOff>304800</xdr:rowOff>
                  </to>
                </anchor>
              </controlPr>
            </control>
          </mc:Choice>
        </mc:AlternateContent>
        <mc:AlternateContent xmlns:mc="http://schemas.openxmlformats.org/markup-compatibility/2006">
          <mc:Choice Requires="x14">
            <control shapeId="8309" r:id="rId120" name="Check Box 117">
              <controlPr defaultSize="0" autoFill="0" autoLine="0" autoPict="0">
                <anchor moveWithCells="1">
                  <from>
                    <xdr:col>3</xdr:col>
                    <xdr:colOff>38100</xdr:colOff>
                    <xdr:row>50</xdr:row>
                    <xdr:rowOff>85725</xdr:rowOff>
                  </from>
                  <to>
                    <xdr:col>4</xdr:col>
                    <xdr:colOff>28575</xdr:colOff>
                    <xdr:row>50</xdr:row>
                    <xdr:rowOff>304800</xdr:rowOff>
                  </to>
                </anchor>
              </controlPr>
            </control>
          </mc:Choice>
        </mc:AlternateContent>
        <mc:AlternateContent xmlns:mc="http://schemas.openxmlformats.org/markup-compatibility/2006">
          <mc:Choice Requires="x14">
            <control shapeId="8310" r:id="rId121" name="Check Box 118">
              <controlPr defaultSize="0" autoFill="0" autoLine="0" autoPict="0">
                <anchor moveWithCells="1">
                  <from>
                    <xdr:col>4</xdr:col>
                    <xdr:colOff>38100</xdr:colOff>
                    <xdr:row>50</xdr:row>
                    <xdr:rowOff>85725</xdr:rowOff>
                  </from>
                  <to>
                    <xdr:col>5</xdr:col>
                    <xdr:colOff>28575</xdr:colOff>
                    <xdr:row>50</xdr:row>
                    <xdr:rowOff>304800</xdr:rowOff>
                  </to>
                </anchor>
              </controlPr>
            </control>
          </mc:Choice>
        </mc:AlternateContent>
        <mc:AlternateContent xmlns:mc="http://schemas.openxmlformats.org/markup-compatibility/2006">
          <mc:Choice Requires="x14">
            <control shapeId="8311" r:id="rId122" name="Check Box 119">
              <controlPr defaultSize="0" autoFill="0" autoLine="0" autoPict="0">
                <anchor moveWithCells="1">
                  <from>
                    <xdr:col>5</xdr:col>
                    <xdr:colOff>38100</xdr:colOff>
                    <xdr:row>50</xdr:row>
                    <xdr:rowOff>85725</xdr:rowOff>
                  </from>
                  <to>
                    <xdr:col>6</xdr:col>
                    <xdr:colOff>28575</xdr:colOff>
                    <xdr:row>50</xdr:row>
                    <xdr:rowOff>304800</xdr:rowOff>
                  </to>
                </anchor>
              </controlPr>
            </control>
          </mc:Choice>
        </mc:AlternateContent>
        <mc:AlternateContent xmlns:mc="http://schemas.openxmlformats.org/markup-compatibility/2006">
          <mc:Choice Requires="x14">
            <control shapeId="8312" r:id="rId123" name="Check Box 120">
              <controlPr defaultSize="0" autoFill="0" autoLine="0" autoPict="0">
                <anchor moveWithCells="1">
                  <from>
                    <xdr:col>6</xdr:col>
                    <xdr:colOff>38100</xdr:colOff>
                    <xdr:row>50</xdr:row>
                    <xdr:rowOff>85725</xdr:rowOff>
                  </from>
                  <to>
                    <xdr:col>7</xdr:col>
                    <xdr:colOff>28575</xdr:colOff>
                    <xdr:row>50</xdr:row>
                    <xdr:rowOff>304800</xdr:rowOff>
                  </to>
                </anchor>
              </controlPr>
            </control>
          </mc:Choice>
        </mc:AlternateContent>
        <mc:AlternateContent xmlns:mc="http://schemas.openxmlformats.org/markup-compatibility/2006">
          <mc:Choice Requires="x14">
            <control shapeId="8313" r:id="rId124" name="Check Box 121">
              <controlPr defaultSize="0" autoFill="0" autoLine="0" autoPict="0">
                <anchor moveWithCells="1">
                  <from>
                    <xdr:col>3</xdr:col>
                    <xdr:colOff>38100</xdr:colOff>
                    <xdr:row>51</xdr:row>
                    <xdr:rowOff>85725</xdr:rowOff>
                  </from>
                  <to>
                    <xdr:col>4</xdr:col>
                    <xdr:colOff>28575</xdr:colOff>
                    <xdr:row>51</xdr:row>
                    <xdr:rowOff>304800</xdr:rowOff>
                  </to>
                </anchor>
              </controlPr>
            </control>
          </mc:Choice>
        </mc:AlternateContent>
        <mc:AlternateContent xmlns:mc="http://schemas.openxmlformats.org/markup-compatibility/2006">
          <mc:Choice Requires="x14">
            <control shapeId="8314" r:id="rId125" name="Check Box 122">
              <controlPr defaultSize="0" autoFill="0" autoLine="0" autoPict="0">
                <anchor moveWithCells="1">
                  <from>
                    <xdr:col>4</xdr:col>
                    <xdr:colOff>38100</xdr:colOff>
                    <xdr:row>51</xdr:row>
                    <xdr:rowOff>85725</xdr:rowOff>
                  </from>
                  <to>
                    <xdr:col>5</xdr:col>
                    <xdr:colOff>28575</xdr:colOff>
                    <xdr:row>51</xdr:row>
                    <xdr:rowOff>304800</xdr:rowOff>
                  </to>
                </anchor>
              </controlPr>
            </control>
          </mc:Choice>
        </mc:AlternateContent>
        <mc:AlternateContent xmlns:mc="http://schemas.openxmlformats.org/markup-compatibility/2006">
          <mc:Choice Requires="x14">
            <control shapeId="8315" r:id="rId126" name="Check Box 123">
              <controlPr defaultSize="0" autoFill="0" autoLine="0" autoPict="0">
                <anchor moveWithCells="1">
                  <from>
                    <xdr:col>5</xdr:col>
                    <xdr:colOff>38100</xdr:colOff>
                    <xdr:row>51</xdr:row>
                    <xdr:rowOff>85725</xdr:rowOff>
                  </from>
                  <to>
                    <xdr:col>6</xdr:col>
                    <xdr:colOff>28575</xdr:colOff>
                    <xdr:row>51</xdr:row>
                    <xdr:rowOff>304800</xdr:rowOff>
                  </to>
                </anchor>
              </controlPr>
            </control>
          </mc:Choice>
        </mc:AlternateContent>
        <mc:AlternateContent xmlns:mc="http://schemas.openxmlformats.org/markup-compatibility/2006">
          <mc:Choice Requires="x14">
            <control shapeId="8316" r:id="rId127" name="Check Box 124">
              <controlPr defaultSize="0" autoFill="0" autoLine="0" autoPict="0">
                <anchor moveWithCells="1">
                  <from>
                    <xdr:col>6</xdr:col>
                    <xdr:colOff>38100</xdr:colOff>
                    <xdr:row>51</xdr:row>
                    <xdr:rowOff>85725</xdr:rowOff>
                  </from>
                  <to>
                    <xdr:col>7</xdr:col>
                    <xdr:colOff>28575</xdr:colOff>
                    <xdr:row>51</xdr:row>
                    <xdr:rowOff>304800</xdr:rowOff>
                  </to>
                </anchor>
              </controlPr>
            </control>
          </mc:Choice>
        </mc:AlternateContent>
        <mc:AlternateContent xmlns:mc="http://schemas.openxmlformats.org/markup-compatibility/2006">
          <mc:Choice Requires="x14">
            <control shapeId="8317" r:id="rId128" name="Check Box 125">
              <controlPr defaultSize="0" autoFill="0" autoLine="0" autoPict="0">
                <anchor moveWithCells="1">
                  <from>
                    <xdr:col>3</xdr:col>
                    <xdr:colOff>38100</xdr:colOff>
                    <xdr:row>52</xdr:row>
                    <xdr:rowOff>85725</xdr:rowOff>
                  </from>
                  <to>
                    <xdr:col>4</xdr:col>
                    <xdr:colOff>28575</xdr:colOff>
                    <xdr:row>52</xdr:row>
                    <xdr:rowOff>304800</xdr:rowOff>
                  </to>
                </anchor>
              </controlPr>
            </control>
          </mc:Choice>
        </mc:AlternateContent>
        <mc:AlternateContent xmlns:mc="http://schemas.openxmlformats.org/markup-compatibility/2006">
          <mc:Choice Requires="x14">
            <control shapeId="8318" r:id="rId129" name="Check Box 126">
              <controlPr defaultSize="0" autoFill="0" autoLine="0" autoPict="0">
                <anchor moveWithCells="1">
                  <from>
                    <xdr:col>4</xdr:col>
                    <xdr:colOff>38100</xdr:colOff>
                    <xdr:row>52</xdr:row>
                    <xdr:rowOff>85725</xdr:rowOff>
                  </from>
                  <to>
                    <xdr:col>5</xdr:col>
                    <xdr:colOff>28575</xdr:colOff>
                    <xdr:row>52</xdr:row>
                    <xdr:rowOff>304800</xdr:rowOff>
                  </to>
                </anchor>
              </controlPr>
            </control>
          </mc:Choice>
        </mc:AlternateContent>
        <mc:AlternateContent xmlns:mc="http://schemas.openxmlformats.org/markup-compatibility/2006">
          <mc:Choice Requires="x14">
            <control shapeId="8319" r:id="rId130" name="Check Box 127">
              <controlPr defaultSize="0" autoFill="0" autoLine="0" autoPict="0">
                <anchor moveWithCells="1">
                  <from>
                    <xdr:col>5</xdr:col>
                    <xdr:colOff>38100</xdr:colOff>
                    <xdr:row>52</xdr:row>
                    <xdr:rowOff>85725</xdr:rowOff>
                  </from>
                  <to>
                    <xdr:col>6</xdr:col>
                    <xdr:colOff>28575</xdr:colOff>
                    <xdr:row>52</xdr:row>
                    <xdr:rowOff>304800</xdr:rowOff>
                  </to>
                </anchor>
              </controlPr>
            </control>
          </mc:Choice>
        </mc:AlternateContent>
        <mc:AlternateContent xmlns:mc="http://schemas.openxmlformats.org/markup-compatibility/2006">
          <mc:Choice Requires="x14">
            <control shapeId="8320" r:id="rId131" name="Check Box 128">
              <controlPr defaultSize="0" autoFill="0" autoLine="0" autoPict="0">
                <anchor moveWithCells="1">
                  <from>
                    <xdr:col>6</xdr:col>
                    <xdr:colOff>38100</xdr:colOff>
                    <xdr:row>52</xdr:row>
                    <xdr:rowOff>85725</xdr:rowOff>
                  </from>
                  <to>
                    <xdr:col>7</xdr:col>
                    <xdr:colOff>28575</xdr:colOff>
                    <xdr:row>52</xdr:row>
                    <xdr:rowOff>304800</xdr:rowOff>
                  </to>
                </anchor>
              </controlPr>
            </control>
          </mc:Choice>
        </mc:AlternateContent>
        <mc:AlternateContent xmlns:mc="http://schemas.openxmlformats.org/markup-compatibility/2006">
          <mc:Choice Requires="x14">
            <control shapeId="8321" r:id="rId132" name="Check Box 129">
              <controlPr defaultSize="0" autoFill="0" autoLine="0" autoPict="0">
                <anchor moveWithCells="1">
                  <from>
                    <xdr:col>3</xdr:col>
                    <xdr:colOff>38100</xdr:colOff>
                    <xdr:row>53</xdr:row>
                    <xdr:rowOff>85725</xdr:rowOff>
                  </from>
                  <to>
                    <xdr:col>4</xdr:col>
                    <xdr:colOff>28575</xdr:colOff>
                    <xdr:row>53</xdr:row>
                    <xdr:rowOff>304800</xdr:rowOff>
                  </to>
                </anchor>
              </controlPr>
            </control>
          </mc:Choice>
        </mc:AlternateContent>
        <mc:AlternateContent xmlns:mc="http://schemas.openxmlformats.org/markup-compatibility/2006">
          <mc:Choice Requires="x14">
            <control shapeId="8322" r:id="rId133" name="Check Box 130">
              <controlPr defaultSize="0" autoFill="0" autoLine="0" autoPict="0">
                <anchor moveWithCells="1">
                  <from>
                    <xdr:col>4</xdr:col>
                    <xdr:colOff>38100</xdr:colOff>
                    <xdr:row>53</xdr:row>
                    <xdr:rowOff>85725</xdr:rowOff>
                  </from>
                  <to>
                    <xdr:col>5</xdr:col>
                    <xdr:colOff>28575</xdr:colOff>
                    <xdr:row>53</xdr:row>
                    <xdr:rowOff>304800</xdr:rowOff>
                  </to>
                </anchor>
              </controlPr>
            </control>
          </mc:Choice>
        </mc:AlternateContent>
        <mc:AlternateContent xmlns:mc="http://schemas.openxmlformats.org/markup-compatibility/2006">
          <mc:Choice Requires="x14">
            <control shapeId="8323" r:id="rId134" name="Check Box 131">
              <controlPr defaultSize="0" autoFill="0" autoLine="0" autoPict="0">
                <anchor moveWithCells="1">
                  <from>
                    <xdr:col>5</xdr:col>
                    <xdr:colOff>38100</xdr:colOff>
                    <xdr:row>53</xdr:row>
                    <xdr:rowOff>85725</xdr:rowOff>
                  </from>
                  <to>
                    <xdr:col>6</xdr:col>
                    <xdr:colOff>28575</xdr:colOff>
                    <xdr:row>53</xdr:row>
                    <xdr:rowOff>304800</xdr:rowOff>
                  </to>
                </anchor>
              </controlPr>
            </control>
          </mc:Choice>
        </mc:AlternateContent>
        <mc:AlternateContent xmlns:mc="http://schemas.openxmlformats.org/markup-compatibility/2006">
          <mc:Choice Requires="x14">
            <control shapeId="8324" r:id="rId135" name="Check Box 132">
              <controlPr defaultSize="0" autoFill="0" autoLine="0" autoPict="0">
                <anchor moveWithCells="1">
                  <from>
                    <xdr:col>6</xdr:col>
                    <xdr:colOff>38100</xdr:colOff>
                    <xdr:row>53</xdr:row>
                    <xdr:rowOff>85725</xdr:rowOff>
                  </from>
                  <to>
                    <xdr:col>7</xdr:col>
                    <xdr:colOff>28575</xdr:colOff>
                    <xdr:row>53</xdr:row>
                    <xdr:rowOff>304800</xdr:rowOff>
                  </to>
                </anchor>
              </controlPr>
            </control>
          </mc:Choice>
        </mc:AlternateContent>
        <mc:AlternateContent xmlns:mc="http://schemas.openxmlformats.org/markup-compatibility/2006">
          <mc:Choice Requires="x14">
            <control shapeId="8325" r:id="rId136" name="Check Box 133">
              <controlPr defaultSize="0" autoFill="0" autoLine="0" autoPict="0">
                <anchor moveWithCells="1">
                  <from>
                    <xdr:col>3</xdr:col>
                    <xdr:colOff>38100</xdr:colOff>
                    <xdr:row>54</xdr:row>
                    <xdr:rowOff>85725</xdr:rowOff>
                  </from>
                  <to>
                    <xdr:col>4</xdr:col>
                    <xdr:colOff>28575</xdr:colOff>
                    <xdr:row>54</xdr:row>
                    <xdr:rowOff>304800</xdr:rowOff>
                  </to>
                </anchor>
              </controlPr>
            </control>
          </mc:Choice>
        </mc:AlternateContent>
        <mc:AlternateContent xmlns:mc="http://schemas.openxmlformats.org/markup-compatibility/2006">
          <mc:Choice Requires="x14">
            <control shapeId="8326" r:id="rId137" name="Check Box 134">
              <controlPr defaultSize="0" autoFill="0" autoLine="0" autoPict="0">
                <anchor moveWithCells="1">
                  <from>
                    <xdr:col>4</xdr:col>
                    <xdr:colOff>38100</xdr:colOff>
                    <xdr:row>54</xdr:row>
                    <xdr:rowOff>85725</xdr:rowOff>
                  </from>
                  <to>
                    <xdr:col>5</xdr:col>
                    <xdr:colOff>28575</xdr:colOff>
                    <xdr:row>54</xdr:row>
                    <xdr:rowOff>304800</xdr:rowOff>
                  </to>
                </anchor>
              </controlPr>
            </control>
          </mc:Choice>
        </mc:AlternateContent>
        <mc:AlternateContent xmlns:mc="http://schemas.openxmlformats.org/markup-compatibility/2006">
          <mc:Choice Requires="x14">
            <control shapeId="8327" r:id="rId138" name="Check Box 135">
              <controlPr defaultSize="0" autoFill="0" autoLine="0" autoPict="0">
                <anchor moveWithCells="1">
                  <from>
                    <xdr:col>5</xdr:col>
                    <xdr:colOff>38100</xdr:colOff>
                    <xdr:row>54</xdr:row>
                    <xdr:rowOff>85725</xdr:rowOff>
                  </from>
                  <to>
                    <xdr:col>6</xdr:col>
                    <xdr:colOff>28575</xdr:colOff>
                    <xdr:row>54</xdr:row>
                    <xdr:rowOff>304800</xdr:rowOff>
                  </to>
                </anchor>
              </controlPr>
            </control>
          </mc:Choice>
        </mc:AlternateContent>
        <mc:AlternateContent xmlns:mc="http://schemas.openxmlformats.org/markup-compatibility/2006">
          <mc:Choice Requires="x14">
            <control shapeId="8328" r:id="rId139" name="Check Box 136">
              <controlPr defaultSize="0" autoFill="0" autoLine="0" autoPict="0">
                <anchor moveWithCells="1">
                  <from>
                    <xdr:col>6</xdr:col>
                    <xdr:colOff>38100</xdr:colOff>
                    <xdr:row>54</xdr:row>
                    <xdr:rowOff>85725</xdr:rowOff>
                  </from>
                  <to>
                    <xdr:col>7</xdr:col>
                    <xdr:colOff>28575</xdr:colOff>
                    <xdr:row>54</xdr:row>
                    <xdr:rowOff>304800</xdr:rowOff>
                  </to>
                </anchor>
              </controlPr>
            </control>
          </mc:Choice>
        </mc:AlternateContent>
        <mc:AlternateContent xmlns:mc="http://schemas.openxmlformats.org/markup-compatibility/2006">
          <mc:Choice Requires="x14">
            <control shapeId="8329" r:id="rId140" name="Check Box 137">
              <controlPr defaultSize="0" autoFill="0" autoLine="0" autoPict="0">
                <anchor moveWithCells="1">
                  <from>
                    <xdr:col>3</xdr:col>
                    <xdr:colOff>38100</xdr:colOff>
                    <xdr:row>55</xdr:row>
                    <xdr:rowOff>85725</xdr:rowOff>
                  </from>
                  <to>
                    <xdr:col>4</xdr:col>
                    <xdr:colOff>28575</xdr:colOff>
                    <xdr:row>55</xdr:row>
                    <xdr:rowOff>304800</xdr:rowOff>
                  </to>
                </anchor>
              </controlPr>
            </control>
          </mc:Choice>
        </mc:AlternateContent>
        <mc:AlternateContent xmlns:mc="http://schemas.openxmlformats.org/markup-compatibility/2006">
          <mc:Choice Requires="x14">
            <control shapeId="8330" r:id="rId141" name="Check Box 138">
              <controlPr defaultSize="0" autoFill="0" autoLine="0" autoPict="0">
                <anchor moveWithCells="1">
                  <from>
                    <xdr:col>4</xdr:col>
                    <xdr:colOff>38100</xdr:colOff>
                    <xdr:row>55</xdr:row>
                    <xdr:rowOff>85725</xdr:rowOff>
                  </from>
                  <to>
                    <xdr:col>5</xdr:col>
                    <xdr:colOff>28575</xdr:colOff>
                    <xdr:row>55</xdr:row>
                    <xdr:rowOff>304800</xdr:rowOff>
                  </to>
                </anchor>
              </controlPr>
            </control>
          </mc:Choice>
        </mc:AlternateContent>
        <mc:AlternateContent xmlns:mc="http://schemas.openxmlformats.org/markup-compatibility/2006">
          <mc:Choice Requires="x14">
            <control shapeId="8331" r:id="rId142" name="Check Box 139">
              <controlPr defaultSize="0" autoFill="0" autoLine="0" autoPict="0">
                <anchor moveWithCells="1">
                  <from>
                    <xdr:col>5</xdr:col>
                    <xdr:colOff>38100</xdr:colOff>
                    <xdr:row>55</xdr:row>
                    <xdr:rowOff>85725</xdr:rowOff>
                  </from>
                  <to>
                    <xdr:col>6</xdr:col>
                    <xdr:colOff>28575</xdr:colOff>
                    <xdr:row>55</xdr:row>
                    <xdr:rowOff>304800</xdr:rowOff>
                  </to>
                </anchor>
              </controlPr>
            </control>
          </mc:Choice>
        </mc:AlternateContent>
        <mc:AlternateContent xmlns:mc="http://schemas.openxmlformats.org/markup-compatibility/2006">
          <mc:Choice Requires="x14">
            <control shapeId="8332" r:id="rId143" name="Check Box 140">
              <controlPr defaultSize="0" autoFill="0" autoLine="0" autoPict="0">
                <anchor moveWithCells="1">
                  <from>
                    <xdr:col>6</xdr:col>
                    <xdr:colOff>38100</xdr:colOff>
                    <xdr:row>55</xdr:row>
                    <xdr:rowOff>85725</xdr:rowOff>
                  </from>
                  <to>
                    <xdr:col>7</xdr:col>
                    <xdr:colOff>28575</xdr:colOff>
                    <xdr:row>55</xdr:row>
                    <xdr:rowOff>304800</xdr:rowOff>
                  </to>
                </anchor>
              </controlPr>
            </control>
          </mc:Choice>
        </mc:AlternateContent>
        <mc:AlternateContent xmlns:mc="http://schemas.openxmlformats.org/markup-compatibility/2006">
          <mc:Choice Requires="x14">
            <control shapeId="8333" r:id="rId144" name="Check Box 141">
              <controlPr defaultSize="0" autoFill="0" autoLine="0" autoPict="0">
                <anchor moveWithCells="1">
                  <from>
                    <xdr:col>3</xdr:col>
                    <xdr:colOff>38100</xdr:colOff>
                    <xdr:row>56</xdr:row>
                    <xdr:rowOff>85725</xdr:rowOff>
                  </from>
                  <to>
                    <xdr:col>4</xdr:col>
                    <xdr:colOff>28575</xdr:colOff>
                    <xdr:row>56</xdr:row>
                    <xdr:rowOff>304800</xdr:rowOff>
                  </to>
                </anchor>
              </controlPr>
            </control>
          </mc:Choice>
        </mc:AlternateContent>
        <mc:AlternateContent xmlns:mc="http://schemas.openxmlformats.org/markup-compatibility/2006">
          <mc:Choice Requires="x14">
            <control shapeId="8334" r:id="rId145" name="Check Box 142">
              <controlPr defaultSize="0" autoFill="0" autoLine="0" autoPict="0">
                <anchor moveWithCells="1">
                  <from>
                    <xdr:col>4</xdr:col>
                    <xdr:colOff>38100</xdr:colOff>
                    <xdr:row>56</xdr:row>
                    <xdr:rowOff>85725</xdr:rowOff>
                  </from>
                  <to>
                    <xdr:col>5</xdr:col>
                    <xdr:colOff>28575</xdr:colOff>
                    <xdr:row>56</xdr:row>
                    <xdr:rowOff>304800</xdr:rowOff>
                  </to>
                </anchor>
              </controlPr>
            </control>
          </mc:Choice>
        </mc:AlternateContent>
        <mc:AlternateContent xmlns:mc="http://schemas.openxmlformats.org/markup-compatibility/2006">
          <mc:Choice Requires="x14">
            <control shapeId="8335" r:id="rId146" name="Check Box 143">
              <controlPr defaultSize="0" autoFill="0" autoLine="0" autoPict="0">
                <anchor moveWithCells="1">
                  <from>
                    <xdr:col>5</xdr:col>
                    <xdr:colOff>38100</xdr:colOff>
                    <xdr:row>56</xdr:row>
                    <xdr:rowOff>85725</xdr:rowOff>
                  </from>
                  <to>
                    <xdr:col>6</xdr:col>
                    <xdr:colOff>28575</xdr:colOff>
                    <xdr:row>56</xdr:row>
                    <xdr:rowOff>304800</xdr:rowOff>
                  </to>
                </anchor>
              </controlPr>
            </control>
          </mc:Choice>
        </mc:AlternateContent>
        <mc:AlternateContent xmlns:mc="http://schemas.openxmlformats.org/markup-compatibility/2006">
          <mc:Choice Requires="x14">
            <control shapeId="8336" r:id="rId147" name="Check Box 144">
              <controlPr defaultSize="0" autoFill="0" autoLine="0" autoPict="0">
                <anchor moveWithCells="1">
                  <from>
                    <xdr:col>6</xdr:col>
                    <xdr:colOff>38100</xdr:colOff>
                    <xdr:row>56</xdr:row>
                    <xdr:rowOff>85725</xdr:rowOff>
                  </from>
                  <to>
                    <xdr:col>7</xdr:col>
                    <xdr:colOff>28575</xdr:colOff>
                    <xdr:row>56</xdr:row>
                    <xdr:rowOff>304800</xdr:rowOff>
                  </to>
                </anchor>
              </controlPr>
            </control>
          </mc:Choice>
        </mc:AlternateContent>
        <mc:AlternateContent xmlns:mc="http://schemas.openxmlformats.org/markup-compatibility/2006">
          <mc:Choice Requires="x14">
            <control shapeId="8337" r:id="rId148" name="Check Box 145">
              <controlPr defaultSize="0" autoFill="0" autoLine="0" autoPict="0">
                <anchor moveWithCells="1">
                  <from>
                    <xdr:col>3</xdr:col>
                    <xdr:colOff>38100</xdr:colOff>
                    <xdr:row>57</xdr:row>
                    <xdr:rowOff>85725</xdr:rowOff>
                  </from>
                  <to>
                    <xdr:col>4</xdr:col>
                    <xdr:colOff>28575</xdr:colOff>
                    <xdr:row>57</xdr:row>
                    <xdr:rowOff>304800</xdr:rowOff>
                  </to>
                </anchor>
              </controlPr>
            </control>
          </mc:Choice>
        </mc:AlternateContent>
        <mc:AlternateContent xmlns:mc="http://schemas.openxmlformats.org/markup-compatibility/2006">
          <mc:Choice Requires="x14">
            <control shapeId="8338" r:id="rId149" name="Check Box 146">
              <controlPr defaultSize="0" autoFill="0" autoLine="0" autoPict="0">
                <anchor moveWithCells="1">
                  <from>
                    <xdr:col>4</xdr:col>
                    <xdr:colOff>38100</xdr:colOff>
                    <xdr:row>57</xdr:row>
                    <xdr:rowOff>85725</xdr:rowOff>
                  </from>
                  <to>
                    <xdr:col>5</xdr:col>
                    <xdr:colOff>28575</xdr:colOff>
                    <xdr:row>57</xdr:row>
                    <xdr:rowOff>304800</xdr:rowOff>
                  </to>
                </anchor>
              </controlPr>
            </control>
          </mc:Choice>
        </mc:AlternateContent>
        <mc:AlternateContent xmlns:mc="http://schemas.openxmlformats.org/markup-compatibility/2006">
          <mc:Choice Requires="x14">
            <control shapeId="8339" r:id="rId150" name="Check Box 147">
              <controlPr defaultSize="0" autoFill="0" autoLine="0" autoPict="0">
                <anchor moveWithCells="1">
                  <from>
                    <xdr:col>5</xdr:col>
                    <xdr:colOff>38100</xdr:colOff>
                    <xdr:row>57</xdr:row>
                    <xdr:rowOff>85725</xdr:rowOff>
                  </from>
                  <to>
                    <xdr:col>6</xdr:col>
                    <xdr:colOff>28575</xdr:colOff>
                    <xdr:row>57</xdr:row>
                    <xdr:rowOff>304800</xdr:rowOff>
                  </to>
                </anchor>
              </controlPr>
            </control>
          </mc:Choice>
        </mc:AlternateContent>
        <mc:AlternateContent xmlns:mc="http://schemas.openxmlformats.org/markup-compatibility/2006">
          <mc:Choice Requires="x14">
            <control shapeId="8340" r:id="rId151" name="Check Box 148">
              <controlPr defaultSize="0" autoFill="0" autoLine="0" autoPict="0">
                <anchor moveWithCells="1">
                  <from>
                    <xdr:col>6</xdr:col>
                    <xdr:colOff>38100</xdr:colOff>
                    <xdr:row>57</xdr:row>
                    <xdr:rowOff>85725</xdr:rowOff>
                  </from>
                  <to>
                    <xdr:col>7</xdr:col>
                    <xdr:colOff>28575</xdr:colOff>
                    <xdr:row>57</xdr:row>
                    <xdr:rowOff>304800</xdr:rowOff>
                  </to>
                </anchor>
              </controlPr>
            </control>
          </mc:Choice>
        </mc:AlternateContent>
        <mc:AlternateContent xmlns:mc="http://schemas.openxmlformats.org/markup-compatibility/2006">
          <mc:Choice Requires="x14">
            <control shapeId="8341" r:id="rId152" name="Check Box 149">
              <controlPr defaultSize="0" autoFill="0" autoLine="0" autoPict="0">
                <anchor moveWithCells="1">
                  <from>
                    <xdr:col>3</xdr:col>
                    <xdr:colOff>38100</xdr:colOff>
                    <xdr:row>58</xdr:row>
                    <xdr:rowOff>85725</xdr:rowOff>
                  </from>
                  <to>
                    <xdr:col>4</xdr:col>
                    <xdr:colOff>28575</xdr:colOff>
                    <xdr:row>58</xdr:row>
                    <xdr:rowOff>304800</xdr:rowOff>
                  </to>
                </anchor>
              </controlPr>
            </control>
          </mc:Choice>
        </mc:AlternateContent>
        <mc:AlternateContent xmlns:mc="http://schemas.openxmlformats.org/markup-compatibility/2006">
          <mc:Choice Requires="x14">
            <control shapeId="8342" r:id="rId153" name="Check Box 150">
              <controlPr defaultSize="0" autoFill="0" autoLine="0" autoPict="0">
                <anchor moveWithCells="1">
                  <from>
                    <xdr:col>4</xdr:col>
                    <xdr:colOff>38100</xdr:colOff>
                    <xdr:row>58</xdr:row>
                    <xdr:rowOff>85725</xdr:rowOff>
                  </from>
                  <to>
                    <xdr:col>5</xdr:col>
                    <xdr:colOff>28575</xdr:colOff>
                    <xdr:row>58</xdr:row>
                    <xdr:rowOff>304800</xdr:rowOff>
                  </to>
                </anchor>
              </controlPr>
            </control>
          </mc:Choice>
        </mc:AlternateContent>
        <mc:AlternateContent xmlns:mc="http://schemas.openxmlformats.org/markup-compatibility/2006">
          <mc:Choice Requires="x14">
            <control shapeId="8343" r:id="rId154" name="Check Box 151">
              <controlPr defaultSize="0" autoFill="0" autoLine="0" autoPict="0">
                <anchor moveWithCells="1">
                  <from>
                    <xdr:col>5</xdr:col>
                    <xdr:colOff>38100</xdr:colOff>
                    <xdr:row>58</xdr:row>
                    <xdr:rowOff>85725</xdr:rowOff>
                  </from>
                  <to>
                    <xdr:col>6</xdr:col>
                    <xdr:colOff>28575</xdr:colOff>
                    <xdr:row>58</xdr:row>
                    <xdr:rowOff>304800</xdr:rowOff>
                  </to>
                </anchor>
              </controlPr>
            </control>
          </mc:Choice>
        </mc:AlternateContent>
        <mc:AlternateContent xmlns:mc="http://schemas.openxmlformats.org/markup-compatibility/2006">
          <mc:Choice Requires="x14">
            <control shapeId="8344" r:id="rId155" name="Check Box 152">
              <controlPr defaultSize="0" autoFill="0" autoLine="0" autoPict="0">
                <anchor moveWithCells="1">
                  <from>
                    <xdr:col>6</xdr:col>
                    <xdr:colOff>38100</xdr:colOff>
                    <xdr:row>58</xdr:row>
                    <xdr:rowOff>85725</xdr:rowOff>
                  </from>
                  <to>
                    <xdr:col>7</xdr:col>
                    <xdr:colOff>28575</xdr:colOff>
                    <xdr:row>58</xdr:row>
                    <xdr:rowOff>304800</xdr:rowOff>
                  </to>
                </anchor>
              </controlPr>
            </control>
          </mc:Choice>
        </mc:AlternateContent>
        <mc:AlternateContent xmlns:mc="http://schemas.openxmlformats.org/markup-compatibility/2006">
          <mc:Choice Requires="x14">
            <control shapeId="8345" r:id="rId156" name="Check Box 153">
              <controlPr defaultSize="0" autoFill="0" autoLine="0" autoPict="0">
                <anchor moveWithCells="1">
                  <from>
                    <xdr:col>3</xdr:col>
                    <xdr:colOff>38100</xdr:colOff>
                    <xdr:row>59</xdr:row>
                    <xdr:rowOff>85725</xdr:rowOff>
                  </from>
                  <to>
                    <xdr:col>4</xdr:col>
                    <xdr:colOff>28575</xdr:colOff>
                    <xdr:row>59</xdr:row>
                    <xdr:rowOff>304800</xdr:rowOff>
                  </to>
                </anchor>
              </controlPr>
            </control>
          </mc:Choice>
        </mc:AlternateContent>
        <mc:AlternateContent xmlns:mc="http://schemas.openxmlformats.org/markup-compatibility/2006">
          <mc:Choice Requires="x14">
            <control shapeId="8346" r:id="rId157" name="Check Box 154">
              <controlPr defaultSize="0" autoFill="0" autoLine="0" autoPict="0">
                <anchor moveWithCells="1">
                  <from>
                    <xdr:col>4</xdr:col>
                    <xdr:colOff>38100</xdr:colOff>
                    <xdr:row>59</xdr:row>
                    <xdr:rowOff>85725</xdr:rowOff>
                  </from>
                  <to>
                    <xdr:col>5</xdr:col>
                    <xdr:colOff>28575</xdr:colOff>
                    <xdr:row>59</xdr:row>
                    <xdr:rowOff>304800</xdr:rowOff>
                  </to>
                </anchor>
              </controlPr>
            </control>
          </mc:Choice>
        </mc:AlternateContent>
        <mc:AlternateContent xmlns:mc="http://schemas.openxmlformats.org/markup-compatibility/2006">
          <mc:Choice Requires="x14">
            <control shapeId="8347" r:id="rId158" name="Check Box 155">
              <controlPr defaultSize="0" autoFill="0" autoLine="0" autoPict="0">
                <anchor moveWithCells="1">
                  <from>
                    <xdr:col>5</xdr:col>
                    <xdr:colOff>38100</xdr:colOff>
                    <xdr:row>59</xdr:row>
                    <xdr:rowOff>85725</xdr:rowOff>
                  </from>
                  <to>
                    <xdr:col>6</xdr:col>
                    <xdr:colOff>28575</xdr:colOff>
                    <xdr:row>59</xdr:row>
                    <xdr:rowOff>304800</xdr:rowOff>
                  </to>
                </anchor>
              </controlPr>
            </control>
          </mc:Choice>
        </mc:AlternateContent>
        <mc:AlternateContent xmlns:mc="http://schemas.openxmlformats.org/markup-compatibility/2006">
          <mc:Choice Requires="x14">
            <control shapeId="8348" r:id="rId159" name="Check Box 156">
              <controlPr defaultSize="0" autoFill="0" autoLine="0" autoPict="0">
                <anchor moveWithCells="1">
                  <from>
                    <xdr:col>6</xdr:col>
                    <xdr:colOff>38100</xdr:colOff>
                    <xdr:row>59</xdr:row>
                    <xdr:rowOff>85725</xdr:rowOff>
                  </from>
                  <to>
                    <xdr:col>7</xdr:col>
                    <xdr:colOff>28575</xdr:colOff>
                    <xdr:row>59</xdr:row>
                    <xdr:rowOff>304800</xdr:rowOff>
                  </to>
                </anchor>
              </controlPr>
            </control>
          </mc:Choice>
        </mc:AlternateContent>
        <mc:AlternateContent xmlns:mc="http://schemas.openxmlformats.org/markup-compatibility/2006">
          <mc:Choice Requires="x14">
            <control shapeId="8349" r:id="rId160" name="Check Box 157">
              <controlPr defaultSize="0" autoFill="0" autoLine="0" autoPict="0">
                <anchor moveWithCells="1">
                  <from>
                    <xdr:col>3</xdr:col>
                    <xdr:colOff>38100</xdr:colOff>
                    <xdr:row>60</xdr:row>
                    <xdr:rowOff>85725</xdr:rowOff>
                  </from>
                  <to>
                    <xdr:col>4</xdr:col>
                    <xdr:colOff>28575</xdr:colOff>
                    <xdr:row>60</xdr:row>
                    <xdr:rowOff>304800</xdr:rowOff>
                  </to>
                </anchor>
              </controlPr>
            </control>
          </mc:Choice>
        </mc:AlternateContent>
        <mc:AlternateContent xmlns:mc="http://schemas.openxmlformats.org/markup-compatibility/2006">
          <mc:Choice Requires="x14">
            <control shapeId="8350" r:id="rId161" name="Check Box 158">
              <controlPr defaultSize="0" autoFill="0" autoLine="0" autoPict="0">
                <anchor moveWithCells="1">
                  <from>
                    <xdr:col>4</xdr:col>
                    <xdr:colOff>38100</xdr:colOff>
                    <xdr:row>60</xdr:row>
                    <xdr:rowOff>85725</xdr:rowOff>
                  </from>
                  <to>
                    <xdr:col>5</xdr:col>
                    <xdr:colOff>28575</xdr:colOff>
                    <xdr:row>60</xdr:row>
                    <xdr:rowOff>304800</xdr:rowOff>
                  </to>
                </anchor>
              </controlPr>
            </control>
          </mc:Choice>
        </mc:AlternateContent>
        <mc:AlternateContent xmlns:mc="http://schemas.openxmlformats.org/markup-compatibility/2006">
          <mc:Choice Requires="x14">
            <control shapeId="8351" r:id="rId162" name="Check Box 159">
              <controlPr defaultSize="0" autoFill="0" autoLine="0" autoPict="0">
                <anchor moveWithCells="1">
                  <from>
                    <xdr:col>5</xdr:col>
                    <xdr:colOff>38100</xdr:colOff>
                    <xdr:row>60</xdr:row>
                    <xdr:rowOff>85725</xdr:rowOff>
                  </from>
                  <to>
                    <xdr:col>6</xdr:col>
                    <xdr:colOff>28575</xdr:colOff>
                    <xdr:row>60</xdr:row>
                    <xdr:rowOff>304800</xdr:rowOff>
                  </to>
                </anchor>
              </controlPr>
            </control>
          </mc:Choice>
        </mc:AlternateContent>
        <mc:AlternateContent xmlns:mc="http://schemas.openxmlformats.org/markup-compatibility/2006">
          <mc:Choice Requires="x14">
            <control shapeId="8352" r:id="rId163" name="Check Box 160">
              <controlPr defaultSize="0" autoFill="0" autoLine="0" autoPict="0">
                <anchor moveWithCells="1">
                  <from>
                    <xdr:col>6</xdr:col>
                    <xdr:colOff>38100</xdr:colOff>
                    <xdr:row>60</xdr:row>
                    <xdr:rowOff>85725</xdr:rowOff>
                  </from>
                  <to>
                    <xdr:col>7</xdr:col>
                    <xdr:colOff>28575</xdr:colOff>
                    <xdr:row>60</xdr:row>
                    <xdr:rowOff>304800</xdr:rowOff>
                  </to>
                </anchor>
              </controlPr>
            </control>
          </mc:Choice>
        </mc:AlternateContent>
        <mc:AlternateContent xmlns:mc="http://schemas.openxmlformats.org/markup-compatibility/2006">
          <mc:Choice Requires="x14">
            <control shapeId="8353" r:id="rId164" name="Check Box 161">
              <controlPr defaultSize="0" autoFill="0" autoLine="0" autoPict="0">
                <anchor moveWithCells="1">
                  <from>
                    <xdr:col>3</xdr:col>
                    <xdr:colOff>38100</xdr:colOff>
                    <xdr:row>61</xdr:row>
                    <xdr:rowOff>85725</xdr:rowOff>
                  </from>
                  <to>
                    <xdr:col>4</xdr:col>
                    <xdr:colOff>28575</xdr:colOff>
                    <xdr:row>61</xdr:row>
                    <xdr:rowOff>304800</xdr:rowOff>
                  </to>
                </anchor>
              </controlPr>
            </control>
          </mc:Choice>
        </mc:AlternateContent>
        <mc:AlternateContent xmlns:mc="http://schemas.openxmlformats.org/markup-compatibility/2006">
          <mc:Choice Requires="x14">
            <control shapeId="8354" r:id="rId165" name="Check Box 162">
              <controlPr defaultSize="0" autoFill="0" autoLine="0" autoPict="0">
                <anchor moveWithCells="1">
                  <from>
                    <xdr:col>4</xdr:col>
                    <xdr:colOff>38100</xdr:colOff>
                    <xdr:row>61</xdr:row>
                    <xdr:rowOff>85725</xdr:rowOff>
                  </from>
                  <to>
                    <xdr:col>5</xdr:col>
                    <xdr:colOff>28575</xdr:colOff>
                    <xdr:row>61</xdr:row>
                    <xdr:rowOff>304800</xdr:rowOff>
                  </to>
                </anchor>
              </controlPr>
            </control>
          </mc:Choice>
        </mc:AlternateContent>
        <mc:AlternateContent xmlns:mc="http://schemas.openxmlformats.org/markup-compatibility/2006">
          <mc:Choice Requires="x14">
            <control shapeId="8355" r:id="rId166" name="Check Box 163">
              <controlPr defaultSize="0" autoFill="0" autoLine="0" autoPict="0">
                <anchor moveWithCells="1">
                  <from>
                    <xdr:col>5</xdr:col>
                    <xdr:colOff>38100</xdr:colOff>
                    <xdr:row>61</xdr:row>
                    <xdr:rowOff>85725</xdr:rowOff>
                  </from>
                  <to>
                    <xdr:col>6</xdr:col>
                    <xdr:colOff>28575</xdr:colOff>
                    <xdr:row>61</xdr:row>
                    <xdr:rowOff>304800</xdr:rowOff>
                  </to>
                </anchor>
              </controlPr>
            </control>
          </mc:Choice>
        </mc:AlternateContent>
        <mc:AlternateContent xmlns:mc="http://schemas.openxmlformats.org/markup-compatibility/2006">
          <mc:Choice Requires="x14">
            <control shapeId="8356" r:id="rId167" name="Check Box 164">
              <controlPr defaultSize="0" autoFill="0" autoLine="0" autoPict="0">
                <anchor moveWithCells="1">
                  <from>
                    <xdr:col>6</xdr:col>
                    <xdr:colOff>38100</xdr:colOff>
                    <xdr:row>61</xdr:row>
                    <xdr:rowOff>85725</xdr:rowOff>
                  </from>
                  <to>
                    <xdr:col>7</xdr:col>
                    <xdr:colOff>28575</xdr:colOff>
                    <xdr:row>61</xdr:row>
                    <xdr:rowOff>304800</xdr:rowOff>
                  </to>
                </anchor>
              </controlPr>
            </control>
          </mc:Choice>
        </mc:AlternateContent>
        <mc:AlternateContent xmlns:mc="http://schemas.openxmlformats.org/markup-compatibility/2006">
          <mc:Choice Requires="x14">
            <control shapeId="8357" r:id="rId168" name="Check Box 165">
              <controlPr defaultSize="0" autoFill="0" autoLine="0" autoPict="0">
                <anchor moveWithCells="1">
                  <from>
                    <xdr:col>3</xdr:col>
                    <xdr:colOff>38100</xdr:colOff>
                    <xdr:row>62</xdr:row>
                    <xdr:rowOff>85725</xdr:rowOff>
                  </from>
                  <to>
                    <xdr:col>4</xdr:col>
                    <xdr:colOff>28575</xdr:colOff>
                    <xdr:row>62</xdr:row>
                    <xdr:rowOff>304800</xdr:rowOff>
                  </to>
                </anchor>
              </controlPr>
            </control>
          </mc:Choice>
        </mc:AlternateContent>
        <mc:AlternateContent xmlns:mc="http://schemas.openxmlformats.org/markup-compatibility/2006">
          <mc:Choice Requires="x14">
            <control shapeId="8358" r:id="rId169" name="Check Box 166">
              <controlPr defaultSize="0" autoFill="0" autoLine="0" autoPict="0">
                <anchor moveWithCells="1">
                  <from>
                    <xdr:col>4</xdr:col>
                    <xdr:colOff>38100</xdr:colOff>
                    <xdr:row>62</xdr:row>
                    <xdr:rowOff>85725</xdr:rowOff>
                  </from>
                  <to>
                    <xdr:col>5</xdr:col>
                    <xdr:colOff>28575</xdr:colOff>
                    <xdr:row>62</xdr:row>
                    <xdr:rowOff>304800</xdr:rowOff>
                  </to>
                </anchor>
              </controlPr>
            </control>
          </mc:Choice>
        </mc:AlternateContent>
        <mc:AlternateContent xmlns:mc="http://schemas.openxmlformats.org/markup-compatibility/2006">
          <mc:Choice Requires="x14">
            <control shapeId="8359" r:id="rId170" name="Check Box 167">
              <controlPr defaultSize="0" autoFill="0" autoLine="0" autoPict="0">
                <anchor moveWithCells="1">
                  <from>
                    <xdr:col>5</xdr:col>
                    <xdr:colOff>38100</xdr:colOff>
                    <xdr:row>62</xdr:row>
                    <xdr:rowOff>85725</xdr:rowOff>
                  </from>
                  <to>
                    <xdr:col>6</xdr:col>
                    <xdr:colOff>28575</xdr:colOff>
                    <xdr:row>62</xdr:row>
                    <xdr:rowOff>304800</xdr:rowOff>
                  </to>
                </anchor>
              </controlPr>
            </control>
          </mc:Choice>
        </mc:AlternateContent>
        <mc:AlternateContent xmlns:mc="http://schemas.openxmlformats.org/markup-compatibility/2006">
          <mc:Choice Requires="x14">
            <control shapeId="8360" r:id="rId171" name="Check Box 168">
              <controlPr defaultSize="0" autoFill="0" autoLine="0" autoPict="0">
                <anchor moveWithCells="1">
                  <from>
                    <xdr:col>6</xdr:col>
                    <xdr:colOff>38100</xdr:colOff>
                    <xdr:row>62</xdr:row>
                    <xdr:rowOff>85725</xdr:rowOff>
                  </from>
                  <to>
                    <xdr:col>7</xdr:col>
                    <xdr:colOff>28575</xdr:colOff>
                    <xdr:row>62</xdr:row>
                    <xdr:rowOff>304800</xdr:rowOff>
                  </to>
                </anchor>
              </controlPr>
            </control>
          </mc:Choice>
        </mc:AlternateContent>
        <mc:AlternateContent xmlns:mc="http://schemas.openxmlformats.org/markup-compatibility/2006">
          <mc:Choice Requires="x14">
            <control shapeId="8361" r:id="rId172" name="Check Box 169">
              <controlPr defaultSize="0" autoFill="0" autoLine="0" autoPict="0">
                <anchor moveWithCells="1">
                  <from>
                    <xdr:col>3</xdr:col>
                    <xdr:colOff>38100</xdr:colOff>
                    <xdr:row>63</xdr:row>
                    <xdr:rowOff>85725</xdr:rowOff>
                  </from>
                  <to>
                    <xdr:col>4</xdr:col>
                    <xdr:colOff>28575</xdr:colOff>
                    <xdr:row>63</xdr:row>
                    <xdr:rowOff>304800</xdr:rowOff>
                  </to>
                </anchor>
              </controlPr>
            </control>
          </mc:Choice>
        </mc:AlternateContent>
        <mc:AlternateContent xmlns:mc="http://schemas.openxmlformats.org/markup-compatibility/2006">
          <mc:Choice Requires="x14">
            <control shapeId="8362" r:id="rId173" name="Check Box 170">
              <controlPr defaultSize="0" autoFill="0" autoLine="0" autoPict="0">
                <anchor moveWithCells="1">
                  <from>
                    <xdr:col>4</xdr:col>
                    <xdr:colOff>38100</xdr:colOff>
                    <xdr:row>63</xdr:row>
                    <xdr:rowOff>85725</xdr:rowOff>
                  </from>
                  <to>
                    <xdr:col>5</xdr:col>
                    <xdr:colOff>28575</xdr:colOff>
                    <xdr:row>63</xdr:row>
                    <xdr:rowOff>304800</xdr:rowOff>
                  </to>
                </anchor>
              </controlPr>
            </control>
          </mc:Choice>
        </mc:AlternateContent>
        <mc:AlternateContent xmlns:mc="http://schemas.openxmlformats.org/markup-compatibility/2006">
          <mc:Choice Requires="x14">
            <control shapeId="8363" r:id="rId174" name="Check Box 171">
              <controlPr defaultSize="0" autoFill="0" autoLine="0" autoPict="0">
                <anchor moveWithCells="1">
                  <from>
                    <xdr:col>5</xdr:col>
                    <xdr:colOff>38100</xdr:colOff>
                    <xdr:row>63</xdr:row>
                    <xdr:rowOff>85725</xdr:rowOff>
                  </from>
                  <to>
                    <xdr:col>6</xdr:col>
                    <xdr:colOff>28575</xdr:colOff>
                    <xdr:row>63</xdr:row>
                    <xdr:rowOff>304800</xdr:rowOff>
                  </to>
                </anchor>
              </controlPr>
            </control>
          </mc:Choice>
        </mc:AlternateContent>
        <mc:AlternateContent xmlns:mc="http://schemas.openxmlformats.org/markup-compatibility/2006">
          <mc:Choice Requires="x14">
            <control shapeId="8364" r:id="rId175" name="Check Box 172">
              <controlPr defaultSize="0" autoFill="0" autoLine="0" autoPict="0">
                <anchor moveWithCells="1">
                  <from>
                    <xdr:col>6</xdr:col>
                    <xdr:colOff>38100</xdr:colOff>
                    <xdr:row>63</xdr:row>
                    <xdr:rowOff>85725</xdr:rowOff>
                  </from>
                  <to>
                    <xdr:col>7</xdr:col>
                    <xdr:colOff>28575</xdr:colOff>
                    <xdr:row>63</xdr:row>
                    <xdr:rowOff>304800</xdr:rowOff>
                  </to>
                </anchor>
              </controlPr>
            </control>
          </mc:Choice>
        </mc:AlternateContent>
        <mc:AlternateContent xmlns:mc="http://schemas.openxmlformats.org/markup-compatibility/2006">
          <mc:Choice Requires="x14">
            <control shapeId="8365" r:id="rId176" name="Check Box 173">
              <controlPr defaultSize="0" autoFill="0" autoLine="0" autoPict="0">
                <anchor moveWithCells="1">
                  <from>
                    <xdr:col>3</xdr:col>
                    <xdr:colOff>38100</xdr:colOff>
                    <xdr:row>64</xdr:row>
                    <xdr:rowOff>85725</xdr:rowOff>
                  </from>
                  <to>
                    <xdr:col>4</xdr:col>
                    <xdr:colOff>28575</xdr:colOff>
                    <xdr:row>64</xdr:row>
                    <xdr:rowOff>304800</xdr:rowOff>
                  </to>
                </anchor>
              </controlPr>
            </control>
          </mc:Choice>
        </mc:AlternateContent>
        <mc:AlternateContent xmlns:mc="http://schemas.openxmlformats.org/markup-compatibility/2006">
          <mc:Choice Requires="x14">
            <control shapeId="8366" r:id="rId177" name="Check Box 174">
              <controlPr defaultSize="0" autoFill="0" autoLine="0" autoPict="0">
                <anchor moveWithCells="1">
                  <from>
                    <xdr:col>4</xdr:col>
                    <xdr:colOff>38100</xdr:colOff>
                    <xdr:row>64</xdr:row>
                    <xdr:rowOff>85725</xdr:rowOff>
                  </from>
                  <to>
                    <xdr:col>5</xdr:col>
                    <xdr:colOff>28575</xdr:colOff>
                    <xdr:row>64</xdr:row>
                    <xdr:rowOff>304800</xdr:rowOff>
                  </to>
                </anchor>
              </controlPr>
            </control>
          </mc:Choice>
        </mc:AlternateContent>
        <mc:AlternateContent xmlns:mc="http://schemas.openxmlformats.org/markup-compatibility/2006">
          <mc:Choice Requires="x14">
            <control shapeId="8367" r:id="rId178" name="Check Box 175">
              <controlPr defaultSize="0" autoFill="0" autoLine="0" autoPict="0">
                <anchor moveWithCells="1">
                  <from>
                    <xdr:col>5</xdr:col>
                    <xdr:colOff>38100</xdr:colOff>
                    <xdr:row>64</xdr:row>
                    <xdr:rowOff>85725</xdr:rowOff>
                  </from>
                  <to>
                    <xdr:col>6</xdr:col>
                    <xdr:colOff>28575</xdr:colOff>
                    <xdr:row>64</xdr:row>
                    <xdr:rowOff>304800</xdr:rowOff>
                  </to>
                </anchor>
              </controlPr>
            </control>
          </mc:Choice>
        </mc:AlternateContent>
        <mc:AlternateContent xmlns:mc="http://schemas.openxmlformats.org/markup-compatibility/2006">
          <mc:Choice Requires="x14">
            <control shapeId="8368" r:id="rId179" name="Check Box 176">
              <controlPr defaultSize="0" autoFill="0" autoLine="0" autoPict="0">
                <anchor moveWithCells="1">
                  <from>
                    <xdr:col>6</xdr:col>
                    <xdr:colOff>38100</xdr:colOff>
                    <xdr:row>64</xdr:row>
                    <xdr:rowOff>85725</xdr:rowOff>
                  </from>
                  <to>
                    <xdr:col>7</xdr:col>
                    <xdr:colOff>28575</xdr:colOff>
                    <xdr:row>64</xdr:row>
                    <xdr:rowOff>304800</xdr:rowOff>
                  </to>
                </anchor>
              </controlPr>
            </control>
          </mc:Choice>
        </mc:AlternateContent>
        <mc:AlternateContent xmlns:mc="http://schemas.openxmlformats.org/markup-compatibility/2006">
          <mc:Choice Requires="x14">
            <control shapeId="8369" r:id="rId180" name="Check Box 177">
              <controlPr defaultSize="0" autoFill="0" autoLine="0" autoPict="0">
                <anchor moveWithCells="1">
                  <from>
                    <xdr:col>3</xdr:col>
                    <xdr:colOff>38100</xdr:colOff>
                    <xdr:row>65</xdr:row>
                    <xdr:rowOff>85725</xdr:rowOff>
                  </from>
                  <to>
                    <xdr:col>4</xdr:col>
                    <xdr:colOff>28575</xdr:colOff>
                    <xdr:row>65</xdr:row>
                    <xdr:rowOff>304800</xdr:rowOff>
                  </to>
                </anchor>
              </controlPr>
            </control>
          </mc:Choice>
        </mc:AlternateContent>
        <mc:AlternateContent xmlns:mc="http://schemas.openxmlformats.org/markup-compatibility/2006">
          <mc:Choice Requires="x14">
            <control shapeId="8370" r:id="rId181" name="Check Box 178">
              <controlPr defaultSize="0" autoFill="0" autoLine="0" autoPict="0">
                <anchor moveWithCells="1">
                  <from>
                    <xdr:col>4</xdr:col>
                    <xdr:colOff>38100</xdr:colOff>
                    <xdr:row>65</xdr:row>
                    <xdr:rowOff>85725</xdr:rowOff>
                  </from>
                  <to>
                    <xdr:col>5</xdr:col>
                    <xdr:colOff>28575</xdr:colOff>
                    <xdr:row>65</xdr:row>
                    <xdr:rowOff>304800</xdr:rowOff>
                  </to>
                </anchor>
              </controlPr>
            </control>
          </mc:Choice>
        </mc:AlternateContent>
        <mc:AlternateContent xmlns:mc="http://schemas.openxmlformats.org/markup-compatibility/2006">
          <mc:Choice Requires="x14">
            <control shapeId="8371" r:id="rId182" name="Check Box 179">
              <controlPr defaultSize="0" autoFill="0" autoLine="0" autoPict="0">
                <anchor moveWithCells="1">
                  <from>
                    <xdr:col>5</xdr:col>
                    <xdr:colOff>38100</xdr:colOff>
                    <xdr:row>65</xdr:row>
                    <xdr:rowOff>85725</xdr:rowOff>
                  </from>
                  <to>
                    <xdr:col>6</xdr:col>
                    <xdr:colOff>28575</xdr:colOff>
                    <xdr:row>65</xdr:row>
                    <xdr:rowOff>304800</xdr:rowOff>
                  </to>
                </anchor>
              </controlPr>
            </control>
          </mc:Choice>
        </mc:AlternateContent>
        <mc:AlternateContent xmlns:mc="http://schemas.openxmlformats.org/markup-compatibility/2006">
          <mc:Choice Requires="x14">
            <control shapeId="8372" r:id="rId183" name="Check Box 180">
              <controlPr defaultSize="0" autoFill="0" autoLine="0" autoPict="0">
                <anchor moveWithCells="1">
                  <from>
                    <xdr:col>6</xdr:col>
                    <xdr:colOff>38100</xdr:colOff>
                    <xdr:row>65</xdr:row>
                    <xdr:rowOff>85725</xdr:rowOff>
                  </from>
                  <to>
                    <xdr:col>7</xdr:col>
                    <xdr:colOff>28575</xdr:colOff>
                    <xdr:row>65</xdr:row>
                    <xdr:rowOff>304800</xdr:rowOff>
                  </to>
                </anchor>
              </controlPr>
            </control>
          </mc:Choice>
        </mc:AlternateContent>
        <mc:AlternateContent xmlns:mc="http://schemas.openxmlformats.org/markup-compatibility/2006">
          <mc:Choice Requires="x14">
            <control shapeId="8373" r:id="rId184" name="Check Box 181">
              <controlPr defaultSize="0" autoFill="0" autoLine="0" autoPict="0">
                <anchor moveWithCells="1">
                  <from>
                    <xdr:col>3</xdr:col>
                    <xdr:colOff>38100</xdr:colOff>
                    <xdr:row>66</xdr:row>
                    <xdr:rowOff>85725</xdr:rowOff>
                  </from>
                  <to>
                    <xdr:col>4</xdr:col>
                    <xdr:colOff>28575</xdr:colOff>
                    <xdr:row>66</xdr:row>
                    <xdr:rowOff>304800</xdr:rowOff>
                  </to>
                </anchor>
              </controlPr>
            </control>
          </mc:Choice>
        </mc:AlternateContent>
        <mc:AlternateContent xmlns:mc="http://schemas.openxmlformats.org/markup-compatibility/2006">
          <mc:Choice Requires="x14">
            <control shapeId="8374" r:id="rId185" name="Check Box 182">
              <controlPr defaultSize="0" autoFill="0" autoLine="0" autoPict="0">
                <anchor moveWithCells="1">
                  <from>
                    <xdr:col>4</xdr:col>
                    <xdr:colOff>38100</xdr:colOff>
                    <xdr:row>66</xdr:row>
                    <xdr:rowOff>85725</xdr:rowOff>
                  </from>
                  <to>
                    <xdr:col>5</xdr:col>
                    <xdr:colOff>28575</xdr:colOff>
                    <xdr:row>66</xdr:row>
                    <xdr:rowOff>304800</xdr:rowOff>
                  </to>
                </anchor>
              </controlPr>
            </control>
          </mc:Choice>
        </mc:AlternateContent>
        <mc:AlternateContent xmlns:mc="http://schemas.openxmlformats.org/markup-compatibility/2006">
          <mc:Choice Requires="x14">
            <control shapeId="8375" r:id="rId186" name="Check Box 183">
              <controlPr defaultSize="0" autoFill="0" autoLine="0" autoPict="0">
                <anchor moveWithCells="1">
                  <from>
                    <xdr:col>5</xdr:col>
                    <xdr:colOff>38100</xdr:colOff>
                    <xdr:row>66</xdr:row>
                    <xdr:rowOff>85725</xdr:rowOff>
                  </from>
                  <to>
                    <xdr:col>6</xdr:col>
                    <xdr:colOff>28575</xdr:colOff>
                    <xdr:row>66</xdr:row>
                    <xdr:rowOff>304800</xdr:rowOff>
                  </to>
                </anchor>
              </controlPr>
            </control>
          </mc:Choice>
        </mc:AlternateContent>
        <mc:AlternateContent xmlns:mc="http://schemas.openxmlformats.org/markup-compatibility/2006">
          <mc:Choice Requires="x14">
            <control shapeId="8376" r:id="rId187" name="Check Box 184">
              <controlPr defaultSize="0" autoFill="0" autoLine="0" autoPict="0">
                <anchor moveWithCells="1">
                  <from>
                    <xdr:col>6</xdr:col>
                    <xdr:colOff>38100</xdr:colOff>
                    <xdr:row>66</xdr:row>
                    <xdr:rowOff>85725</xdr:rowOff>
                  </from>
                  <to>
                    <xdr:col>7</xdr:col>
                    <xdr:colOff>28575</xdr:colOff>
                    <xdr:row>66</xdr:row>
                    <xdr:rowOff>304800</xdr:rowOff>
                  </to>
                </anchor>
              </controlPr>
            </control>
          </mc:Choice>
        </mc:AlternateContent>
        <mc:AlternateContent xmlns:mc="http://schemas.openxmlformats.org/markup-compatibility/2006">
          <mc:Choice Requires="x14">
            <control shapeId="8377" r:id="rId188" name="Check Box 185">
              <controlPr defaultSize="0" autoFill="0" autoLine="0" autoPict="0">
                <anchor moveWithCells="1">
                  <from>
                    <xdr:col>3</xdr:col>
                    <xdr:colOff>38100</xdr:colOff>
                    <xdr:row>67</xdr:row>
                    <xdr:rowOff>85725</xdr:rowOff>
                  </from>
                  <to>
                    <xdr:col>4</xdr:col>
                    <xdr:colOff>28575</xdr:colOff>
                    <xdr:row>67</xdr:row>
                    <xdr:rowOff>304800</xdr:rowOff>
                  </to>
                </anchor>
              </controlPr>
            </control>
          </mc:Choice>
        </mc:AlternateContent>
        <mc:AlternateContent xmlns:mc="http://schemas.openxmlformats.org/markup-compatibility/2006">
          <mc:Choice Requires="x14">
            <control shapeId="8378" r:id="rId189" name="Check Box 186">
              <controlPr defaultSize="0" autoFill="0" autoLine="0" autoPict="0">
                <anchor moveWithCells="1">
                  <from>
                    <xdr:col>4</xdr:col>
                    <xdr:colOff>38100</xdr:colOff>
                    <xdr:row>67</xdr:row>
                    <xdr:rowOff>85725</xdr:rowOff>
                  </from>
                  <to>
                    <xdr:col>5</xdr:col>
                    <xdr:colOff>28575</xdr:colOff>
                    <xdr:row>67</xdr:row>
                    <xdr:rowOff>304800</xdr:rowOff>
                  </to>
                </anchor>
              </controlPr>
            </control>
          </mc:Choice>
        </mc:AlternateContent>
        <mc:AlternateContent xmlns:mc="http://schemas.openxmlformats.org/markup-compatibility/2006">
          <mc:Choice Requires="x14">
            <control shapeId="8379" r:id="rId190" name="Check Box 187">
              <controlPr defaultSize="0" autoFill="0" autoLine="0" autoPict="0">
                <anchor moveWithCells="1">
                  <from>
                    <xdr:col>5</xdr:col>
                    <xdr:colOff>38100</xdr:colOff>
                    <xdr:row>67</xdr:row>
                    <xdr:rowOff>85725</xdr:rowOff>
                  </from>
                  <to>
                    <xdr:col>6</xdr:col>
                    <xdr:colOff>28575</xdr:colOff>
                    <xdr:row>67</xdr:row>
                    <xdr:rowOff>304800</xdr:rowOff>
                  </to>
                </anchor>
              </controlPr>
            </control>
          </mc:Choice>
        </mc:AlternateContent>
        <mc:AlternateContent xmlns:mc="http://schemas.openxmlformats.org/markup-compatibility/2006">
          <mc:Choice Requires="x14">
            <control shapeId="8380" r:id="rId191" name="Check Box 188">
              <controlPr defaultSize="0" autoFill="0" autoLine="0" autoPict="0">
                <anchor moveWithCells="1">
                  <from>
                    <xdr:col>6</xdr:col>
                    <xdr:colOff>38100</xdr:colOff>
                    <xdr:row>67</xdr:row>
                    <xdr:rowOff>85725</xdr:rowOff>
                  </from>
                  <to>
                    <xdr:col>7</xdr:col>
                    <xdr:colOff>28575</xdr:colOff>
                    <xdr:row>67</xdr:row>
                    <xdr:rowOff>304800</xdr:rowOff>
                  </to>
                </anchor>
              </controlPr>
            </control>
          </mc:Choice>
        </mc:AlternateContent>
        <mc:AlternateContent xmlns:mc="http://schemas.openxmlformats.org/markup-compatibility/2006">
          <mc:Choice Requires="x14">
            <control shapeId="8381" r:id="rId192" name="Check Box 189">
              <controlPr defaultSize="0" autoFill="0" autoLine="0" autoPict="0">
                <anchor moveWithCells="1">
                  <from>
                    <xdr:col>3</xdr:col>
                    <xdr:colOff>38100</xdr:colOff>
                    <xdr:row>68</xdr:row>
                    <xdr:rowOff>85725</xdr:rowOff>
                  </from>
                  <to>
                    <xdr:col>4</xdr:col>
                    <xdr:colOff>28575</xdr:colOff>
                    <xdr:row>68</xdr:row>
                    <xdr:rowOff>304800</xdr:rowOff>
                  </to>
                </anchor>
              </controlPr>
            </control>
          </mc:Choice>
        </mc:AlternateContent>
        <mc:AlternateContent xmlns:mc="http://schemas.openxmlformats.org/markup-compatibility/2006">
          <mc:Choice Requires="x14">
            <control shapeId="8382" r:id="rId193" name="Check Box 190">
              <controlPr defaultSize="0" autoFill="0" autoLine="0" autoPict="0">
                <anchor moveWithCells="1">
                  <from>
                    <xdr:col>4</xdr:col>
                    <xdr:colOff>38100</xdr:colOff>
                    <xdr:row>68</xdr:row>
                    <xdr:rowOff>85725</xdr:rowOff>
                  </from>
                  <to>
                    <xdr:col>5</xdr:col>
                    <xdr:colOff>28575</xdr:colOff>
                    <xdr:row>68</xdr:row>
                    <xdr:rowOff>304800</xdr:rowOff>
                  </to>
                </anchor>
              </controlPr>
            </control>
          </mc:Choice>
        </mc:AlternateContent>
        <mc:AlternateContent xmlns:mc="http://schemas.openxmlformats.org/markup-compatibility/2006">
          <mc:Choice Requires="x14">
            <control shapeId="8383" r:id="rId194" name="Check Box 191">
              <controlPr defaultSize="0" autoFill="0" autoLine="0" autoPict="0">
                <anchor moveWithCells="1">
                  <from>
                    <xdr:col>5</xdr:col>
                    <xdr:colOff>38100</xdr:colOff>
                    <xdr:row>68</xdr:row>
                    <xdr:rowOff>85725</xdr:rowOff>
                  </from>
                  <to>
                    <xdr:col>6</xdr:col>
                    <xdr:colOff>28575</xdr:colOff>
                    <xdr:row>68</xdr:row>
                    <xdr:rowOff>304800</xdr:rowOff>
                  </to>
                </anchor>
              </controlPr>
            </control>
          </mc:Choice>
        </mc:AlternateContent>
        <mc:AlternateContent xmlns:mc="http://schemas.openxmlformats.org/markup-compatibility/2006">
          <mc:Choice Requires="x14">
            <control shapeId="8384" r:id="rId195" name="Check Box 192">
              <controlPr defaultSize="0" autoFill="0" autoLine="0" autoPict="0">
                <anchor moveWithCells="1">
                  <from>
                    <xdr:col>6</xdr:col>
                    <xdr:colOff>38100</xdr:colOff>
                    <xdr:row>68</xdr:row>
                    <xdr:rowOff>85725</xdr:rowOff>
                  </from>
                  <to>
                    <xdr:col>7</xdr:col>
                    <xdr:colOff>28575</xdr:colOff>
                    <xdr:row>68</xdr:row>
                    <xdr:rowOff>304800</xdr:rowOff>
                  </to>
                </anchor>
              </controlPr>
            </control>
          </mc:Choice>
        </mc:AlternateContent>
        <mc:AlternateContent xmlns:mc="http://schemas.openxmlformats.org/markup-compatibility/2006">
          <mc:Choice Requires="x14">
            <control shapeId="8385" r:id="rId196" name="Check Box 193">
              <controlPr defaultSize="0" autoFill="0" autoLine="0" autoPict="0">
                <anchor moveWithCells="1">
                  <from>
                    <xdr:col>3</xdr:col>
                    <xdr:colOff>38100</xdr:colOff>
                    <xdr:row>69</xdr:row>
                    <xdr:rowOff>85725</xdr:rowOff>
                  </from>
                  <to>
                    <xdr:col>4</xdr:col>
                    <xdr:colOff>28575</xdr:colOff>
                    <xdr:row>69</xdr:row>
                    <xdr:rowOff>304800</xdr:rowOff>
                  </to>
                </anchor>
              </controlPr>
            </control>
          </mc:Choice>
        </mc:AlternateContent>
        <mc:AlternateContent xmlns:mc="http://schemas.openxmlformats.org/markup-compatibility/2006">
          <mc:Choice Requires="x14">
            <control shapeId="8386" r:id="rId197" name="Check Box 194">
              <controlPr defaultSize="0" autoFill="0" autoLine="0" autoPict="0">
                <anchor moveWithCells="1">
                  <from>
                    <xdr:col>4</xdr:col>
                    <xdr:colOff>38100</xdr:colOff>
                    <xdr:row>69</xdr:row>
                    <xdr:rowOff>85725</xdr:rowOff>
                  </from>
                  <to>
                    <xdr:col>5</xdr:col>
                    <xdr:colOff>28575</xdr:colOff>
                    <xdr:row>69</xdr:row>
                    <xdr:rowOff>304800</xdr:rowOff>
                  </to>
                </anchor>
              </controlPr>
            </control>
          </mc:Choice>
        </mc:AlternateContent>
        <mc:AlternateContent xmlns:mc="http://schemas.openxmlformats.org/markup-compatibility/2006">
          <mc:Choice Requires="x14">
            <control shapeId="8387" r:id="rId198" name="Check Box 195">
              <controlPr defaultSize="0" autoFill="0" autoLine="0" autoPict="0">
                <anchor moveWithCells="1">
                  <from>
                    <xdr:col>5</xdr:col>
                    <xdr:colOff>38100</xdr:colOff>
                    <xdr:row>69</xdr:row>
                    <xdr:rowOff>85725</xdr:rowOff>
                  </from>
                  <to>
                    <xdr:col>6</xdr:col>
                    <xdr:colOff>28575</xdr:colOff>
                    <xdr:row>69</xdr:row>
                    <xdr:rowOff>304800</xdr:rowOff>
                  </to>
                </anchor>
              </controlPr>
            </control>
          </mc:Choice>
        </mc:AlternateContent>
        <mc:AlternateContent xmlns:mc="http://schemas.openxmlformats.org/markup-compatibility/2006">
          <mc:Choice Requires="x14">
            <control shapeId="8388" r:id="rId199" name="Check Box 196">
              <controlPr defaultSize="0" autoFill="0" autoLine="0" autoPict="0">
                <anchor moveWithCells="1">
                  <from>
                    <xdr:col>6</xdr:col>
                    <xdr:colOff>38100</xdr:colOff>
                    <xdr:row>69</xdr:row>
                    <xdr:rowOff>85725</xdr:rowOff>
                  </from>
                  <to>
                    <xdr:col>7</xdr:col>
                    <xdr:colOff>28575</xdr:colOff>
                    <xdr:row>69</xdr:row>
                    <xdr:rowOff>304800</xdr:rowOff>
                  </to>
                </anchor>
              </controlPr>
            </control>
          </mc:Choice>
        </mc:AlternateContent>
        <mc:AlternateContent xmlns:mc="http://schemas.openxmlformats.org/markup-compatibility/2006">
          <mc:Choice Requires="x14">
            <control shapeId="8389" r:id="rId200" name="Check Box 197">
              <controlPr defaultSize="0" autoFill="0" autoLine="0" autoPict="0">
                <anchor moveWithCells="1">
                  <from>
                    <xdr:col>3</xdr:col>
                    <xdr:colOff>38100</xdr:colOff>
                    <xdr:row>70</xdr:row>
                    <xdr:rowOff>85725</xdr:rowOff>
                  </from>
                  <to>
                    <xdr:col>4</xdr:col>
                    <xdr:colOff>28575</xdr:colOff>
                    <xdr:row>70</xdr:row>
                    <xdr:rowOff>304800</xdr:rowOff>
                  </to>
                </anchor>
              </controlPr>
            </control>
          </mc:Choice>
        </mc:AlternateContent>
        <mc:AlternateContent xmlns:mc="http://schemas.openxmlformats.org/markup-compatibility/2006">
          <mc:Choice Requires="x14">
            <control shapeId="8390" r:id="rId201" name="Check Box 198">
              <controlPr defaultSize="0" autoFill="0" autoLine="0" autoPict="0">
                <anchor moveWithCells="1">
                  <from>
                    <xdr:col>4</xdr:col>
                    <xdr:colOff>38100</xdr:colOff>
                    <xdr:row>70</xdr:row>
                    <xdr:rowOff>85725</xdr:rowOff>
                  </from>
                  <to>
                    <xdr:col>5</xdr:col>
                    <xdr:colOff>28575</xdr:colOff>
                    <xdr:row>70</xdr:row>
                    <xdr:rowOff>304800</xdr:rowOff>
                  </to>
                </anchor>
              </controlPr>
            </control>
          </mc:Choice>
        </mc:AlternateContent>
        <mc:AlternateContent xmlns:mc="http://schemas.openxmlformats.org/markup-compatibility/2006">
          <mc:Choice Requires="x14">
            <control shapeId="8391" r:id="rId202" name="Check Box 199">
              <controlPr defaultSize="0" autoFill="0" autoLine="0" autoPict="0">
                <anchor moveWithCells="1">
                  <from>
                    <xdr:col>5</xdr:col>
                    <xdr:colOff>38100</xdr:colOff>
                    <xdr:row>70</xdr:row>
                    <xdr:rowOff>85725</xdr:rowOff>
                  </from>
                  <to>
                    <xdr:col>6</xdr:col>
                    <xdr:colOff>28575</xdr:colOff>
                    <xdr:row>70</xdr:row>
                    <xdr:rowOff>304800</xdr:rowOff>
                  </to>
                </anchor>
              </controlPr>
            </control>
          </mc:Choice>
        </mc:AlternateContent>
        <mc:AlternateContent xmlns:mc="http://schemas.openxmlformats.org/markup-compatibility/2006">
          <mc:Choice Requires="x14">
            <control shapeId="8392" r:id="rId203" name="Check Box 200">
              <controlPr defaultSize="0" autoFill="0" autoLine="0" autoPict="0">
                <anchor moveWithCells="1">
                  <from>
                    <xdr:col>6</xdr:col>
                    <xdr:colOff>38100</xdr:colOff>
                    <xdr:row>70</xdr:row>
                    <xdr:rowOff>85725</xdr:rowOff>
                  </from>
                  <to>
                    <xdr:col>7</xdr:col>
                    <xdr:colOff>28575</xdr:colOff>
                    <xdr:row>70</xdr:row>
                    <xdr:rowOff>304800</xdr:rowOff>
                  </to>
                </anchor>
              </controlPr>
            </control>
          </mc:Choice>
        </mc:AlternateContent>
        <mc:AlternateContent xmlns:mc="http://schemas.openxmlformats.org/markup-compatibility/2006">
          <mc:Choice Requires="x14">
            <control shapeId="8393" r:id="rId204" name="Check Box 201">
              <controlPr defaultSize="0" autoFill="0" autoLine="0" autoPict="0">
                <anchor moveWithCells="1">
                  <from>
                    <xdr:col>3</xdr:col>
                    <xdr:colOff>38100</xdr:colOff>
                    <xdr:row>71</xdr:row>
                    <xdr:rowOff>85725</xdr:rowOff>
                  </from>
                  <to>
                    <xdr:col>4</xdr:col>
                    <xdr:colOff>28575</xdr:colOff>
                    <xdr:row>71</xdr:row>
                    <xdr:rowOff>304800</xdr:rowOff>
                  </to>
                </anchor>
              </controlPr>
            </control>
          </mc:Choice>
        </mc:AlternateContent>
        <mc:AlternateContent xmlns:mc="http://schemas.openxmlformats.org/markup-compatibility/2006">
          <mc:Choice Requires="x14">
            <control shapeId="8394" r:id="rId205" name="Check Box 202">
              <controlPr defaultSize="0" autoFill="0" autoLine="0" autoPict="0">
                <anchor moveWithCells="1">
                  <from>
                    <xdr:col>4</xdr:col>
                    <xdr:colOff>38100</xdr:colOff>
                    <xdr:row>71</xdr:row>
                    <xdr:rowOff>85725</xdr:rowOff>
                  </from>
                  <to>
                    <xdr:col>5</xdr:col>
                    <xdr:colOff>28575</xdr:colOff>
                    <xdr:row>71</xdr:row>
                    <xdr:rowOff>304800</xdr:rowOff>
                  </to>
                </anchor>
              </controlPr>
            </control>
          </mc:Choice>
        </mc:AlternateContent>
        <mc:AlternateContent xmlns:mc="http://schemas.openxmlformats.org/markup-compatibility/2006">
          <mc:Choice Requires="x14">
            <control shapeId="8395" r:id="rId206" name="Check Box 203">
              <controlPr defaultSize="0" autoFill="0" autoLine="0" autoPict="0">
                <anchor moveWithCells="1">
                  <from>
                    <xdr:col>5</xdr:col>
                    <xdr:colOff>38100</xdr:colOff>
                    <xdr:row>71</xdr:row>
                    <xdr:rowOff>85725</xdr:rowOff>
                  </from>
                  <to>
                    <xdr:col>6</xdr:col>
                    <xdr:colOff>28575</xdr:colOff>
                    <xdr:row>71</xdr:row>
                    <xdr:rowOff>304800</xdr:rowOff>
                  </to>
                </anchor>
              </controlPr>
            </control>
          </mc:Choice>
        </mc:AlternateContent>
        <mc:AlternateContent xmlns:mc="http://schemas.openxmlformats.org/markup-compatibility/2006">
          <mc:Choice Requires="x14">
            <control shapeId="8396" r:id="rId207" name="Check Box 204">
              <controlPr defaultSize="0" autoFill="0" autoLine="0" autoPict="0">
                <anchor moveWithCells="1">
                  <from>
                    <xdr:col>6</xdr:col>
                    <xdr:colOff>38100</xdr:colOff>
                    <xdr:row>71</xdr:row>
                    <xdr:rowOff>85725</xdr:rowOff>
                  </from>
                  <to>
                    <xdr:col>7</xdr:col>
                    <xdr:colOff>28575</xdr:colOff>
                    <xdr:row>71</xdr:row>
                    <xdr:rowOff>304800</xdr:rowOff>
                  </to>
                </anchor>
              </controlPr>
            </control>
          </mc:Choice>
        </mc:AlternateContent>
        <mc:AlternateContent xmlns:mc="http://schemas.openxmlformats.org/markup-compatibility/2006">
          <mc:Choice Requires="x14">
            <control shapeId="8397" r:id="rId208" name="Check Box 205">
              <controlPr defaultSize="0" autoFill="0" autoLine="0" autoPict="0">
                <anchor moveWithCells="1">
                  <from>
                    <xdr:col>3</xdr:col>
                    <xdr:colOff>38100</xdr:colOff>
                    <xdr:row>72</xdr:row>
                    <xdr:rowOff>85725</xdr:rowOff>
                  </from>
                  <to>
                    <xdr:col>4</xdr:col>
                    <xdr:colOff>28575</xdr:colOff>
                    <xdr:row>72</xdr:row>
                    <xdr:rowOff>304800</xdr:rowOff>
                  </to>
                </anchor>
              </controlPr>
            </control>
          </mc:Choice>
        </mc:AlternateContent>
        <mc:AlternateContent xmlns:mc="http://schemas.openxmlformats.org/markup-compatibility/2006">
          <mc:Choice Requires="x14">
            <control shapeId="8398" r:id="rId209" name="Check Box 206">
              <controlPr defaultSize="0" autoFill="0" autoLine="0" autoPict="0">
                <anchor moveWithCells="1">
                  <from>
                    <xdr:col>4</xdr:col>
                    <xdr:colOff>38100</xdr:colOff>
                    <xdr:row>72</xdr:row>
                    <xdr:rowOff>85725</xdr:rowOff>
                  </from>
                  <to>
                    <xdr:col>5</xdr:col>
                    <xdr:colOff>28575</xdr:colOff>
                    <xdr:row>72</xdr:row>
                    <xdr:rowOff>304800</xdr:rowOff>
                  </to>
                </anchor>
              </controlPr>
            </control>
          </mc:Choice>
        </mc:AlternateContent>
        <mc:AlternateContent xmlns:mc="http://schemas.openxmlformats.org/markup-compatibility/2006">
          <mc:Choice Requires="x14">
            <control shapeId="8399" r:id="rId210" name="Check Box 207">
              <controlPr defaultSize="0" autoFill="0" autoLine="0" autoPict="0">
                <anchor moveWithCells="1">
                  <from>
                    <xdr:col>5</xdr:col>
                    <xdr:colOff>38100</xdr:colOff>
                    <xdr:row>72</xdr:row>
                    <xdr:rowOff>85725</xdr:rowOff>
                  </from>
                  <to>
                    <xdr:col>6</xdr:col>
                    <xdr:colOff>28575</xdr:colOff>
                    <xdr:row>72</xdr:row>
                    <xdr:rowOff>304800</xdr:rowOff>
                  </to>
                </anchor>
              </controlPr>
            </control>
          </mc:Choice>
        </mc:AlternateContent>
        <mc:AlternateContent xmlns:mc="http://schemas.openxmlformats.org/markup-compatibility/2006">
          <mc:Choice Requires="x14">
            <control shapeId="8400" r:id="rId211" name="Check Box 208">
              <controlPr defaultSize="0" autoFill="0" autoLine="0" autoPict="0">
                <anchor moveWithCells="1">
                  <from>
                    <xdr:col>6</xdr:col>
                    <xdr:colOff>38100</xdr:colOff>
                    <xdr:row>72</xdr:row>
                    <xdr:rowOff>85725</xdr:rowOff>
                  </from>
                  <to>
                    <xdr:col>7</xdr:col>
                    <xdr:colOff>28575</xdr:colOff>
                    <xdr:row>72</xdr:row>
                    <xdr:rowOff>304800</xdr:rowOff>
                  </to>
                </anchor>
              </controlPr>
            </control>
          </mc:Choice>
        </mc:AlternateContent>
        <mc:AlternateContent xmlns:mc="http://schemas.openxmlformats.org/markup-compatibility/2006">
          <mc:Choice Requires="x14">
            <control shapeId="8401" r:id="rId212" name="Check Box 209">
              <controlPr defaultSize="0" autoFill="0" autoLine="0" autoPict="0">
                <anchor moveWithCells="1">
                  <from>
                    <xdr:col>3</xdr:col>
                    <xdr:colOff>38100</xdr:colOff>
                    <xdr:row>73</xdr:row>
                    <xdr:rowOff>85725</xdr:rowOff>
                  </from>
                  <to>
                    <xdr:col>4</xdr:col>
                    <xdr:colOff>28575</xdr:colOff>
                    <xdr:row>73</xdr:row>
                    <xdr:rowOff>304800</xdr:rowOff>
                  </to>
                </anchor>
              </controlPr>
            </control>
          </mc:Choice>
        </mc:AlternateContent>
        <mc:AlternateContent xmlns:mc="http://schemas.openxmlformats.org/markup-compatibility/2006">
          <mc:Choice Requires="x14">
            <control shapeId="8402" r:id="rId213" name="Check Box 210">
              <controlPr defaultSize="0" autoFill="0" autoLine="0" autoPict="0">
                <anchor moveWithCells="1">
                  <from>
                    <xdr:col>4</xdr:col>
                    <xdr:colOff>38100</xdr:colOff>
                    <xdr:row>73</xdr:row>
                    <xdr:rowOff>85725</xdr:rowOff>
                  </from>
                  <to>
                    <xdr:col>5</xdr:col>
                    <xdr:colOff>28575</xdr:colOff>
                    <xdr:row>73</xdr:row>
                    <xdr:rowOff>304800</xdr:rowOff>
                  </to>
                </anchor>
              </controlPr>
            </control>
          </mc:Choice>
        </mc:AlternateContent>
        <mc:AlternateContent xmlns:mc="http://schemas.openxmlformats.org/markup-compatibility/2006">
          <mc:Choice Requires="x14">
            <control shapeId="8403" r:id="rId214" name="Check Box 211">
              <controlPr defaultSize="0" autoFill="0" autoLine="0" autoPict="0">
                <anchor moveWithCells="1">
                  <from>
                    <xdr:col>5</xdr:col>
                    <xdr:colOff>38100</xdr:colOff>
                    <xdr:row>73</xdr:row>
                    <xdr:rowOff>85725</xdr:rowOff>
                  </from>
                  <to>
                    <xdr:col>6</xdr:col>
                    <xdr:colOff>28575</xdr:colOff>
                    <xdr:row>73</xdr:row>
                    <xdr:rowOff>304800</xdr:rowOff>
                  </to>
                </anchor>
              </controlPr>
            </control>
          </mc:Choice>
        </mc:AlternateContent>
        <mc:AlternateContent xmlns:mc="http://schemas.openxmlformats.org/markup-compatibility/2006">
          <mc:Choice Requires="x14">
            <control shapeId="8404" r:id="rId215" name="Check Box 212">
              <controlPr defaultSize="0" autoFill="0" autoLine="0" autoPict="0">
                <anchor moveWithCells="1">
                  <from>
                    <xdr:col>6</xdr:col>
                    <xdr:colOff>38100</xdr:colOff>
                    <xdr:row>73</xdr:row>
                    <xdr:rowOff>85725</xdr:rowOff>
                  </from>
                  <to>
                    <xdr:col>7</xdr:col>
                    <xdr:colOff>28575</xdr:colOff>
                    <xdr:row>73</xdr:row>
                    <xdr:rowOff>304800</xdr:rowOff>
                  </to>
                </anchor>
              </controlPr>
            </control>
          </mc:Choice>
        </mc:AlternateContent>
        <mc:AlternateContent xmlns:mc="http://schemas.openxmlformats.org/markup-compatibility/2006">
          <mc:Choice Requires="x14">
            <control shapeId="8405" r:id="rId216" name="Check Box 213">
              <controlPr defaultSize="0" autoFill="0" autoLine="0" autoPict="0">
                <anchor moveWithCells="1">
                  <from>
                    <xdr:col>3</xdr:col>
                    <xdr:colOff>38100</xdr:colOff>
                    <xdr:row>74</xdr:row>
                    <xdr:rowOff>85725</xdr:rowOff>
                  </from>
                  <to>
                    <xdr:col>4</xdr:col>
                    <xdr:colOff>28575</xdr:colOff>
                    <xdr:row>74</xdr:row>
                    <xdr:rowOff>304800</xdr:rowOff>
                  </to>
                </anchor>
              </controlPr>
            </control>
          </mc:Choice>
        </mc:AlternateContent>
        <mc:AlternateContent xmlns:mc="http://schemas.openxmlformats.org/markup-compatibility/2006">
          <mc:Choice Requires="x14">
            <control shapeId="8406" r:id="rId217" name="Check Box 214">
              <controlPr defaultSize="0" autoFill="0" autoLine="0" autoPict="0">
                <anchor moveWithCells="1">
                  <from>
                    <xdr:col>4</xdr:col>
                    <xdr:colOff>38100</xdr:colOff>
                    <xdr:row>74</xdr:row>
                    <xdr:rowOff>85725</xdr:rowOff>
                  </from>
                  <to>
                    <xdr:col>5</xdr:col>
                    <xdr:colOff>28575</xdr:colOff>
                    <xdr:row>74</xdr:row>
                    <xdr:rowOff>304800</xdr:rowOff>
                  </to>
                </anchor>
              </controlPr>
            </control>
          </mc:Choice>
        </mc:AlternateContent>
        <mc:AlternateContent xmlns:mc="http://schemas.openxmlformats.org/markup-compatibility/2006">
          <mc:Choice Requires="x14">
            <control shapeId="8407" r:id="rId218" name="Check Box 215">
              <controlPr defaultSize="0" autoFill="0" autoLine="0" autoPict="0">
                <anchor moveWithCells="1">
                  <from>
                    <xdr:col>5</xdr:col>
                    <xdr:colOff>38100</xdr:colOff>
                    <xdr:row>74</xdr:row>
                    <xdr:rowOff>85725</xdr:rowOff>
                  </from>
                  <to>
                    <xdr:col>6</xdr:col>
                    <xdr:colOff>28575</xdr:colOff>
                    <xdr:row>74</xdr:row>
                    <xdr:rowOff>304800</xdr:rowOff>
                  </to>
                </anchor>
              </controlPr>
            </control>
          </mc:Choice>
        </mc:AlternateContent>
        <mc:AlternateContent xmlns:mc="http://schemas.openxmlformats.org/markup-compatibility/2006">
          <mc:Choice Requires="x14">
            <control shapeId="8408" r:id="rId219" name="Check Box 216">
              <controlPr defaultSize="0" autoFill="0" autoLine="0" autoPict="0">
                <anchor moveWithCells="1">
                  <from>
                    <xdr:col>6</xdr:col>
                    <xdr:colOff>38100</xdr:colOff>
                    <xdr:row>74</xdr:row>
                    <xdr:rowOff>85725</xdr:rowOff>
                  </from>
                  <to>
                    <xdr:col>7</xdr:col>
                    <xdr:colOff>28575</xdr:colOff>
                    <xdr:row>74</xdr:row>
                    <xdr:rowOff>304800</xdr:rowOff>
                  </to>
                </anchor>
              </controlPr>
            </control>
          </mc:Choice>
        </mc:AlternateContent>
        <mc:AlternateContent xmlns:mc="http://schemas.openxmlformats.org/markup-compatibility/2006">
          <mc:Choice Requires="x14">
            <control shapeId="8409" r:id="rId220" name="Check Box 217">
              <controlPr defaultSize="0" autoFill="0" autoLine="0" autoPict="0">
                <anchor moveWithCells="1">
                  <from>
                    <xdr:col>3</xdr:col>
                    <xdr:colOff>38100</xdr:colOff>
                    <xdr:row>75</xdr:row>
                    <xdr:rowOff>85725</xdr:rowOff>
                  </from>
                  <to>
                    <xdr:col>4</xdr:col>
                    <xdr:colOff>28575</xdr:colOff>
                    <xdr:row>75</xdr:row>
                    <xdr:rowOff>304800</xdr:rowOff>
                  </to>
                </anchor>
              </controlPr>
            </control>
          </mc:Choice>
        </mc:AlternateContent>
        <mc:AlternateContent xmlns:mc="http://schemas.openxmlformats.org/markup-compatibility/2006">
          <mc:Choice Requires="x14">
            <control shapeId="8410" r:id="rId221" name="Check Box 218">
              <controlPr defaultSize="0" autoFill="0" autoLine="0" autoPict="0">
                <anchor moveWithCells="1">
                  <from>
                    <xdr:col>4</xdr:col>
                    <xdr:colOff>38100</xdr:colOff>
                    <xdr:row>75</xdr:row>
                    <xdr:rowOff>85725</xdr:rowOff>
                  </from>
                  <to>
                    <xdr:col>5</xdr:col>
                    <xdr:colOff>28575</xdr:colOff>
                    <xdr:row>75</xdr:row>
                    <xdr:rowOff>304800</xdr:rowOff>
                  </to>
                </anchor>
              </controlPr>
            </control>
          </mc:Choice>
        </mc:AlternateContent>
        <mc:AlternateContent xmlns:mc="http://schemas.openxmlformats.org/markup-compatibility/2006">
          <mc:Choice Requires="x14">
            <control shapeId="8411" r:id="rId222" name="Check Box 219">
              <controlPr defaultSize="0" autoFill="0" autoLine="0" autoPict="0">
                <anchor moveWithCells="1">
                  <from>
                    <xdr:col>5</xdr:col>
                    <xdr:colOff>38100</xdr:colOff>
                    <xdr:row>75</xdr:row>
                    <xdr:rowOff>85725</xdr:rowOff>
                  </from>
                  <to>
                    <xdr:col>6</xdr:col>
                    <xdr:colOff>28575</xdr:colOff>
                    <xdr:row>75</xdr:row>
                    <xdr:rowOff>304800</xdr:rowOff>
                  </to>
                </anchor>
              </controlPr>
            </control>
          </mc:Choice>
        </mc:AlternateContent>
        <mc:AlternateContent xmlns:mc="http://schemas.openxmlformats.org/markup-compatibility/2006">
          <mc:Choice Requires="x14">
            <control shapeId="8412" r:id="rId223" name="Check Box 220">
              <controlPr defaultSize="0" autoFill="0" autoLine="0" autoPict="0">
                <anchor moveWithCells="1">
                  <from>
                    <xdr:col>6</xdr:col>
                    <xdr:colOff>38100</xdr:colOff>
                    <xdr:row>75</xdr:row>
                    <xdr:rowOff>85725</xdr:rowOff>
                  </from>
                  <to>
                    <xdr:col>7</xdr:col>
                    <xdr:colOff>28575</xdr:colOff>
                    <xdr:row>75</xdr:row>
                    <xdr:rowOff>304800</xdr:rowOff>
                  </to>
                </anchor>
              </controlPr>
            </control>
          </mc:Choice>
        </mc:AlternateContent>
        <mc:AlternateContent xmlns:mc="http://schemas.openxmlformats.org/markup-compatibility/2006">
          <mc:Choice Requires="x14">
            <control shapeId="8413" r:id="rId224" name="Check Box 221">
              <controlPr defaultSize="0" autoFill="0" autoLine="0" autoPict="0">
                <anchor moveWithCells="1">
                  <from>
                    <xdr:col>3</xdr:col>
                    <xdr:colOff>38100</xdr:colOff>
                    <xdr:row>76</xdr:row>
                    <xdr:rowOff>85725</xdr:rowOff>
                  </from>
                  <to>
                    <xdr:col>4</xdr:col>
                    <xdr:colOff>28575</xdr:colOff>
                    <xdr:row>76</xdr:row>
                    <xdr:rowOff>304800</xdr:rowOff>
                  </to>
                </anchor>
              </controlPr>
            </control>
          </mc:Choice>
        </mc:AlternateContent>
        <mc:AlternateContent xmlns:mc="http://schemas.openxmlformats.org/markup-compatibility/2006">
          <mc:Choice Requires="x14">
            <control shapeId="8414" r:id="rId225" name="Check Box 222">
              <controlPr defaultSize="0" autoFill="0" autoLine="0" autoPict="0">
                <anchor moveWithCells="1">
                  <from>
                    <xdr:col>4</xdr:col>
                    <xdr:colOff>38100</xdr:colOff>
                    <xdr:row>76</xdr:row>
                    <xdr:rowOff>85725</xdr:rowOff>
                  </from>
                  <to>
                    <xdr:col>5</xdr:col>
                    <xdr:colOff>28575</xdr:colOff>
                    <xdr:row>76</xdr:row>
                    <xdr:rowOff>304800</xdr:rowOff>
                  </to>
                </anchor>
              </controlPr>
            </control>
          </mc:Choice>
        </mc:AlternateContent>
        <mc:AlternateContent xmlns:mc="http://schemas.openxmlformats.org/markup-compatibility/2006">
          <mc:Choice Requires="x14">
            <control shapeId="8415" r:id="rId226" name="Check Box 223">
              <controlPr defaultSize="0" autoFill="0" autoLine="0" autoPict="0">
                <anchor moveWithCells="1">
                  <from>
                    <xdr:col>5</xdr:col>
                    <xdr:colOff>38100</xdr:colOff>
                    <xdr:row>76</xdr:row>
                    <xdr:rowOff>85725</xdr:rowOff>
                  </from>
                  <to>
                    <xdr:col>6</xdr:col>
                    <xdr:colOff>28575</xdr:colOff>
                    <xdr:row>76</xdr:row>
                    <xdr:rowOff>304800</xdr:rowOff>
                  </to>
                </anchor>
              </controlPr>
            </control>
          </mc:Choice>
        </mc:AlternateContent>
        <mc:AlternateContent xmlns:mc="http://schemas.openxmlformats.org/markup-compatibility/2006">
          <mc:Choice Requires="x14">
            <control shapeId="8416" r:id="rId227" name="Check Box 224">
              <controlPr defaultSize="0" autoFill="0" autoLine="0" autoPict="0">
                <anchor moveWithCells="1">
                  <from>
                    <xdr:col>6</xdr:col>
                    <xdr:colOff>38100</xdr:colOff>
                    <xdr:row>76</xdr:row>
                    <xdr:rowOff>85725</xdr:rowOff>
                  </from>
                  <to>
                    <xdr:col>7</xdr:col>
                    <xdr:colOff>28575</xdr:colOff>
                    <xdr:row>76</xdr:row>
                    <xdr:rowOff>304800</xdr:rowOff>
                  </to>
                </anchor>
              </controlPr>
            </control>
          </mc:Choice>
        </mc:AlternateContent>
        <mc:AlternateContent xmlns:mc="http://schemas.openxmlformats.org/markup-compatibility/2006">
          <mc:Choice Requires="x14">
            <control shapeId="8417" r:id="rId228" name="Check Box 225">
              <controlPr defaultSize="0" autoFill="0" autoLine="0" autoPict="0">
                <anchor moveWithCells="1">
                  <from>
                    <xdr:col>3</xdr:col>
                    <xdr:colOff>38100</xdr:colOff>
                    <xdr:row>77</xdr:row>
                    <xdr:rowOff>85725</xdr:rowOff>
                  </from>
                  <to>
                    <xdr:col>4</xdr:col>
                    <xdr:colOff>28575</xdr:colOff>
                    <xdr:row>77</xdr:row>
                    <xdr:rowOff>304800</xdr:rowOff>
                  </to>
                </anchor>
              </controlPr>
            </control>
          </mc:Choice>
        </mc:AlternateContent>
        <mc:AlternateContent xmlns:mc="http://schemas.openxmlformats.org/markup-compatibility/2006">
          <mc:Choice Requires="x14">
            <control shapeId="8418" r:id="rId229" name="Check Box 226">
              <controlPr defaultSize="0" autoFill="0" autoLine="0" autoPict="0">
                <anchor moveWithCells="1">
                  <from>
                    <xdr:col>4</xdr:col>
                    <xdr:colOff>38100</xdr:colOff>
                    <xdr:row>77</xdr:row>
                    <xdr:rowOff>85725</xdr:rowOff>
                  </from>
                  <to>
                    <xdr:col>5</xdr:col>
                    <xdr:colOff>28575</xdr:colOff>
                    <xdr:row>77</xdr:row>
                    <xdr:rowOff>304800</xdr:rowOff>
                  </to>
                </anchor>
              </controlPr>
            </control>
          </mc:Choice>
        </mc:AlternateContent>
        <mc:AlternateContent xmlns:mc="http://schemas.openxmlformats.org/markup-compatibility/2006">
          <mc:Choice Requires="x14">
            <control shapeId="8419" r:id="rId230" name="Check Box 227">
              <controlPr defaultSize="0" autoFill="0" autoLine="0" autoPict="0">
                <anchor moveWithCells="1">
                  <from>
                    <xdr:col>5</xdr:col>
                    <xdr:colOff>38100</xdr:colOff>
                    <xdr:row>77</xdr:row>
                    <xdr:rowOff>85725</xdr:rowOff>
                  </from>
                  <to>
                    <xdr:col>6</xdr:col>
                    <xdr:colOff>28575</xdr:colOff>
                    <xdr:row>77</xdr:row>
                    <xdr:rowOff>304800</xdr:rowOff>
                  </to>
                </anchor>
              </controlPr>
            </control>
          </mc:Choice>
        </mc:AlternateContent>
        <mc:AlternateContent xmlns:mc="http://schemas.openxmlformats.org/markup-compatibility/2006">
          <mc:Choice Requires="x14">
            <control shapeId="8420" r:id="rId231" name="Check Box 228">
              <controlPr defaultSize="0" autoFill="0" autoLine="0" autoPict="0">
                <anchor moveWithCells="1">
                  <from>
                    <xdr:col>6</xdr:col>
                    <xdr:colOff>38100</xdr:colOff>
                    <xdr:row>77</xdr:row>
                    <xdr:rowOff>85725</xdr:rowOff>
                  </from>
                  <to>
                    <xdr:col>7</xdr:col>
                    <xdr:colOff>28575</xdr:colOff>
                    <xdr:row>77</xdr:row>
                    <xdr:rowOff>304800</xdr:rowOff>
                  </to>
                </anchor>
              </controlPr>
            </control>
          </mc:Choice>
        </mc:AlternateContent>
        <mc:AlternateContent xmlns:mc="http://schemas.openxmlformats.org/markup-compatibility/2006">
          <mc:Choice Requires="x14">
            <control shapeId="8421" r:id="rId232" name="Check Box 229">
              <controlPr defaultSize="0" autoFill="0" autoLine="0" autoPict="0">
                <anchor moveWithCells="1">
                  <from>
                    <xdr:col>3</xdr:col>
                    <xdr:colOff>38100</xdr:colOff>
                    <xdr:row>78</xdr:row>
                    <xdr:rowOff>85725</xdr:rowOff>
                  </from>
                  <to>
                    <xdr:col>4</xdr:col>
                    <xdr:colOff>28575</xdr:colOff>
                    <xdr:row>78</xdr:row>
                    <xdr:rowOff>304800</xdr:rowOff>
                  </to>
                </anchor>
              </controlPr>
            </control>
          </mc:Choice>
        </mc:AlternateContent>
        <mc:AlternateContent xmlns:mc="http://schemas.openxmlformats.org/markup-compatibility/2006">
          <mc:Choice Requires="x14">
            <control shapeId="8422" r:id="rId233" name="Check Box 230">
              <controlPr defaultSize="0" autoFill="0" autoLine="0" autoPict="0">
                <anchor moveWithCells="1">
                  <from>
                    <xdr:col>4</xdr:col>
                    <xdr:colOff>38100</xdr:colOff>
                    <xdr:row>78</xdr:row>
                    <xdr:rowOff>85725</xdr:rowOff>
                  </from>
                  <to>
                    <xdr:col>5</xdr:col>
                    <xdr:colOff>28575</xdr:colOff>
                    <xdr:row>78</xdr:row>
                    <xdr:rowOff>304800</xdr:rowOff>
                  </to>
                </anchor>
              </controlPr>
            </control>
          </mc:Choice>
        </mc:AlternateContent>
        <mc:AlternateContent xmlns:mc="http://schemas.openxmlformats.org/markup-compatibility/2006">
          <mc:Choice Requires="x14">
            <control shapeId="8423" r:id="rId234" name="Check Box 231">
              <controlPr defaultSize="0" autoFill="0" autoLine="0" autoPict="0">
                <anchor moveWithCells="1">
                  <from>
                    <xdr:col>5</xdr:col>
                    <xdr:colOff>38100</xdr:colOff>
                    <xdr:row>78</xdr:row>
                    <xdr:rowOff>85725</xdr:rowOff>
                  </from>
                  <to>
                    <xdr:col>6</xdr:col>
                    <xdr:colOff>28575</xdr:colOff>
                    <xdr:row>78</xdr:row>
                    <xdr:rowOff>304800</xdr:rowOff>
                  </to>
                </anchor>
              </controlPr>
            </control>
          </mc:Choice>
        </mc:AlternateContent>
        <mc:AlternateContent xmlns:mc="http://schemas.openxmlformats.org/markup-compatibility/2006">
          <mc:Choice Requires="x14">
            <control shapeId="8424" r:id="rId235" name="Check Box 232">
              <controlPr defaultSize="0" autoFill="0" autoLine="0" autoPict="0">
                <anchor moveWithCells="1">
                  <from>
                    <xdr:col>6</xdr:col>
                    <xdr:colOff>38100</xdr:colOff>
                    <xdr:row>78</xdr:row>
                    <xdr:rowOff>85725</xdr:rowOff>
                  </from>
                  <to>
                    <xdr:col>7</xdr:col>
                    <xdr:colOff>28575</xdr:colOff>
                    <xdr:row>78</xdr:row>
                    <xdr:rowOff>304800</xdr:rowOff>
                  </to>
                </anchor>
              </controlPr>
            </control>
          </mc:Choice>
        </mc:AlternateContent>
        <mc:AlternateContent xmlns:mc="http://schemas.openxmlformats.org/markup-compatibility/2006">
          <mc:Choice Requires="x14">
            <control shapeId="8425" r:id="rId236" name="Check Box 233">
              <controlPr defaultSize="0" autoFill="0" autoLine="0" autoPict="0">
                <anchor moveWithCells="1">
                  <from>
                    <xdr:col>3</xdr:col>
                    <xdr:colOff>38100</xdr:colOff>
                    <xdr:row>79</xdr:row>
                    <xdr:rowOff>85725</xdr:rowOff>
                  </from>
                  <to>
                    <xdr:col>4</xdr:col>
                    <xdr:colOff>28575</xdr:colOff>
                    <xdr:row>79</xdr:row>
                    <xdr:rowOff>304800</xdr:rowOff>
                  </to>
                </anchor>
              </controlPr>
            </control>
          </mc:Choice>
        </mc:AlternateContent>
        <mc:AlternateContent xmlns:mc="http://schemas.openxmlformats.org/markup-compatibility/2006">
          <mc:Choice Requires="x14">
            <control shapeId="8426" r:id="rId237" name="Check Box 234">
              <controlPr defaultSize="0" autoFill="0" autoLine="0" autoPict="0">
                <anchor moveWithCells="1">
                  <from>
                    <xdr:col>4</xdr:col>
                    <xdr:colOff>38100</xdr:colOff>
                    <xdr:row>79</xdr:row>
                    <xdr:rowOff>85725</xdr:rowOff>
                  </from>
                  <to>
                    <xdr:col>5</xdr:col>
                    <xdr:colOff>28575</xdr:colOff>
                    <xdr:row>79</xdr:row>
                    <xdr:rowOff>304800</xdr:rowOff>
                  </to>
                </anchor>
              </controlPr>
            </control>
          </mc:Choice>
        </mc:AlternateContent>
        <mc:AlternateContent xmlns:mc="http://schemas.openxmlformats.org/markup-compatibility/2006">
          <mc:Choice Requires="x14">
            <control shapeId="8427" r:id="rId238" name="Check Box 235">
              <controlPr defaultSize="0" autoFill="0" autoLine="0" autoPict="0">
                <anchor moveWithCells="1">
                  <from>
                    <xdr:col>5</xdr:col>
                    <xdr:colOff>38100</xdr:colOff>
                    <xdr:row>79</xdr:row>
                    <xdr:rowOff>85725</xdr:rowOff>
                  </from>
                  <to>
                    <xdr:col>6</xdr:col>
                    <xdr:colOff>28575</xdr:colOff>
                    <xdr:row>79</xdr:row>
                    <xdr:rowOff>304800</xdr:rowOff>
                  </to>
                </anchor>
              </controlPr>
            </control>
          </mc:Choice>
        </mc:AlternateContent>
        <mc:AlternateContent xmlns:mc="http://schemas.openxmlformats.org/markup-compatibility/2006">
          <mc:Choice Requires="x14">
            <control shapeId="8428" r:id="rId239" name="Check Box 236">
              <controlPr defaultSize="0" autoFill="0" autoLine="0" autoPict="0">
                <anchor moveWithCells="1">
                  <from>
                    <xdr:col>6</xdr:col>
                    <xdr:colOff>38100</xdr:colOff>
                    <xdr:row>79</xdr:row>
                    <xdr:rowOff>85725</xdr:rowOff>
                  </from>
                  <to>
                    <xdr:col>7</xdr:col>
                    <xdr:colOff>28575</xdr:colOff>
                    <xdr:row>79</xdr:row>
                    <xdr:rowOff>304800</xdr:rowOff>
                  </to>
                </anchor>
              </controlPr>
            </control>
          </mc:Choice>
        </mc:AlternateContent>
        <mc:AlternateContent xmlns:mc="http://schemas.openxmlformats.org/markup-compatibility/2006">
          <mc:Choice Requires="x14">
            <control shapeId="8429" r:id="rId240" name="Check Box 237">
              <controlPr defaultSize="0" autoFill="0" autoLine="0" autoPict="0">
                <anchor moveWithCells="1">
                  <from>
                    <xdr:col>3</xdr:col>
                    <xdr:colOff>38100</xdr:colOff>
                    <xdr:row>80</xdr:row>
                    <xdr:rowOff>85725</xdr:rowOff>
                  </from>
                  <to>
                    <xdr:col>4</xdr:col>
                    <xdr:colOff>28575</xdr:colOff>
                    <xdr:row>80</xdr:row>
                    <xdr:rowOff>304800</xdr:rowOff>
                  </to>
                </anchor>
              </controlPr>
            </control>
          </mc:Choice>
        </mc:AlternateContent>
        <mc:AlternateContent xmlns:mc="http://schemas.openxmlformats.org/markup-compatibility/2006">
          <mc:Choice Requires="x14">
            <control shapeId="8430" r:id="rId241" name="Check Box 238">
              <controlPr defaultSize="0" autoFill="0" autoLine="0" autoPict="0">
                <anchor moveWithCells="1">
                  <from>
                    <xdr:col>4</xdr:col>
                    <xdr:colOff>38100</xdr:colOff>
                    <xdr:row>80</xdr:row>
                    <xdr:rowOff>85725</xdr:rowOff>
                  </from>
                  <to>
                    <xdr:col>5</xdr:col>
                    <xdr:colOff>28575</xdr:colOff>
                    <xdr:row>80</xdr:row>
                    <xdr:rowOff>304800</xdr:rowOff>
                  </to>
                </anchor>
              </controlPr>
            </control>
          </mc:Choice>
        </mc:AlternateContent>
        <mc:AlternateContent xmlns:mc="http://schemas.openxmlformats.org/markup-compatibility/2006">
          <mc:Choice Requires="x14">
            <control shapeId="8431" r:id="rId242" name="Check Box 239">
              <controlPr defaultSize="0" autoFill="0" autoLine="0" autoPict="0">
                <anchor moveWithCells="1">
                  <from>
                    <xdr:col>5</xdr:col>
                    <xdr:colOff>38100</xdr:colOff>
                    <xdr:row>80</xdr:row>
                    <xdr:rowOff>85725</xdr:rowOff>
                  </from>
                  <to>
                    <xdr:col>6</xdr:col>
                    <xdr:colOff>28575</xdr:colOff>
                    <xdr:row>80</xdr:row>
                    <xdr:rowOff>304800</xdr:rowOff>
                  </to>
                </anchor>
              </controlPr>
            </control>
          </mc:Choice>
        </mc:AlternateContent>
        <mc:AlternateContent xmlns:mc="http://schemas.openxmlformats.org/markup-compatibility/2006">
          <mc:Choice Requires="x14">
            <control shapeId="8432" r:id="rId243" name="Check Box 240">
              <controlPr defaultSize="0" autoFill="0" autoLine="0" autoPict="0">
                <anchor moveWithCells="1">
                  <from>
                    <xdr:col>6</xdr:col>
                    <xdr:colOff>38100</xdr:colOff>
                    <xdr:row>80</xdr:row>
                    <xdr:rowOff>85725</xdr:rowOff>
                  </from>
                  <to>
                    <xdr:col>7</xdr:col>
                    <xdr:colOff>28575</xdr:colOff>
                    <xdr:row>80</xdr:row>
                    <xdr:rowOff>304800</xdr:rowOff>
                  </to>
                </anchor>
              </controlPr>
            </control>
          </mc:Choice>
        </mc:AlternateContent>
        <mc:AlternateContent xmlns:mc="http://schemas.openxmlformats.org/markup-compatibility/2006">
          <mc:Choice Requires="x14">
            <control shapeId="8433" r:id="rId244" name="Check Box 241">
              <controlPr defaultSize="0" autoFill="0" autoLine="0" autoPict="0">
                <anchor moveWithCells="1">
                  <from>
                    <xdr:col>3</xdr:col>
                    <xdr:colOff>38100</xdr:colOff>
                    <xdr:row>92</xdr:row>
                    <xdr:rowOff>85725</xdr:rowOff>
                  </from>
                  <to>
                    <xdr:col>4</xdr:col>
                    <xdr:colOff>28575</xdr:colOff>
                    <xdr:row>92</xdr:row>
                    <xdr:rowOff>304800</xdr:rowOff>
                  </to>
                </anchor>
              </controlPr>
            </control>
          </mc:Choice>
        </mc:AlternateContent>
        <mc:AlternateContent xmlns:mc="http://schemas.openxmlformats.org/markup-compatibility/2006">
          <mc:Choice Requires="x14">
            <control shapeId="8434" r:id="rId245" name="Check Box 242">
              <controlPr defaultSize="0" autoFill="0" autoLine="0" autoPict="0">
                <anchor moveWithCells="1">
                  <from>
                    <xdr:col>4</xdr:col>
                    <xdr:colOff>38100</xdr:colOff>
                    <xdr:row>92</xdr:row>
                    <xdr:rowOff>85725</xdr:rowOff>
                  </from>
                  <to>
                    <xdr:col>5</xdr:col>
                    <xdr:colOff>28575</xdr:colOff>
                    <xdr:row>92</xdr:row>
                    <xdr:rowOff>304800</xdr:rowOff>
                  </to>
                </anchor>
              </controlPr>
            </control>
          </mc:Choice>
        </mc:AlternateContent>
        <mc:AlternateContent xmlns:mc="http://schemas.openxmlformats.org/markup-compatibility/2006">
          <mc:Choice Requires="x14">
            <control shapeId="8435" r:id="rId246" name="Check Box 243">
              <controlPr defaultSize="0" autoFill="0" autoLine="0" autoPict="0">
                <anchor moveWithCells="1">
                  <from>
                    <xdr:col>5</xdr:col>
                    <xdr:colOff>38100</xdr:colOff>
                    <xdr:row>92</xdr:row>
                    <xdr:rowOff>85725</xdr:rowOff>
                  </from>
                  <to>
                    <xdr:col>6</xdr:col>
                    <xdr:colOff>28575</xdr:colOff>
                    <xdr:row>92</xdr:row>
                    <xdr:rowOff>304800</xdr:rowOff>
                  </to>
                </anchor>
              </controlPr>
            </control>
          </mc:Choice>
        </mc:AlternateContent>
        <mc:AlternateContent xmlns:mc="http://schemas.openxmlformats.org/markup-compatibility/2006">
          <mc:Choice Requires="x14">
            <control shapeId="8436" r:id="rId247" name="Check Box 244">
              <controlPr defaultSize="0" autoFill="0" autoLine="0" autoPict="0">
                <anchor moveWithCells="1">
                  <from>
                    <xdr:col>6</xdr:col>
                    <xdr:colOff>38100</xdr:colOff>
                    <xdr:row>92</xdr:row>
                    <xdr:rowOff>85725</xdr:rowOff>
                  </from>
                  <to>
                    <xdr:col>7</xdr:col>
                    <xdr:colOff>28575</xdr:colOff>
                    <xdr:row>92</xdr:row>
                    <xdr:rowOff>304800</xdr:rowOff>
                  </to>
                </anchor>
              </controlPr>
            </control>
          </mc:Choice>
        </mc:AlternateContent>
        <mc:AlternateContent xmlns:mc="http://schemas.openxmlformats.org/markup-compatibility/2006">
          <mc:Choice Requires="x14">
            <control shapeId="8437" r:id="rId248" name="Check Box 245">
              <controlPr defaultSize="0" autoFill="0" autoLine="0" autoPict="0">
                <anchor moveWithCells="1">
                  <from>
                    <xdr:col>3</xdr:col>
                    <xdr:colOff>38100</xdr:colOff>
                    <xdr:row>93</xdr:row>
                    <xdr:rowOff>85725</xdr:rowOff>
                  </from>
                  <to>
                    <xdr:col>4</xdr:col>
                    <xdr:colOff>28575</xdr:colOff>
                    <xdr:row>93</xdr:row>
                    <xdr:rowOff>304800</xdr:rowOff>
                  </to>
                </anchor>
              </controlPr>
            </control>
          </mc:Choice>
        </mc:AlternateContent>
        <mc:AlternateContent xmlns:mc="http://schemas.openxmlformats.org/markup-compatibility/2006">
          <mc:Choice Requires="x14">
            <control shapeId="8438" r:id="rId249" name="Check Box 246">
              <controlPr defaultSize="0" autoFill="0" autoLine="0" autoPict="0">
                <anchor moveWithCells="1">
                  <from>
                    <xdr:col>4</xdr:col>
                    <xdr:colOff>38100</xdr:colOff>
                    <xdr:row>93</xdr:row>
                    <xdr:rowOff>85725</xdr:rowOff>
                  </from>
                  <to>
                    <xdr:col>5</xdr:col>
                    <xdr:colOff>28575</xdr:colOff>
                    <xdr:row>93</xdr:row>
                    <xdr:rowOff>304800</xdr:rowOff>
                  </to>
                </anchor>
              </controlPr>
            </control>
          </mc:Choice>
        </mc:AlternateContent>
        <mc:AlternateContent xmlns:mc="http://schemas.openxmlformats.org/markup-compatibility/2006">
          <mc:Choice Requires="x14">
            <control shapeId="8439" r:id="rId250" name="Check Box 247">
              <controlPr defaultSize="0" autoFill="0" autoLine="0" autoPict="0">
                <anchor moveWithCells="1">
                  <from>
                    <xdr:col>5</xdr:col>
                    <xdr:colOff>38100</xdr:colOff>
                    <xdr:row>93</xdr:row>
                    <xdr:rowOff>85725</xdr:rowOff>
                  </from>
                  <to>
                    <xdr:col>6</xdr:col>
                    <xdr:colOff>28575</xdr:colOff>
                    <xdr:row>93</xdr:row>
                    <xdr:rowOff>304800</xdr:rowOff>
                  </to>
                </anchor>
              </controlPr>
            </control>
          </mc:Choice>
        </mc:AlternateContent>
        <mc:AlternateContent xmlns:mc="http://schemas.openxmlformats.org/markup-compatibility/2006">
          <mc:Choice Requires="x14">
            <control shapeId="8440" r:id="rId251" name="Check Box 248">
              <controlPr defaultSize="0" autoFill="0" autoLine="0" autoPict="0">
                <anchor moveWithCells="1">
                  <from>
                    <xdr:col>6</xdr:col>
                    <xdr:colOff>38100</xdr:colOff>
                    <xdr:row>93</xdr:row>
                    <xdr:rowOff>85725</xdr:rowOff>
                  </from>
                  <to>
                    <xdr:col>7</xdr:col>
                    <xdr:colOff>28575</xdr:colOff>
                    <xdr:row>93</xdr:row>
                    <xdr:rowOff>304800</xdr:rowOff>
                  </to>
                </anchor>
              </controlPr>
            </control>
          </mc:Choice>
        </mc:AlternateContent>
        <mc:AlternateContent xmlns:mc="http://schemas.openxmlformats.org/markup-compatibility/2006">
          <mc:Choice Requires="x14">
            <control shapeId="8441" r:id="rId252" name="Check Box 249">
              <controlPr defaultSize="0" autoFill="0" autoLine="0" autoPict="0">
                <anchor moveWithCells="1">
                  <from>
                    <xdr:col>3</xdr:col>
                    <xdr:colOff>38100</xdr:colOff>
                    <xdr:row>94</xdr:row>
                    <xdr:rowOff>85725</xdr:rowOff>
                  </from>
                  <to>
                    <xdr:col>4</xdr:col>
                    <xdr:colOff>28575</xdr:colOff>
                    <xdr:row>94</xdr:row>
                    <xdr:rowOff>304800</xdr:rowOff>
                  </to>
                </anchor>
              </controlPr>
            </control>
          </mc:Choice>
        </mc:AlternateContent>
        <mc:AlternateContent xmlns:mc="http://schemas.openxmlformats.org/markup-compatibility/2006">
          <mc:Choice Requires="x14">
            <control shapeId="8442" r:id="rId253" name="Check Box 250">
              <controlPr defaultSize="0" autoFill="0" autoLine="0" autoPict="0">
                <anchor moveWithCells="1">
                  <from>
                    <xdr:col>4</xdr:col>
                    <xdr:colOff>38100</xdr:colOff>
                    <xdr:row>94</xdr:row>
                    <xdr:rowOff>85725</xdr:rowOff>
                  </from>
                  <to>
                    <xdr:col>5</xdr:col>
                    <xdr:colOff>28575</xdr:colOff>
                    <xdr:row>94</xdr:row>
                    <xdr:rowOff>304800</xdr:rowOff>
                  </to>
                </anchor>
              </controlPr>
            </control>
          </mc:Choice>
        </mc:AlternateContent>
        <mc:AlternateContent xmlns:mc="http://schemas.openxmlformats.org/markup-compatibility/2006">
          <mc:Choice Requires="x14">
            <control shapeId="8443" r:id="rId254" name="Check Box 251">
              <controlPr defaultSize="0" autoFill="0" autoLine="0" autoPict="0">
                <anchor moveWithCells="1">
                  <from>
                    <xdr:col>5</xdr:col>
                    <xdr:colOff>38100</xdr:colOff>
                    <xdr:row>94</xdr:row>
                    <xdr:rowOff>85725</xdr:rowOff>
                  </from>
                  <to>
                    <xdr:col>6</xdr:col>
                    <xdr:colOff>28575</xdr:colOff>
                    <xdr:row>94</xdr:row>
                    <xdr:rowOff>304800</xdr:rowOff>
                  </to>
                </anchor>
              </controlPr>
            </control>
          </mc:Choice>
        </mc:AlternateContent>
        <mc:AlternateContent xmlns:mc="http://schemas.openxmlformats.org/markup-compatibility/2006">
          <mc:Choice Requires="x14">
            <control shapeId="8444" r:id="rId255" name="Check Box 252">
              <controlPr defaultSize="0" autoFill="0" autoLine="0" autoPict="0">
                <anchor moveWithCells="1">
                  <from>
                    <xdr:col>6</xdr:col>
                    <xdr:colOff>38100</xdr:colOff>
                    <xdr:row>94</xdr:row>
                    <xdr:rowOff>85725</xdr:rowOff>
                  </from>
                  <to>
                    <xdr:col>7</xdr:col>
                    <xdr:colOff>28575</xdr:colOff>
                    <xdr:row>94</xdr:row>
                    <xdr:rowOff>304800</xdr:rowOff>
                  </to>
                </anchor>
              </controlPr>
            </control>
          </mc:Choice>
        </mc:AlternateContent>
        <mc:AlternateContent xmlns:mc="http://schemas.openxmlformats.org/markup-compatibility/2006">
          <mc:Choice Requires="x14">
            <control shapeId="8445" r:id="rId256" name="Check Box 253">
              <controlPr defaultSize="0" autoFill="0" autoLine="0" autoPict="0">
                <anchor moveWithCells="1">
                  <from>
                    <xdr:col>3</xdr:col>
                    <xdr:colOff>38100</xdr:colOff>
                    <xdr:row>95</xdr:row>
                    <xdr:rowOff>85725</xdr:rowOff>
                  </from>
                  <to>
                    <xdr:col>4</xdr:col>
                    <xdr:colOff>28575</xdr:colOff>
                    <xdr:row>95</xdr:row>
                    <xdr:rowOff>304800</xdr:rowOff>
                  </to>
                </anchor>
              </controlPr>
            </control>
          </mc:Choice>
        </mc:AlternateContent>
        <mc:AlternateContent xmlns:mc="http://schemas.openxmlformats.org/markup-compatibility/2006">
          <mc:Choice Requires="x14">
            <control shapeId="8446" r:id="rId257" name="Check Box 254">
              <controlPr defaultSize="0" autoFill="0" autoLine="0" autoPict="0">
                <anchor moveWithCells="1">
                  <from>
                    <xdr:col>4</xdr:col>
                    <xdr:colOff>38100</xdr:colOff>
                    <xdr:row>95</xdr:row>
                    <xdr:rowOff>85725</xdr:rowOff>
                  </from>
                  <to>
                    <xdr:col>5</xdr:col>
                    <xdr:colOff>28575</xdr:colOff>
                    <xdr:row>95</xdr:row>
                    <xdr:rowOff>304800</xdr:rowOff>
                  </to>
                </anchor>
              </controlPr>
            </control>
          </mc:Choice>
        </mc:AlternateContent>
        <mc:AlternateContent xmlns:mc="http://schemas.openxmlformats.org/markup-compatibility/2006">
          <mc:Choice Requires="x14">
            <control shapeId="8447" r:id="rId258" name="Check Box 255">
              <controlPr defaultSize="0" autoFill="0" autoLine="0" autoPict="0">
                <anchor moveWithCells="1">
                  <from>
                    <xdr:col>5</xdr:col>
                    <xdr:colOff>38100</xdr:colOff>
                    <xdr:row>95</xdr:row>
                    <xdr:rowOff>85725</xdr:rowOff>
                  </from>
                  <to>
                    <xdr:col>6</xdr:col>
                    <xdr:colOff>28575</xdr:colOff>
                    <xdr:row>95</xdr:row>
                    <xdr:rowOff>304800</xdr:rowOff>
                  </to>
                </anchor>
              </controlPr>
            </control>
          </mc:Choice>
        </mc:AlternateContent>
        <mc:AlternateContent xmlns:mc="http://schemas.openxmlformats.org/markup-compatibility/2006">
          <mc:Choice Requires="x14">
            <control shapeId="8448" r:id="rId259" name="Check Box 256">
              <controlPr defaultSize="0" autoFill="0" autoLine="0" autoPict="0">
                <anchor moveWithCells="1">
                  <from>
                    <xdr:col>6</xdr:col>
                    <xdr:colOff>38100</xdr:colOff>
                    <xdr:row>95</xdr:row>
                    <xdr:rowOff>85725</xdr:rowOff>
                  </from>
                  <to>
                    <xdr:col>7</xdr:col>
                    <xdr:colOff>28575</xdr:colOff>
                    <xdr:row>95</xdr:row>
                    <xdr:rowOff>304800</xdr:rowOff>
                  </to>
                </anchor>
              </controlPr>
            </control>
          </mc:Choice>
        </mc:AlternateContent>
        <mc:AlternateContent xmlns:mc="http://schemas.openxmlformats.org/markup-compatibility/2006">
          <mc:Choice Requires="x14">
            <control shapeId="8449" r:id="rId260" name="Check Box 257">
              <controlPr defaultSize="0" autoFill="0" autoLine="0" autoPict="0">
                <anchor moveWithCells="1">
                  <from>
                    <xdr:col>3</xdr:col>
                    <xdr:colOff>38100</xdr:colOff>
                    <xdr:row>96</xdr:row>
                    <xdr:rowOff>85725</xdr:rowOff>
                  </from>
                  <to>
                    <xdr:col>4</xdr:col>
                    <xdr:colOff>28575</xdr:colOff>
                    <xdr:row>96</xdr:row>
                    <xdr:rowOff>304800</xdr:rowOff>
                  </to>
                </anchor>
              </controlPr>
            </control>
          </mc:Choice>
        </mc:AlternateContent>
        <mc:AlternateContent xmlns:mc="http://schemas.openxmlformats.org/markup-compatibility/2006">
          <mc:Choice Requires="x14">
            <control shapeId="8450" r:id="rId261" name="Check Box 258">
              <controlPr defaultSize="0" autoFill="0" autoLine="0" autoPict="0">
                <anchor moveWithCells="1">
                  <from>
                    <xdr:col>4</xdr:col>
                    <xdr:colOff>38100</xdr:colOff>
                    <xdr:row>96</xdr:row>
                    <xdr:rowOff>85725</xdr:rowOff>
                  </from>
                  <to>
                    <xdr:col>5</xdr:col>
                    <xdr:colOff>28575</xdr:colOff>
                    <xdr:row>96</xdr:row>
                    <xdr:rowOff>304800</xdr:rowOff>
                  </to>
                </anchor>
              </controlPr>
            </control>
          </mc:Choice>
        </mc:AlternateContent>
        <mc:AlternateContent xmlns:mc="http://schemas.openxmlformats.org/markup-compatibility/2006">
          <mc:Choice Requires="x14">
            <control shapeId="8451" r:id="rId262" name="Check Box 259">
              <controlPr defaultSize="0" autoFill="0" autoLine="0" autoPict="0">
                <anchor moveWithCells="1">
                  <from>
                    <xdr:col>5</xdr:col>
                    <xdr:colOff>38100</xdr:colOff>
                    <xdr:row>96</xdr:row>
                    <xdr:rowOff>85725</xdr:rowOff>
                  </from>
                  <to>
                    <xdr:col>6</xdr:col>
                    <xdr:colOff>28575</xdr:colOff>
                    <xdr:row>96</xdr:row>
                    <xdr:rowOff>304800</xdr:rowOff>
                  </to>
                </anchor>
              </controlPr>
            </control>
          </mc:Choice>
        </mc:AlternateContent>
        <mc:AlternateContent xmlns:mc="http://schemas.openxmlformats.org/markup-compatibility/2006">
          <mc:Choice Requires="x14">
            <control shapeId="8452" r:id="rId263" name="Check Box 260">
              <controlPr defaultSize="0" autoFill="0" autoLine="0" autoPict="0">
                <anchor moveWithCells="1">
                  <from>
                    <xdr:col>6</xdr:col>
                    <xdr:colOff>38100</xdr:colOff>
                    <xdr:row>96</xdr:row>
                    <xdr:rowOff>85725</xdr:rowOff>
                  </from>
                  <to>
                    <xdr:col>7</xdr:col>
                    <xdr:colOff>28575</xdr:colOff>
                    <xdr:row>96</xdr:row>
                    <xdr:rowOff>304800</xdr:rowOff>
                  </to>
                </anchor>
              </controlPr>
            </control>
          </mc:Choice>
        </mc:AlternateContent>
        <mc:AlternateContent xmlns:mc="http://schemas.openxmlformats.org/markup-compatibility/2006">
          <mc:Choice Requires="x14">
            <control shapeId="8453" r:id="rId264" name="Check Box 261">
              <controlPr defaultSize="0" autoFill="0" autoLine="0" autoPict="0">
                <anchor moveWithCells="1">
                  <from>
                    <xdr:col>3</xdr:col>
                    <xdr:colOff>38100</xdr:colOff>
                    <xdr:row>97</xdr:row>
                    <xdr:rowOff>85725</xdr:rowOff>
                  </from>
                  <to>
                    <xdr:col>4</xdr:col>
                    <xdr:colOff>28575</xdr:colOff>
                    <xdr:row>97</xdr:row>
                    <xdr:rowOff>304800</xdr:rowOff>
                  </to>
                </anchor>
              </controlPr>
            </control>
          </mc:Choice>
        </mc:AlternateContent>
        <mc:AlternateContent xmlns:mc="http://schemas.openxmlformats.org/markup-compatibility/2006">
          <mc:Choice Requires="x14">
            <control shapeId="8454" r:id="rId265" name="Check Box 262">
              <controlPr defaultSize="0" autoFill="0" autoLine="0" autoPict="0">
                <anchor moveWithCells="1">
                  <from>
                    <xdr:col>4</xdr:col>
                    <xdr:colOff>38100</xdr:colOff>
                    <xdr:row>97</xdr:row>
                    <xdr:rowOff>85725</xdr:rowOff>
                  </from>
                  <to>
                    <xdr:col>5</xdr:col>
                    <xdr:colOff>28575</xdr:colOff>
                    <xdr:row>97</xdr:row>
                    <xdr:rowOff>304800</xdr:rowOff>
                  </to>
                </anchor>
              </controlPr>
            </control>
          </mc:Choice>
        </mc:AlternateContent>
        <mc:AlternateContent xmlns:mc="http://schemas.openxmlformats.org/markup-compatibility/2006">
          <mc:Choice Requires="x14">
            <control shapeId="8455" r:id="rId266" name="Check Box 263">
              <controlPr defaultSize="0" autoFill="0" autoLine="0" autoPict="0">
                <anchor moveWithCells="1">
                  <from>
                    <xdr:col>5</xdr:col>
                    <xdr:colOff>38100</xdr:colOff>
                    <xdr:row>97</xdr:row>
                    <xdr:rowOff>85725</xdr:rowOff>
                  </from>
                  <to>
                    <xdr:col>6</xdr:col>
                    <xdr:colOff>28575</xdr:colOff>
                    <xdr:row>97</xdr:row>
                    <xdr:rowOff>304800</xdr:rowOff>
                  </to>
                </anchor>
              </controlPr>
            </control>
          </mc:Choice>
        </mc:AlternateContent>
        <mc:AlternateContent xmlns:mc="http://schemas.openxmlformats.org/markup-compatibility/2006">
          <mc:Choice Requires="x14">
            <control shapeId="8456" r:id="rId267" name="Check Box 264">
              <controlPr defaultSize="0" autoFill="0" autoLine="0" autoPict="0">
                <anchor moveWithCells="1">
                  <from>
                    <xdr:col>6</xdr:col>
                    <xdr:colOff>38100</xdr:colOff>
                    <xdr:row>97</xdr:row>
                    <xdr:rowOff>85725</xdr:rowOff>
                  </from>
                  <to>
                    <xdr:col>7</xdr:col>
                    <xdr:colOff>28575</xdr:colOff>
                    <xdr:row>97</xdr:row>
                    <xdr:rowOff>304800</xdr:rowOff>
                  </to>
                </anchor>
              </controlPr>
            </control>
          </mc:Choice>
        </mc:AlternateContent>
        <mc:AlternateContent xmlns:mc="http://schemas.openxmlformats.org/markup-compatibility/2006">
          <mc:Choice Requires="x14">
            <control shapeId="8457" r:id="rId268" name="Check Box 265">
              <controlPr defaultSize="0" autoFill="0" autoLine="0" autoPict="0">
                <anchor moveWithCells="1">
                  <from>
                    <xdr:col>3</xdr:col>
                    <xdr:colOff>38100</xdr:colOff>
                    <xdr:row>98</xdr:row>
                    <xdr:rowOff>85725</xdr:rowOff>
                  </from>
                  <to>
                    <xdr:col>4</xdr:col>
                    <xdr:colOff>28575</xdr:colOff>
                    <xdr:row>98</xdr:row>
                    <xdr:rowOff>304800</xdr:rowOff>
                  </to>
                </anchor>
              </controlPr>
            </control>
          </mc:Choice>
        </mc:AlternateContent>
        <mc:AlternateContent xmlns:mc="http://schemas.openxmlformats.org/markup-compatibility/2006">
          <mc:Choice Requires="x14">
            <control shapeId="8458" r:id="rId269" name="Check Box 266">
              <controlPr defaultSize="0" autoFill="0" autoLine="0" autoPict="0">
                <anchor moveWithCells="1">
                  <from>
                    <xdr:col>4</xdr:col>
                    <xdr:colOff>38100</xdr:colOff>
                    <xdr:row>98</xdr:row>
                    <xdr:rowOff>85725</xdr:rowOff>
                  </from>
                  <to>
                    <xdr:col>5</xdr:col>
                    <xdr:colOff>28575</xdr:colOff>
                    <xdr:row>98</xdr:row>
                    <xdr:rowOff>304800</xdr:rowOff>
                  </to>
                </anchor>
              </controlPr>
            </control>
          </mc:Choice>
        </mc:AlternateContent>
        <mc:AlternateContent xmlns:mc="http://schemas.openxmlformats.org/markup-compatibility/2006">
          <mc:Choice Requires="x14">
            <control shapeId="8459" r:id="rId270" name="Check Box 267">
              <controlPr defaultSize="0" autoFill="0" autoLine="0" autoPict="0">
                <anchor moveWithCells="1">
                  <from>
                    <xdr:col>5</xdr:col>
                    <xdr:colOff>38100</xdr:colOff>
                    <xdr:row>98</xdr:row>
                    <xdr:rowOff>85725</xdr:rowOff>
                  </from>
                  <to>
                    <xdr:col>6</xdr:col>
                    <xdr:colOff>28575</xdr:colOff>
                    <xdr:row>98</xdr:row>
                    <xdr:rowOff>304800</xdr:rowOff>
                  </to>
                </anchor>
              </controlPr>
            </control>
          </mc:Choice>
        </mc:AlternateContent>
        <mc:AlternateContent xmlns:mc="http://schemas.openxmlformats.org/markup-compatibility/2006">
          <mc:Choice Requires="x14">
            <control shapeId="8460" r:id="rId271" name="Check Box 268">
              <controlPr defaultSize="0" autoFill="0" autoLine="0" autoPict="0">
                <anchor moveWithCells="1">
                  <from>
                    <xdr:col>6</xdr:col>
                    <xdr:colOff>38100</xdr:colOff>
                    <xdr:row>98</xdr:row>
                    <xdr:rowOff>85725</xdr:rowOff>
                  </from>
                  <to>
                    <xdr:col>7</xdr:col>
                    <xdr:colOff>28575</xdr:colOff>
                    <xdr:row>98</xdr:row>
                    <xdr:rowOff>304800</xdr:rowOff>
                  </to>
                </anchor>
              </controlPr>
            </control>
          </mc:Choice>
        </mc:AlternateContent>
        <mc:AlternateContent xmlns:mc="http://schemas.openxmlformats.org/markup-compatibility/2006">
          <mc:Choice Requires="x14">
            <control shapeId="8461" r:id="rId272" name="Check Box 269">
              <controlPr defaultSize="0" autoFill="0" autoLine="0" autoPict="0">
                <anchor moveWithCells="1">
                  <from>
                    <xdr:col>3</xdr:col>
                    <xdr:colOff>38100</xdr:colOff>
                    <xdr:row>99</xdr:row>
                    <xdr:rowOff>85725</xdr:rowOff>
                  </from>
                  <to>
                    <xdr:col>4</xdr:col>
                    <xdr:colOff>28575</xdr:colOff>
                    <xdr:row>99</xdr:row>
                    <xdr:rowOff>304800</xdr:rowOff>
                  </to>
                </anchor>
              </controlPr>
            </control>
          </mc:Choice>
        </mc:AlternateContent>
        <mc:AlternateContent xmlns:mc="http://schemas.openxmlformats.org/markup-compatibility/2006">
          <mc:Choice Requires="x14">
            <control shapeId="8462" r:id="rId273" name="Check Box 270">
              <controlPr defaultSize="0" autoFill="0" autoLine="0" autoPict="0">
                <anchor moveWithCells="1">
                  <from>
                    <xdr:col>4</xdr:col>
                    <xdr:colOff>38100</xdr:colOff>
                    <xdr:row>99</xdr:row>
                    <xdr:rowOff>85725</xdr:rowOff>
                  </from>
                  <to>
                    <xdr:col>5</xdr:col>
                    <xdr:colOff>28575</xdr:colOff>
                    <xdr:row>99</xdr:row>
                    <xdr:rowOff>304800</xdr:rowOff>
                  </to>
                </anchor>
              </controlPr>
            </control>
          </mc:Choice>
        </mc:AlternateContent>
        <mc:AlternateContent xmlns:mc="http://schemas.openxmlformats.org/markup-compatibility/2006">
          <mc:Choice Requires="x14">
            <control shapeId="8463" r:id="rId274" name="Check Box 271">
              <controlPr defaultSize="0" autoFill="0" autoLine="0" autoPict="0">
                <anchor moveWithCells="1">
                  <from>
                    <xdr:col>5</xdr:col>
                    <xdr:colOff>38100</xdr:colOff>
                    <xdr:row>99</xdr:row>
                    <xdr:rowOff>85725</xdr:rowOff>
                  </from>
                  <to>
                    <xdr:col>6</xdr:col>
                    <xdr:colOff>28575</xdr:colOff>
                    <xdr:row>99</xdr:row>
                    <xdr:rowOff>304800</xdr:rowOff>
                  </to>
                </anchor>
              </controlPr>
            </control>
          </mc:Choice>
        </mc:AlternateContent>
        <mc:AlternateContent xmlns:mc="http://schemas.openxmlformats.org/markup-compatibility/2006">
          <mc:Choice Requires="x14">
            <control shapeId="8464" r:id="rId275" name="Check Box 272">
              <controlPr defaultSize="0" autoFill="0" autoLine="0" autoPict="0">
                <anchor moveWithCells="1">
                  <from>
                    <xdr:col>6</xdr:col>
                    <xdr:colOff>38100</xdr:colOff>
                    <xdr:row>99</xdr:row>
                    <xdr:rowOff>85725</xdr:rowOff>
                  </from>
                  <to>
                    <xdr:col>7</xdr:col>
                    <xdr:colOff>28575</xdr:colOff>
                    <xdr:row>99</xdr:row>
                    <xdr:rowOff>304800</xdr:rowOff>
                  </to>
                </anchor>
              </controlPr>
            </control>
          </mc:Choice>
        </mc:AlternateContent>
        <mc:AlternateContent xmlns:mc="http://schemas.openxmlformats.org/markup-compatibility/2006">
          <mc:Choice Requires="x14">
            <control shapeId="8465" r:id="rId276" name="Check Box 273">
              <controlPr defaultSize="0" autoFill="0" autoLine="0" autoPict="0">
                <anchor moveWithCells="1">
                  <from>
                    <xdr:col>3</xdr:col>
                    <xdr:colOff>38100</xdr:colOff>
                    <xdr:row>100</xdr:row>
                    <xdr:rowOff>85725</xdr:rowOff>
                  </from>
                  <to>
                    <xdr:col>4</xdr:col>
                    <xdr:colOff>28575</xdr:colOff>
                    <xdr:row>100</xdr:row>
                    <xdr:rowOff>304800</xdr:rowOff>
                  </to>
                </anchor>
              </controlPr>
            </control>
          </mc:Choice>
        </mc:AlternateContent>
        <mc:AlternateContent xmlns:mc="http://schemas.openxmlformats.org/markup-compatibility/2006">
          <mc:Choice Requires="x14">
            <control shapeId="8466" r:id="rId277" name="Check Box 274">
              <controlPr defaultSize="0" autoFill="0" autoLine="0" autoPict="0">
                <anchor moveWithCells="1">
                  <from>
                    <xdr:col>4</xdr:col>
                    <xdr:colOff>38100</xdr:colOff>
                    <xdr:row>100</xdr:row>
                    <xdr:rowOff>85725</xdr:rowOff>
                  </from>
                  <to>
                    <xdr:col>5</xdr:col>
                    <xdr:colOff>28575</xdr:colOff>
                    <xdr:row>100</xdr:row>
                    <xdr:rowOff>304800</xdr:rowOff>
                  </to>
                </anchor>
              </controlPr>
            </control>
          </mc:Choice>
        </mc:AlternateContent>
        <mc:AlternateContent xmlns:mc="http://schemas.openxmlformats.org/markup-compatibility/2006">
          <mc:Choice Requires="x14">
            <control shapeId="8467" r:id="rId278" name="Check Box 275">
              <controlPr defaultSize="0" autoFill="0" autoLine="0" autoPict="0">
                <anchor moveWithCells="1">
                  <from>
                    <xdr:col>5</xdr:col>
                    <xdr:colOff>38100</xdr:colOff>
                    <xdr:row>100</xdr:row>
                    <xdr:rowOff>85725</xdr:rowOff>
                  </from>
                  <to>
                    <xdr:col>6</xdr:col>
                    <xdr:colOff>28575</xdr:colOff>
                    <xdr:row>100</xdr:row>
                    <xdr:rowOff>304800</xdr:rowOff>
                  </to>
                </anchor>
              </controlPr>
            </control>
          </mc:Choice>
        </mc:AlternateContent>
        <mc:AlternateContent xmlns:mc="http://schemas.openxmlformats.org/markup-compatibility/2006">
          <mc:Choice Requires="x14">
            <control shapeId="8468" r:id="rId279" name="Check Box 276">
              <controlPr defaultSize="0" autoFill="0" autoLine="0" autoPict="0">
                <anchor moveWithCells="1">
                  <from>
                    <xdr:col>6</xdr:col>
                    <xdr:colOff>38100</xdr:colOff>
                    <xdr:row>100</xdr:row>
                    <xdr:rowOff>85725</xdr:rowOff>
                  </from>
                  <to>
                    <xdr:col>7</xdr:col>
                    <xdr:colOff>28575</xdr:colOff>
                    <xdr:row>100</xdr:row>
                    <xdr:rowOff>304800</xdr:rowOff>
                  </to>
                </anchor>
              </controlPr>
            </control>
          </mc:Choice>
        </mc:AlternateContent>
        <mc:AlternateContent xmlns:mc="http://schemas.openxmlformats.org/markup-compatibility/2006">
          <mc:Choice Requires="x14">
            <control shapeId="8469" r:id="rId280" name="Check Box 277">
              <controlPr defaultSize="0" autoFill="0" autoLine="0" autoPict="0">
                <anchor moveWithCells="1">
                  <from>
                    <xdr:col>3</xdr:col>
                    <xdr:colOff>38100</xdr:colOff>
                    <xdr:row>101</xdr:row>
                    <xdr:rowOff>85725</xdr:rowOff>
                  </from>
                  <to>
                    <xdr:col>4</xdr:col>
                    <xdr:colOff>28575</xdr:colOff>
                    <xdr:row>101</xdr:row>
                    <xdr:rowOff>304800</xdr:rowOff>
                  </to>
                </anchor>
              </controlPr>
            </control>
          </mc:Choice>
        </mc:AlternateContent>
        <mc:AlternateContent xmlns:mc="http://schemas.openxmlformats.org/markup-compatibility/2006">
          <mc:Choice Requires="x14">
            <control shapeId="8470" r:id="rId281" name="Check Box 278">
              <controlPr defaultSize="0" autoFill="0" autoLine="0" autoPict="0">
                <anchor moveWithCells="1">
                  <from>
                    <xdr:col>4</xdr:col>
                    <xdr:colOff>38100</xdr:colOff>
                    <xdr:row>101</xdr:row>
                    <xdr:rowOff>85725</xdr:rowOff>
                  </from>
                  <to>
                    <xdr:col>5</xdr:col>
                    <xdr:colOff>28575</xdr:colOff>
                    <xdr:row>101</xdr:row>
                    <xdr:rowOff>304800</xdr:rowOff>
                  </to>
                </anchor>
              </controlPr>
            </control>
          </mc:Choice>
        </mc:AlternateContent>
        <mc:AlternateContent xmlns:mc="http://schemas.openxmlformats.org/markup-compatibility/2006">
          <mc:Choice Requires="x14">
            <control shapeId="8471" r:id="rId282" name="Check Box 279">
              <controlPr defaultSize="0" autoFill="0" autoLine="0" autoPict="0">
                <anchor moveWithCells="1">
                  <from>
                    <xdr:col>5</xdr:col>
                    <xdr:colOff>38100</xdr:colOff>
                    <xdr:row>101</xdr:row>
                    <xdr:rowOff>85725</xdr:rowOff>
                  </from>
                  <to>
                    <xdr:col>6</xdr:col>
                    <xdr:colOff>28575</xdr:colOff>
                    <xdr:row>101</xdr:row>
                    <xdr:rowOff>304800</xdr:rowOff>
                  </to>
                </anchor>
              </controlPr>
            </control>
          </mc:Choice>
        </mc:AlternateContent>
        <mc:AlternateContent xmlns:mc="http://schemas.openxmlformats.org/markup-compatibility/2006">
          <mc:Choice Requires="x14">
            <control shapeId="8472" r:id="rId283" name="Check Box 280">
              <controlPr defaultSize="0" autoFill="0" autoLine="0" autoPict="0">
                <anchor moveWithCells="1">
                  <from>
                    <xdr:col>6</xdr:col>
                    <xdr:colOff>38100</xdr:colOff>
                    <xdr:row>101</xdr:row>
                    <xdr:rowOff>85725</xdr:rowOff>
                  </from>
                  <to>
                    <xdr:col>7</xdr:col>
                    <xdr:colOff>28575</xdr:colOff>
                    <xdr:row>101</xdr:row>
                    <xdr:rowOff>304800</xdr:rowOff>
                  </to>
                </anchor>
              </controlPr>
            </control>
          </mc:Choice>
        </mc:AlternateContent>
        <mc:AlternateContent xmlns:mc="http://schemas.openxmlformats.org/markup-compatibility/2006">
          <mc:Choice Requires="x14">
            <control shapeId="8473" r:id="rId284" name="Check Box 281">
              <controlPr defaultSize="0" autoFill="0" autoLine="0" autoPict="0">
                <anchor moveWithCells="1">
                  <from>
                    <xdr:col>3</xdr:col>
                    <xdr:colOff>38100</xdr:colOff>
                    <xdr:row>102</xdr:row>
                    <xdr:rowOff>85725</xdr:rowOff>
                  </from>
                  <to>
                    <xdr:col>4</xdr:col>
                    <xdr:colOff>28575</xdr:colOff>
                    <xdr:row>102</xdr:row>
                    <xdr:rowOff>304800</xdr:rowOff>
                  </to>
                </anchor>
              </controlPr>
            </control>
          </mc:Choice>
        </mc:AlternateContent>
        <mc:AlternateContent xmlns:mc="http://schemas.openxmlformats.org/markup-compatibility/2006">
          <mc:Choice Requires="x14">
            <control shapeId="8474" r:id="rId285" name="Check Box 282">
              <controlPr defaultSize="0" autoFill="0" autoLine="0" autoPict="0">
                <anchor moveWithCells="1">
                  <from>
                    <xdr:col>4</xdr:col>
                    <xdr:colOff>38100</xdr:colOff>
                    <xdr:row>102</xdr:row>
                    <xdr:rowOff>85725</xdr:rowOff>
                  </from>
                  <to>
                    <xdr:col>5</xdr:col>
                    <xdr:colOff>28575</xdr:colOff>
                    <xdr:row>102</xdr:row>
                    <xdr:rowOff>304800</xdr:rowOff>
                  </to>
                </anchor>
              </controlPr>
            </control>
          </mc:Choice>
        </mc:AlternateContent>
        <mc:AlternateContent xmlns:mc="http://schemas.openxmlformats.org/markup-compatibility/2006">
          <mc:Choice Requires="x14">
            <control shapeId="8475" r:id="rId286" name="Check Box 283">
              <controlPr defaultSize="0" autoFill="0" autoLine="0" autoPict="0">
                <anchor moveWithCells="1">
                  <from>
                    <xdr:col>5</xdr:col>
                    <xdr:colOff>38100</xdr:colOff>
                    <xdr:row>102</xdr:row>
                    <xdr:rowOff>85725</xdr:rowOff>
                  </from>
                  <to>
                    <xdr:col>6</xdr:col>
                    <xdr:colOff>28575</xdr:colOff>
                    <xdr:row>102</xdr:row>
                    <xdr:rowOff>304800</xdr:rowOff>
                  </to>
                </anchor>
              </controlPr>
            </control>
          </mc:Choice>
        </mc:AlternateContent>
        <mc:AlternateContent xmlns:mc="http://schemas.openxmlformats.org/markup-compatibility/2006">
          <mc:Choice Requires="x14">
            <control shapeId="8476" r:id="rId287" name="Check Box 284">
              <controlPr defaultSize="0" autoFill="0" autoLine="0" autoPict="0">
                <anchor moveWithCells="1">
                  <from>
                    <xdr:col>6</xdr:col>
                    <xdr:colOff>38100</xdr:colOff>
                    <xdr:row>102</xdr:row>
                    <xdr:rowOff>85725</xdr:rowOff>
                  </from>
                  <to>
                    <xdr:col>7</xdr:col>
                    <xdr:colOff>28575</xdr:colOff>
                    <xdr:row>102</xdr:row>
                    <xdr:rowOff>304800</xdr:rowOff>
                  </to>
                </anchor>
              </controlPr>
            </control>
          </mc:Choice>
        </mc:AlternateContent>
        <mc:AlternateContent xmlns:mc="http://schemas.openxmlformats.org/markup-compatibility/2006">
          <mc:Choice Requires="x14">
            <control shapeId="8477" r:id="rId288" name="Check Box 285">
              <controlPr defaultSize="0" autoFill="0" autoLine="0" autoPict="0">
                <anchor moveWithCells="1">
                  <from>
                    <xdr:col>3</xdr:col>
                    <xdr:colOff>38100</xdr:colOff>
                    <xdr:row>103</xdr:row>
                    <xdr:rowOff>85725</xdr:rowOff>
                  </from>
                  <to>
                    <xdr:col>4</xdr:col>
                    <xdr:colOff>28575</xdr:colOff>
                    <xdr:row>103</xdr:row>
                    <xdr:rowOff>304800</xdr:rowOff>
                  </to>
                </anchor>
              </controlPr>
            </control>
          </mc:Choice>
        </mc:AlternateContent>
        <mc:AlternateContent xmlns:mc="http://schemas.openxmlformats.org/markup-compatibility/2006">
          <mc:Choice Requires="x14">
            <control shapeId="8478" r:id="rId289" name="Check Box 286">
              <controlPr defaultSize="0" autoFill="0" autoLine="0" autoPict="0">
                <anchor moveWithCells="1">
                  <from>
                    <xdr:col>4</xdr:col>
                    <xdr:colOff>38100</xdr:colOff>
                    <xdr:row>103</xdr:row>
                    <xdr:rowOff>85725</xdr:rowOff>
                  </from>
                  <to>
                    <xdr:col>5</xdr:col>
                    <xdr:colOff>28575</xdr:colOff>
                    <xdr:row>103</xdr:row>
                    <xdr:rowOff>304800</xdr:rowOff>
                  </to>
                </anchor>
              </controlPr>
            </control>
          </mc:Choice>
        </mc:AlternateContent>
        <mc:AlternateContent xmlns:mc="http://schemas.openxmlformats.org/markup-compatibility/2006">
          <mc:Choice Requires="x14">
            <control shapeId="8479" r:id="rId290" name="Check Box 287">
              <controlPr defaultSize="0" autoFill="0" autoLine="0" autoPict="0">
                <anchor moveWithCells="1">
                  <from>
                    <xdr:col>5</xdr:col>
                    <xdr:colOff>38100</xdr:colOff>
                    <xdr:row>103</xdr:row>
                    <xdr:rowOff>85725</xdr:rowOff>
                  </from>
                  <to>
                    <xdr:col>6</xdr:col>
                    <xdr:colOff>28575</xdr:colOff>
                    <xdr:row>103</xdr:row>
                    <xdr:rowOff>304800</xdr:rowOff>
                  </to>
                </anchor>
              </controlPr>
            </control>
          </mc:Choice>
        </mc:AlternateContent>
        <mc:AlternateContent xmlns:mc="http://schemas.openxmlformats.org/markup-compatibility/2006">
          <mc:Choice Requires="x14">
            <control shapeId="8480" r:id="rId291" name="Check Box 288">
              <controlPr defaultSize="0" autoFill="0" autoLine="0" autoPict="0">
                <anchor moveWithCells="1">
                  <from>
                    <xdr:col>6</xdr:col>
                    <xdr:colOff>38100</xdr:colOff>
                    <xdr:row>103</xdr:row>
                    <xdr:rowOff>85725</xdr:rowOff>
                  </from>
                  <to>
                    <xdr:col>7</xdr:col>
                    <xdr:colOff>28575</xdr:colOff>
                    <xdr:row>103</xdr:row>
                    <xdr:rowOff>304800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B3:AE34"/>
  <sheetViews>
    <sheetView showGridLines="0" showRowColHeaders="0" zoomScale="70" zoomScaleNormal="75" workbookViewId="0">
      <selection activeCell="F29" sqref="F29"/>
    </sheetView>
  </sheetViews>
  <sheetFormatPr defaultRowHeight="12.75" x14ac:dyDescent="0.2"/>
  <cols>
    <col min="1" max="1" width="3.42578125" style="136" customWidth="1"/>
    <col min="2" max="6" width="6.7109375" style="136" customWidth="1"/>
    <col min="7" max="7" width="5.5703125" style="136" customWidth="1"/>
    <col min="8" max="32" width="6.7109375" style="136" customWidth="1"/>
    <col min="33" max="16384" width="9.140625" style="136"/>
  </cols>
  <sheetData>
    <row r="3" spans="2:31" ht="15" x14ac:dyDescent="0.2">
      <c r="B3" s="319" t="s">
        <v>500</v>
      </c>
    </row>
    <row r="4" spans="2:31" x14ac:dyDescent="0.2">
      <c r="B4" s="6"/>
    </row>
    <row r="5" spans="2:31" ht="13.5" thickBot="1" x14ac:dyDescent="0.25"/>
    <row r="6" spans="2:31" ht="30" customHeight="1" thickBot="1" x14ac:dyDescent="0.25">
      <c r="B6" s="1081" t="s">
        <v>501</v>
      </c>
      <c r="C6" s="1085"/>
      <c r="D6" s="1085"/>
      <c r="E6" s="1085"/>
      <c r="F6" s="1086"/>
      <c r="G6" s="320"/>
      <c r="I6" s="1087" t="s">
        <v>502</v>
      </c>
      <c r="J6" s="1088"/>
      <c r="K6" s="1088"/>
      <c r="L6" s="1088"/>
      <c r="M6" s="1089"/>
      <c r="O6" s="1087" t="s">
        <v>503</v>
      </c>
      <c r="P6" s="1088"/>
      <c r="Q6" s="1088"/>
      <c r="R6" s="1088"/>
      <c r="S6" s="1089"/>
      <c r="U6" s="1087" t="s">
        <v>504</v>
      </c>
      <c r="V6" s="1088"/>
      <c r="W6" s="1088"/>
      <c r="X6" s="1088"/>
      <c r="Y6" s="1089"/>
      <c r="AA6" s="1081" t="s">
        <v>480</v>
      </c>
      <c r="AB6" s="1082"/>
      <c r="AC6" s="1082"/>
      <c r="AD6" s="1082"/>
      <c r="AE6" s="1083"/>
    </row>
    <row r="7" spans="2:31" s="326" customFormat="1" ht="30" customHeight="1" thickBot="1" x14ac:dyDescent="0.3">
      <c r="B7" s="321" t="s">
        <v>505</v>
      </c>
      <c r="C7" s="322" t="s">
        <v>506</v>
      </c>
      <c r="D7" s="323" t="s">
        <v>507</v>
      </c>
      <c r="E7" s="323" t="s">
        <v>508</v>
      </c>
      <c r="F7" s="324" t="s">
        <v>509</v>
      </c>
      <c r="G7" s="325"/>
      <c r="I7" s="321" t="s">
        <v>505</v>
      </c>
      <c r="J7" s="322" t="s">
        <v>506</v>
      </c>
      <c r="K7" s="323" t="s">
        <v>507</v>
      </c>
      <c r="L7" s="323" t="s">
        <v>508</v>
      </c>
      <c r="M7" s="324" t="s">
        <v>509</v>
      </c>
      <c r="O7" s="327" t="s">
        <v>505</v>
      </c>
      <c r="P7" s="322" t="s">
        <v>506</v>
      </c>
      <c r="Q7" s="323" t="s">
        <v>507</v>
      </c>
      <c r="R7" s="323" t="s">
        <v>508</v>
      </c>
      <c r="S7" s="324" t="s">
        <v>509</v>
      </c>
      <c r="U7" s="327" t="s">
        <v>505</v>
      </c>
      <c r="V7" s="322" t="s">
        <v>506</v>
      </c>
      <c r="W7" s="323" t="s">
        <v>507</v>
      </c>
      <c r="X7" s="323" t="s">
        <v>508</v>
      </c>
      <c r="Y7" s="324" t="s">
        <v>509</v>
      </c>
      <c r="AA7" s="327" t="s">
        <v>505</v>
      </c>
      <c r="AB7" s="328" t="s">
        <v>506</v>
      </c>
      <c r="AC7" s="329" t="s">
        <v>507</v>
      </c>
      <c r="AD7" s="329" t="s">
        <v>508</v>
      </c>
      <c r="AE7" s="330" t="s">
        <v>509</v>
      </c>
    </row>
    <row r="8" spans="2:31" s="326" customFormat="1" ht="30" customHeight="1" x14ac:dyDescent="0.25">
      <c r="B8" s="331">
        <v>1</v>
      </c>
      <c r="C8" s="332" t="b">
        <f>Diagnoselijst!I22</f>
        <v>0</v>
      </c>
      <c r="D8" s="333" t="b">
        <f>Diagnoselijst!J22</f>
        <v>0</v>
      </c>
      <c r="E8" s="333" t="b">
        <f>Diagnoselijst!K22</f>
        <v>0</v>
      </c>
      <c r="F8" s="334" t="b">
        <f>Diagnoselijst!L22</f>
        <v>1</v>
      </c>
      <c r="G8" s="1067" t="s">
        <v>510</v>
      </c>
      <c r="I8" s="331">
        <v>2</v>
      </c>
      <c r="J8" s="332"/>
      <c r="K8" s="333"/>
      <c r="L8" s="333"/>
      <c r="M8" s="334"/>
      <c r="O8" s="331">
        <v>3</v>
      </c>
      <c r="P8" s="332"/>
      <c r="Q8" s="333"/>
      <c r="R8" s="333"/>
      <c r="S8" s="334"/>
      <c r="U8" s="331">
        <v>7</v>
      </c>
      <c r="V8" s="509"/>
      <c r="W8" s="510"/>
      <c r="X8" s="510"/>
      <c r="Y8" s="511"/>
      <c r="AA8" s="331" t="s">
        <v>511</v>
      </c>
      <c r="AB8" s="518"/>
      <c r="AC8" s="519"/>
      <c r="AD8" s="519"/>
      <c r="AE8" s="520"/>
    </row>
    <row r="9" spans="2:31" s="326" customFormat="1" ht="30" customHeight="1" x14ac:dyDescent="0.25">
      <c r="B9" s="335">
        <v>5</v>
      </c>
      <c r="C9" s="336" t="b">
        <f>Diagnoselijst!I26</f>
        <v>1</v>
      </c>
      <c r="D9" s="337" t="b">
        <f>Diagnoselijst!J26</f>
        <v>0</v>
      </c>
      <c r="E9" s="337" t="b">
        <f>Diagnoselijst!K26</f>
        <v>0</v>
      </c>
      <c r="F9" s="338" t="b">
        <f>Diagnoselijst!L26</f>
        <v>0</v>
      </c>
      <c r="G9" s="1068"/>
      <c r="I9" s="335">
        <v>4</v>
      </c>
      <c r="J9" s="336"/>
      <c r="K9" s="337"/>
      <c r="L9" s="337"/>
      <c r="M9" s="338"/>
      <c r="O9" s="335">
        <v>6</v>
      </c>
      <c r="P9" s="336"/>
      <c r="Q9" s="337"/>
      <c r="R9" s="337"/>
      <c r="S9" s="338"/>
      <c r="U9" s="335">
        <v>16</v>
      </c>
      <c r="V9" s="512"/>
      <c r="W9" s="513"/>
      <c r="X9" s="513"/>
      <c r="Y9" s="514"/>
      <c r="AA9" s="335" t="s">
        <v>512</v>
      </c>
      <c r="AB9" s="521"/>
      <c r="AC9" s="522"/>
      <c r="AD9" s="522"/>
      <c r="AE9" s="523"/>
    </row>
    <row r="10" spans="2:31" s="326" customFormat="1" ht="30" customHeight="1" x14ac:dyDescent="0.25">
      <c r="B10" s="335">
        <v>9</v>
      </c>
      <c r="C10" s="336" t="b">
        <f>Diagnoselijst!I30</f>
        <v>0</v>
      </c>
      <c r="D10" s="337" t="b">
        <f>Diagnoselijst!J30</f>
        <v>1</v>
      </c>
      <c r="E10" s="337" t="b">
        <f>Diagnoselijst!K30</f>
        <v>0</v>
      </c>
      <c r="F10" s="338" t="b">
        <f>Diagnoselijst!L30</f>
        <v>0</v>
      </c>
      <c r="G10" s="1068"/>
      <c r="I10" s="335">
        <v>8</v>
      </c>
      <c r="J10" s="336"/>
      <c r="K10" s="337"/>
      <c r="L10" s="337"/>
      <c r="M10" s="338"/>
      <c r="O10" s="335">
        <v>10</v>
      </c>
      <c r="P10" s="336"/>
      <c r="Q10" s="337"/>
      <c r="R10" s="337"/>
      <c r="S10" s="338"/>
      <c r="U10" s="335">
        <v>25</v>
      </c>
      <c r="V10" s="512"/>
      <c r="W10" s="513"/>
      <c r="X10" s="513"/>
      <c r="Y10" s="514"/>
      <c r="AA10" s="335" t="s">
        <v>513</v>
      </c>
      <c r="AB10" s="521"/>
      <c r="AC10" s="522"/>
      <c r="AD10" s="522"/>
      <c r="AE10" s="523"/>
    </row>
    <row r="11" spans="2:31" s="326" customFormat="1" ht="30" customHeight="1" x14ac:dyDescent="0.25">
      <c r="B11" s="335">
        <v>12</v>
      </c>
      <c r="C11" s="336" t="b">
        <f>Diagnoselijst!I33</f>
        <v>0</v>
      </c>
      <c r="D11" s="337" t="b">
        <f>Diagnoselijst!J33</f>
        <v>1</v>
      </c>
      <c r="E11" s="337" t="b">
        <f>Diagnoselijst!K33</f>
        <v>0</v>
      </c>
      <c r="F11" s="338" t="b">
        <f>Diagnoselijst!L33</f>
        <v>0</v>
      </c>
      <c r="G11" s="1068"/>
      <c r="I11" s="335">
        <v>13</v>
      </c>
      <c r="J11" s="336"/>
      <c r="K11" s="337"/>
      <c r="L11" s="337"/>
      <c r="M11" s="338"/>
      <c r="O11" s="335">
        <v>11</v>
      </c>
      <c r="P11" s="336"/>
      <c r="Q11" s="337"/>
      <c r="R11" s="337"/>
      <c r="S11" s="338"/>
      <c r="U11" s="335">
        <v>31</v>
      </c>
      <c r="V11" s="512"/>
      <c r="W11" s="513"/>
      <c r="X11" s="513"/>
      <c r="Y11" s="514"/>
      <c r="AA11" s="335" t="s">
        <v>514</v>
      </c>
      <c r="AB11" s="521"/>
      <c r="AC11" s="522"/>
      <c r="AD11" s="522"/>
      <c r="AE11" s="523"/>
    </row>
    <row r="12" spans="2:31" s="326" customFormat="1" ht="30" customHeight="1" x14ac:dyDescent="0.25">
      <c r="B12" s="335">
        <v>14</v>
      </c>
      <c r="C12" s="336" t="b">
        <f>Diagnoselijst!I35</f>
        <v>0</v>
      </c>
      <c r="D12" s="337" t="b">
        <f>Diagnoselijst!J35</f>
        <v>0</v>
      </c>
      <c r="E12" s="337" t="b">
        <f>Diagnoselijst!K35</f>
        <v>1</v>
      </c>
      <c r="F12" s="338" t="b">
        <f>Diagnoselijst!L35</f>
        <v>0</v>
      </c>
      <c r="G12" s="1068"/>
      <c r="I12" s="339">
        <v>18</v>
      </c>
      <c r="J12" s="336"/>
      <c r="K12" s="337"/>
      <c r="L12" s="337"/>
      <c r="M12" s="338"/>
      <c r="O12" s="335">
        <v>17</v>
      </c>
      <c r="P12" s="336"/>
      <c r="Q12" s="337"/>
      <c r="R12" s="337"/>
      <c r="S12" s="338"/>
      <c r="U12" s="335">
        <v>38</v>
      </c>
      <c r="V12" s="512"/>
      <c r="W12" s="513"/>
      <c r="X12" s="513"/>
      <c r="Y12" s="514"/>
      <c r="AA12" s="335" t="s">
        <v>515</v>
      </c>
      <c r="AB12" s="521"/>
      <c r="AC12" s="522"/>
      <c r="AD12" s="522"/>
      <c r="AE12" s="523"/>
    </row>
    <row r="13" spans="2:31" s="326" customFormat="1" ht="30" customHeight="1" x14ac:dyDescent="0.25">
      <c r="B13" s="335">
        <v>23</v>
      </c>
      <c r="C13" s="336" t="b">
        <f>Diagnoselijst!I44</f>
        <v>0</v>
      </c>
      <c r="D13" s="337" t="b">
        <f>Diagnoselijst!J44</f>
        <v>0</v>
      </c>
      <c r="E13" s="337" t="b">
        <f>Diagnoselijst!K44</f>
        <v>1</v>
      </c>
      <c r="F13" s="338" t="b">
        <f>Diagnoselijst!L44</f>
        <v>0</v>
      </c>
      <c r="G13" s="1068"/>
      <c r="I13" s="339">
        <v>22</v>
      </c>
      <c r="J13" s="336"/>
      <c r="K13" s="337"/>
      <c r="L13" s="337"/>
      <c r="M13" s="338"/>
      <c r="O13" s="339">
        <v>27</v>
      </c>
      <c r="P13" s="336"/>
      <c r="Q13" s="337"/>
      <c r="R13" s="337"/>
      <c r="S13" s="338"/>
      <c r="U13" s="335">
        <v>41</v>
      </c>
      <c r="V13" s="512"/>
      <c r="W13" s="513"/>
      <c r="X13" s="513"/>
      <c r="Y13" s="514"/>
      <c r="AA13" s="335" t="s">
        <v>516</v>
      </c>
      <c r="AB13" s="512"/>
      <c r="AC13" s="513"/>
      <c r="AD13" s="513"/>
      <c r="AE13" s="514"/>
    </row>
    <row r="14" spans="2:31" s="326" customFormat="1" ht="15" customHeight="1" x14ac:dyDescent="0.25">
      <c r="B14" s="1029">
        <v>32</v>
      </c>
      <c r="C14" s="1030" t="b">
        <f>Diagnoselijst!I53</f>
        <v>0</v>
      </c>
      <c r="D14" s="1032" t="b">
        <f>Diagnoselijst!J53</f>
        <v>0</v>
      </c>
      <c r="E14" s="1032" t="b">
        <f>Diagnoselijst!K53</f>
        <v>0</v>
      </c>
      <c r="F14" s="1039" t="b">
        <f>Diagnoselijst!L53</f>
        <v>0</v>
      </c>
      <c r="G14" s="1068"/>
      <c r="I14" s="1029">
        <v>28</v>
      </c>
      <c r="J14" s="1030"/>
      <c r="K14" s="1032"/>
      <c r="L14" s="1032"/>
      <c r="M14" s="1039"/>
      <c r="O14" s="1029">
        <v>45</v>
      </c>
      <c r="P14" s="1030"/>
      <c r="Q14" s="1032"/>
      <c r="R14" s="1032"/>
      <c r="S14" s="1039"/>
      <c r="U14" s="1029">
        <v>44</v>
      </c>
      <c r="V14" s="1079"/>
      <c r="W14" s="1084"/>
      <c r="X14" s="1084"/>
      <c r="Y14" s="1077"/>
      <c r="AA14" s="1029" t="s">
        <v>517</v>
      </c>
      <c r="AB14" s="1079"/>
      <c r="AC14" s="1084"/>
      <c r="AD14" s="1084"/>
      <c r="AE14" s="1077"/>
    </row>
    <row r="15" spans="2:31" s="326" customFormat="1" ht="15" customHeight="1" x14ac:dyDescent="0.25">
      <c r="B15" s="1078"/>
      <c r="C15" s="1030"/>
      <c r="D15" s="1032"/>
      <c r="E15" s="1032"/>
      <c r="F15" s="1039"/>
      <c r="G15" s="1068"/>
      <c r="I15" s="1080"/>
      <c r="J15" s="1030"/>
      <c r="K15" s="1032"/>
      <c r="L15" s="1032"/>
      <c r="M15" s="1039"/>
      <c r="O15" s="1080"/>
      <c r="P15" s="1030"/>
      <c r="Q15" s="1032"/>
      <c r="R15" s="1032"/>
      <c r="S15" s="1039"/>
      <c r="U15" s="1078"/>
      <c r="V15" s="1079"/>
      <c r="W15" s="1084"/>
      <c r="X15" s="1084"/>
      <c r="Y15" s="1077"/>
      <c r="AA15" s="1078"/>
      <c r="AB15" s="1079"/>
      <c r="AC15" s="1084"/>
      <c r="AD15" s="1084"/>
      <c r="AE15" s="1077"/>
    </row>
    <row r="16" spans="2:31" s="326" customFormat="1" ht="30" customHeight="1" thickBot="1" x14ac:dyDescent="0.3">
      <c r="B16" s="340">
        <v>53</v>
      </c>
      <c r="C16" s="367" t="b">
        <f>Diagnoselijst!I74</f>
        <v>0</v>
      </c>
      <c r="D16" s="368" t="b">
        <f>Diagnoselijst!J74</f>
        <v>0</v>
      </c>
      <c r="E16" s="368" t="b">
        <f>Diagnoselijst!K74</f>
        <v>0</v>
      </c>
      <c r="F16" s="369" t="b">
        <f>Diagnoselijst!L74</f>
        <v>1</v>
      </c>
      <c r="G16" s="1069"/>
      <c r="I16" s="339">
        <v>29</v>
      </c>
      <c r="J16" s="336"/>
      <c r="K16" s="337"/>
      <c r="L16" s="337"/>
      <c r="M16" s="338"/>
      <c r="O16" s="339">
        <v>46</v>
      </c>
      <c r="P16" s="336"/>
      <c r="Q16" s="337"/>
      <c r="R16" s="337"/>
      <c r="S16" s="338"/>
      <c r="U16" s="335">
        <v>48</v>
      </c>
      <c r="V16" s="512"/>
      <c r="W16" s="513"/>
      <c r="X16" s="513"/>
      <c r="Y16" s="514"/>
      <c r="AA16" s="335" t="s">
        <v>518</v>
      </c>
      <c r="AB16" s="512"/>
      <c r="AC16" s="513"/>
      <c r="AD16" s="513"/>
      <c r="AE16" s="514"/>
    </row>
    <row r="17" spans="2:31" s="326" customFormat="1" ht="30" customHeight="1" x14ac:dyDescent="0.25">
      <c r="B17" s="360">
        <v>24</v>
      </c>
      <c r="C17" s="332" t="b">
        <f>Diagnoselijst!I45</f>
        <v>0</v>
      </c>
      <c r="D17" s="333" t="b">
        <f>Diagnoselijst!J45</f>
        <v>0</v>
      </c>
      <c r="E17" s="333" t="b">
        <f>Diagnoselijst!K45</f>
        <v>0</v>
      </c>
      <c r="F17" s="334" t="b">
        <f>Diagnoselijst!L45</f>
        <v>0</v>
      </c>
      <c r="G17" s="1068" t="s">
        <v>519</v>
      </c>
      <c r="I17" s="339">
        <v>42</v>
      </c>
      <c r="J17" s="336"/>
      <c r="K17" s="337"/>
      <c r="L17" s="337"/>
      <c r="M17" s="338"/>
      <c r="O17" s="339">
        <v>47</v>
      </c>
      <c r="P17" s="336"/>
      <c r="Q17" s="337"/>
      <c r="R17" s="337"/>
      <c r="S17" s="338"/>
      <c r="U17" s="339">
        <v>54</v>
      </c>
      <c r="V17" s="512"/>
      <c r="W17" s="513"/>
      <c r="X17" s="513"/>
      <c r="Y17" s="514"/>
      <c r="AA17" s="339" t="s">
        <v>520</v>
      </c>
      <c r="AB17" s="512"/>
      <c r="AC17" s="513"/>
      <c r="AD17" s="513"/>
      <c r="AE17" s="514"/>
    </row>
    <row r="18" spans="2:31" s="326" customFormat="1" ht="30" customHeight="1" x14ac:dyDescent="0.25">
      <c r="B18" s="335">
        <v>30</v>
      </c>
      <c r="C18" s="336" t="b">
        <f>Diagnoselijst!I51</f>
        <v>0</v>
      </c>
      <c r="D18" s="337" t="b">
        <f>Diagnoselijst!J51</f>
        <v>0</v>
      </c>
      <c r="E18" s="337" t="b">
        <f>Diagnoselijst!K51</f>
        <v>0</v>
      </c>
      <c r="F18" s="338" t="b">
        <f>Diagnoselijst!L51</f>
        <v>0</v>
      </c>
      <c r="G18" s="1068"/>
      <c r="I18" s="339">
        <v>43</v>
      </c>
      <c r="J18" s="336"/>
      <c r="K18" s="337"/>
      <c r="L18" s="337"/>
      <c r="M18" s="338"/>
      <c r="O18" s="339">
        <v>56</v>
      </c>
      <c r="P18" s="336"/>
      <c r="Q18" s="337"/>
      <c r="R18" s="337"/>
      <c r="S18" s="338"/>
      <c r="U18" s="339">
        <v>55</v>
      </c>
      <c r="V18" s="512"/>
      <c r="W18" s="513"/>
      <c r="X18" s="513"/>
      <c r="Y18" s="514"/>
      <c r="AA18" s="339" t="s">
        <v>521</v>
      </c>
      <c r="AB18" s="512"/>
      <c r="AC18" s="513"/>
      <c r="AD18" s="513"/>
      <c r="AE18" s="514"/>
    </row>
    <row r="19" spans="2:31" s="326" customFormat="1" ht="30" customHeight="1" thickBot="1" x14ac:dyDescent="0.3">
      <c r="B19" s="335">
        <v>33</v>
      </c>
      <c r="C19" s="336" t="b">
        <f>Diagnoselijst!I54</f>
        <v>0</v>
      </c>
      <c r="D19" s="337" t="b">
        <f>Diagnoselijst!J54</f>
        <v>0</v>
      </c>
      <c r="E19" s="337" t="b">
        <f>Diagnoselijst!K54</f>
        <v>0</v>
      </c>
      <c r="F19" s="338" t="b">
        <f>Diagnoselijst!L54</f>
        <v>0</v>
      </c>
      <c r="G19" s="1068"/>
      <c r="I19" s="339">
        <v>59</v>
      </c>
      <c r="J19" s="341"/>
      <c r="K19" s="342"/>
      <c r="L19" s="342"/>
      <c r="M19" s="343"/>
      <c r="O19" s="339">
        <v>58</v>
      </c>
      <c r="P19" s="341"/>
      <c r="Q19" s="342"/>
      <c r="R19" s="342"/>
      <c r="S19" s="343"/>
      <c r="U19" s="339">
        <v>60</v>
      </c>
      <c r="V19" s="515"/>
      <c r="W19" s="516"/>
      <c r="X19" s="516"/>
      <c r="Y19" s="517"/>
      <c r="AA19" s="339" t="s">
        <v>522</v>
      </c>
      <c r="AB19" s="512"/>
      <c r="AC19" s="513"/>
      <c r="AD19" s="513"/>
      <c r="AE19" s="514"/>
    </row>
    <row r="20" spans="2:31" s="326" customFormat="1" ht="30" customHeight="1" thickBot="1" x14ac:dyDescent="0.3">
      <c r="B20" s="335">
        <v>40</v>
      </c>
      <c r="C20" s="336" t="b">
        <f>Diagnoselijst!I61</f>
        <v>0</v>
      </c>
      <c r="D20" s="337" t="b">
        <f>Diagnoselijst!J61</f>
        <v>0</v>
      </c>
      <c r="E20" s="337" t="b">
        <f>Diagnoselijst!K61</f>
        <v>0</v>
      </c>
      <c r="F20" s="338" t="b">
        <f>Diagnoselijst!L61</f>
        <v>0</v>
      </c>
      <c r="G20" s="1068"/>
      <c r="I20" s="1047" t="s">
        <v>176</v>
      </c>
      <c r="J20" s="345">
        <f>COUNTIF(J8:J19,"WAAR")</f>
        <v>0</v>
      </c>
      <c r="K20" s="345">
        <f>COUNTIF(K8:K19,"WAAR")</f>
        <v>0</v>
      </c>
      <c r="L20" s="345">
        <f>COUNTIF(L8:L19,"WAAR")</f>
        <v>0</v>
      </c>
      <c r="M20" s="346">
        <f>COUNTIF(M8:M19,"WAAR")</f>
        <v>0</v>
      </c>
      <c r="O20" s="1047" t="s">
        <v>176</v>
      </c>
      <c r="P20" s="345">
        <f>COUNTIF(P8:P19,"WAAR")</f>
        <v>0</v>
      </c>
      <c r="Q20" s="345">
        <f>COUNTIF(Q8:Q19,"WAAR")</f>
        <v>0</v>
      </c>
      <c r="R20" s="345">
        <f>COUNTIF(R8:R19,"WAAR")</f>
        <v>0</v>
      </c>
      <c r="S20" s="346">
        <f>COUNTIF(S8:S19,"WAAR")</f>
        <v>0</v>
      </c>
      <c r="U20" s="1047" t="s">
        <v>176</v>
      </c>
      <c r="V20" s="345">
        <f>COUNTIF(V8:V19,"WAAR")</f>
        <v>0</v>
      </c>
      <c r="W20" s="345">
        <f>COUNTIF(W8:W19,"WAAR")</f>
        <v>0</v>
      </c>
      <c r="X20" s="345">
        <f>COUNTIF(X8:X19,"WAAR")</f>
        <v>0</v>
      </c>
      <c r="Y20" s="346">
        <f>COUNTIF(Y8:Y19,"WAAR")</f>
        <v>0</v>
      </c>
      <c r="AA20" s="339" t="s">
        <v>523</v>
      </c>
      <c r="AB20" s="515"/>
      <c r="AC20" s="516"/>
      <c r="AD20" s="516"/>
      <c r="AE20" s="517"/>
    </row>
    <row r="21" spans="2:31" s="326" customFormat="1" ht="15" customHeight="1" x14ac:dyDescent="0.15">
      <c r="B21" s="1028">
        <v>49</v>
      </c>
      <c r="C21" s="1030" t="b">
        <f>Diagnoselijst!I70</f>
        <v>0</v>
      </c>
      <c r="D21" s="1032" t="b">
        <f>Diagnoselijst!J70</f>
        <v>0</v>
      </c>
      <c r="E21" s="1032" t="b">
        <f>Diagnoselijst!K70</f>
        <v>0</v>
      </c>
      <c r="F21" s="1039" t="b">
        <f>Diagnoselijst!L70</f>
        <v>0</v>
      </c>
      <c r="G21" s="1068"/>
      <c r="I21" s="1048"/>
      <c r="J21" s="1025" t="s">
        <v>524</v>
      </c>
      <c r="K21" s="1052"/>
      <c r="L21" s="1025" t="s">
        <v>525</v>
      </c>
      <c r="M21" s="1027"/>
      <c r="O21" s="1048"/>
      <c r="P21" s="1025" t="s">
        <v>524</v>
      </c>
      <c r="Q21" s="1052"/>
      <c r="R21" s="1025" t="s">
        <v>525</v>
      </c>
      <c r="S21" s="1027"/>
      <c r="U21" s="1048"/>
      <c r="V21" s="1025" t="s">
        <v>524</v>
      </c>
      <c r="W21" s="1052"/>
      <c r="X21" s="1025" t="s">
        <v>525</v>
      </c>
      <c r="Y21" s="1027"/>
      <c r="AA21" s="1070" t="s">
        <v>176</v>
      </c>
      <c r="AB21" s="1073">
        <f>COUNTIF(AB6:AB20,"waar")</f>
        <v>0</v>
      </c>
      <c r="AC21" s="1073">
        <f>COUNTIF(AC6:AC20,"waar")</f>
        <v>0</v>
      </c>
      <c r="AD21" s="1073">
        <f>COUNTIF(AD6:AD20,"waar")</f>
        <v>0</v>
      </c>
      <c r="AE21" s="1075">
        <f>COUNTIF(AE6:AE20,"waar")</f>
        <v>0</v>
      </c>
    </row>
    <row r="22" spans="2:31" ht="15" customHeight="1" thickBot="1" x14ac:dyDescent="0.25">
      <c r="B22" s="1028"/>
      <c r="C22" s="1030"/>
      <c r="D22" s="1032"/>
      <c r="E22" s="1032"/>
      <c r="F22" s="1039"/>
      <c r="G22" s="1068"/>
      <c r="I22" s="1049"/>
      <c r="J22" s="1022">
        <f>SUM(J20+K20)</f>
        <v>0</v>
      </c>
      <c r="K22" s="1034"/>
      <c r="L22" s="1022">
        <f>SUM(L20+M20)</f>
        <v>0</v>
      </c>
      <c r="M22" s="1058"/>
      <c r="O22" s="1049"/>
      <c r="P22" s="1022">
        <f>SUM(P20+Q20)</f>
        <v>0</v>
      </c>
      <c r="Q22" s="1034"/>
      <c r="R22" s="1022">
        <f>SUM(R20+S20)</f>
        <v>0</v>
      </c>
      <c r="S22" s="1058"/>
      <c r="U22" s="1049"/>
      <c r="V22" s="1022">
        <f>SUM(V20+W20)</f>
        <v>0</v>
      </c>
      <c r="W22" s="1034"/>
      <c r="X22" s="1022">
        <f>SUM(X20+Y20)</f>
        <v>0</v>
      </c>
      <c r="Y22" s="1058"/>
      <c r="AA22" s="1070"/>
      <c r="AB22" s="1074"/>
      <c r="AC22" s="1074"/>
      <c r="AD22" s="1074"/>
      <c r="AE22" s="1076"/>
    </row>
    <row r="23" spans="2:31" ht="15" customHeight="1" x14ac:dyDescent="0.2">
      <c r="B23" s="1028">
        <v>50</v>
      </c>
      <c r="C23" s="1030" t="b">
        <f>Diagnoselijst!I71</f>
        <v>0</v>
      </c>
      <c r="D23" s="1032" t="b">
        <f>Diagnoselijst!J71</f>
        <v>0</v>
      </c>
      <c r="E23" s="1032" t="b">
        <f>Diagnoselijst!K71</f>
        <v>0</v>
      </c>
      <c r="F23" s="1039" t="b">
        <f>Diagnoselijst!L71</f>
        <v>0</v>
      </c>
      <c r="G23" s="1068"/>
      <c r="U23" s="347"/>
      <c r="V23" s="144"/>
      <c r="W23" s="144"/>
      <c r="X23" s="144"/>
      <c r="Y23" s="144"/>
      <c r="AA23" s="1071"/>
      <c r="AB23" s="1025" t="s">
        <v>524</v>
      </c>
      <c r="AC23" s="1026"/>
      <c r="AD23" s="1025" t="s">
        <v>525</v>
      </c>
      <c r="AE23" s="1027"/>
    </row>
    <row r="24" spans="2:31" ht="15" customHeight="1" thickBot="1" x14ac:dyDescent="0.25">
      <c r="B24" s="1028"/>
      <c r="C24" s="1030"/>
      <c r="D24" s="1032"/>
      <c r="E24" s="1032"/>
      <c r="F24" s="1039"/>
      <c r="G24" s="1068"/>
      <c r="U24" s="144"/>
      <c r="V24" s="144"/>
      <c r="W24" s="144"/>
      <c r="X24" s="144"/>
      <c r="Y24" s="144"/>
      <c r="AA24" s="1072"/>
      <c r="AB24" s="1022">
        <f>SUM(AB21+AC21)</f>
        <v>0</v>
      </c>
      <c r="AC24" s="1023"/>
      <c r="AD24" s="1022">
        <f>SUM(AD21+AE21)</f>
        <v>0</v>
      </c>
      <c r="AE24" s="1058"/>
    </row>
    <row r="25" spans="2:31" ht="15" customHeight="1" x14ac:dyDescent="0.2">
      <c r="B25" s="1028">
        <v>51</v>
      </c>
      <c r="C25" s="1030" t="b">
        <f>Diagnoselijst!I72</f>
        <v>0</v>
      </c>
      <c r="D25" s="1032" t="b">
        <f>Diagnoselijst!J72</f>
        <v>0</v>
      </c>
      <c r="E25" s="1032" t="b">
        <f>Diagnoselijst!K72</f>
        <v>0</v>
      </c>
      <c r="F25" s="1039" t="b">
        <f>Diagnoselijst!L72</f>
        <v>0</v>
      </c>
      <c r="G25" s="1068"/>
      <c r="I25" s="1041" t="s">
        <v>526</v>
      </c>
      <c r="J25" s="1042"/>
      <c r="K25" s="1042"/>
      <c r="L25" s="1042"/>
      <c r="M25" s="1042"/>
      <c r="N25" s="1042"/>
      <c r="O25" s="1042"/>
      <c r="P25" s="1042"/>
      <c r="Q25" s="1042"/>
      <c r="R25" s="1042"/>
      <c r="S25" s="1043"/>
      <c r="U25" s="1061" t="s">
        <v>527</v>
      </c>
      <c r="V25" s="1062"/>
      <c r="W25" s="1062"/>
      <c r="X25" s="1062"/>
      <c r="Y25" s="1063"/>
      <c r="Z25" s="348"/>
      <c r="AA25" s="348"/>
      <c r="AB25" s="348"/>
      <c r="AC25" s="348"/>
      <c r="AD25" s="348"/>
      <c r="AE25" s="348"/>
    </row>
    <row r="26" spans="2:31" ht="15" customHeight="1" thickBot="1" x14ac:dyDescent="0.25">
      <c r="B26" s="1029"/>
      <c r="C26" s="1031"/>
      <c r="D26" s="1033"/>
      <c r="E26" s="1033"/>
      <c r="F26" s="1040"/>
      <c r="G26" s="1069"/>
      <c r="I26" s="1044"/>
      <c r="J26" s="1045"/>
      <c r="K26" s="1045"/>
      <c r="L26" s="1045"/>
      <c r="M26" s="1045"/>
      <c r="N26" s="1045"/>
      <c r="O26" s="1045"/>
      <c r="P26" s="1045"/>
      <c r="Q26" s="1045"/>
      <c r="R26" s="1045"/>
      <c r="S26" s="1046"/>
      <c r="U26" s="1064"/>
      <c r="V26" s="1065"/>
      <c r="W26" s="1065"/>
      <c r="X26" s="1065"/>
      <c r="Y26" s="1066"/>
      <c r="Z26" s="348"/>
      <c r="AA26" s="348"/>
      <c r="AB26" s="348"/>
      <c r="AC26" s="348"/>
      <c r="AD26" s="348"/>
      <c r="AE26" s="348"/>
    </row>
    <row r="27" spans="2:31" ht="30" customHeight="1" thickBot="1" x14ac:dyDescent="0.25">
      <c r="B27" s="331">
        <v>19</v>
      </c>
      <c r="C27" s="332" t="b">
        <f>Diagnoselijst!I40</f>
        <v>0</v>
      </c>
      <c r="D27" s="333" t="b">
        <f>Diagnoselijst!J40</f>
        <v>1</v>
      </c>
      <c r="E27" s="333" t="b">
        <f>Diagnoselijst!K40</f>
        <v>0</v>
      </c>
      <c r="F27" s="334" t="b">
        <f>Diagnoselijst!L40</f>
        <v>0</v>
      </c>
      <c r="G27" s="1067" t="s">
        <v>528</v>
      </c>
      <c r="I27" s="349" t="s">
        <v>505</v>
      </c>
      <c r="J27" s="350" t="s">
        <v>506</v>
      </c>
      <c r="K27" s="351" t="s">
        <v>507</v>
      </c>
      <c r="L27" s="351" t="s">
        <v>508</v>
      </c>
      <c r="M27" s="352" t="s">
        <v>509</v>
      </c>
      <c r="O27" s="331">
        <v>35</v>
      </c>
      <c r="P27" s="353"/>
      <c r="Q27" s="354"/>
      <c r="R27" s="354"/>
      <c r="S27" s="355"/>
      <c r="U27" s="349" t="s">
        <v>505</v>
      </c>
      <c r="V27" s="350" t="s">
        <v>506</v>
      </c>
      <c r="W27" s="351" t="s">
        <v>507</v>
      </c>
      <c r="X27" s="351" t="s">
        <v>508</v>
      </c>
      <c r="Y27" s="352" t="s">
        <v>509</v>
      </c>
      <c r="AA27" s="356"/>
      <c r="AB27" s="357"/>
      <c r="AC27" s="357"/>
      <c r="AD27" s="357"/>
      <c r="AE27" s="358"/>
    </row>
    <row r="28" spans="2:31" ht="30" customHeight="1" x14ac:dyDescent="0.2">
      <c r="B28" s="335">
        <v>39</v>
      </c>
      <c r="C28" s="336" t="b">
        <f>Diagnoselijst!I60</f>
        <v>0</v>
      </c>
      <c r="D28" s="337" t="b">
        <f>Diagnoselijst!J60</f>
        <v>0</v>
      </c>
      <c r="E28" s="337" t="b">
        <f>Diagnoselijst!K60</f>
        <v>0</v>
      </c>
      <c r="F28" s="338" t="b">
        <f>Diagnoselijst!L60</f>
        <v>0</v>
      </c>
      <c r="G28" s="1068"/>
      <c r="I28" s="359">
        <v>15</v>
      </c>
      <c r="J28" s="332"/>
      <c r="K28" s="333"/>
      <c r="L28" s="333"/>
      <c r="M28" s="334"/>
      <c r="O28" s="360">
        <v>37</v>
      </c>
      <c r="P28" s="361"/>
      <c r="Q28" s="362"/>
      <c r="R28" s="362"/>
      <c r="S28" s="363"/>
      <c r="U28" s="331">
        <v>26</v>
      </c>
      <c r="V28" s="353"/>
      <c r="W28" s="354"/>
      <c r="X28" s="354"/>
      <c r="Y28" s="355"/>
      <c r="AA28" s="364"/>
      <c r="AB28" s="365"/>
      <c r="AC28" s="365"/>
      <c r="AD28" s="365"/>
      <c r="AE28" s="366"/>
    </row>
    <row r="29" spans="2:31" ht="30" customHeight="1" thickBot="1" x14ac:dyDescent="0.25">
      <c r="B29" s="340">
        <v>57</v>
      </c>
      <c r="C29" s="341" t="b">
        <f>Diagnoselijst!I78</f>
        <v>0</v>
      </c>
      <c r="D29" s="342" t="b">
        <f>Diagnoselijst!J78</f>
        <v>0</v>
      </c>
      <c r="E29" s="342" t="b">
        <f>Diagnoselijst!K78</f>
        <v>1</v>
      </c>
      <c r="F29" s="343" t="b">
        <f>Diagnoselijst!L78</f>
        <v>0</v>
      </c>
      <c r="G29" s="1069"/>
      <c r="I29" s="344">
        <v>20</v>
      </c>
      <c r="J29" s="367"/>
      <c r="K29" s="368"/>
      <c r="L29" s="368"/>
      <c r="M29" s="369"/>
      <c r="O29" s="335">
        <v>52</v>
      </c>
      <c r="P29" s="370"/>
      <c r="Q29" s="371"/>
      <c r="R29" s="371"/>
      <c r="S29" s="372"/>
      <c r="U29" s="335">
        <v>36</v>
      </c>
      <c r="V29" s="370"/>
      <c r="W29" s="371"/>
      <c r="X29" s="371"/>
      <c r="Y29" s="372"/>
      <c r="AA29" s="364"/>
      <c r="AB29" s="365"/>
      <c r="AC29" s="365"/>
      <c r="AD29" s="365"/>
      <c r="AE29" s="366"/>
    </row>
    <row r="30" spans="2:31" ht="30" customHeight="1" x14ac:dyDescent="0.2">
      <c r="B30" s="1047" t="s">
        <v>176</v>
      </c>
      <c r="C30" s="345">
        <f>COUNTIF(C8:C29,"WAAR")</f>
        <v>1</v>
      </c>
      <c r="D30" s="345">
        <f>COUNTIF(D8:D29,"WAAR")</f>
        <v>3</v>
      </c>
      <c r="E30" s="345">
        <f>COUNTIF(E8:E29,"WAAR")</f>
        <v>3</v>
      </c>
      <c r="F30" s="345">
        <f>COUNTIF(F8:F29,"WAAR")</f>
        <v>2</v>
      </c>
      <c r="G30" s="89"/>
      <c r="I30" s="373">
        <v>21</v>
      </c>
      <c r="J30" s="336"/>
      <c r="K30" s="337"/>
      <c r="L30" s="337"/>
      <c r="M30" s="338"/>
      <c r="O30" s="374" t="s">
        <v>176</v>
      </c>
      <c r="P30" s="345">
        <f>SUM(J33+P33)</f>
        <v>0</v>
      </c>
      <c r="Q30" s="345">
        <f>SUM(K33+Q33)</f>
        <v>0</v>
      </c>
      <c r="R30" s="345">
        <f>SUM(L33+R33)</f>
        <v>0</v>
      </c>
      <c r="S30" s="346">
        <f>SUM(M33+S33)</f>
        <v>0</v>
      </c>
      <c r="U30" s="374" t="s">
        <v>176</v>
      </c>
      <c r="V30" s="345">
        <f>COUNTIF(V28:V29,"WAAR")</f>
        <v>0</v>
      </c>
      <c r="W30" s="345">
        <f>COUNTIF(W28:W29,"WAAR")</f>
        <v>0</v>
      </c>
      <c r="X30" s="345">
        <f>COUNTIF(X28:X29,"WAAR")</f>
        <v>0</v>
      </c>
      <c r="Y30" s="346">
        <f>COUNTIF(Y28:Y29,"WAAR")</f>
        <v>0</v>
      </c>
      <c r="AA30" s="1050"/>
      <c r="AB30" s="375"/>
      <c r="AC30" s="375"/>
      <c r="AD30" s="375"/>
      <c r="AE30" s="376"/>
    </row>
    <row r="31" spans="2:31" ht="15" customHeight="1" x14ac:dyDescent="0.2">
      <c r="B31" s="1048"/>
      <c r="C31" s="1025" t="s">
        <v>524</v>
      </c>
      <c r="D31" s="1052"/>
      <c r="E31" s="1025" t="s">
        <v>525</v>
      </c>
      <c r="F31" s="1027"/>
      <c r="G31" s="377"/>
      <c r="I31" s="1053">
        <v>34</v>
      </c>
      <c r="J31" s="1031"/>
      <c r="K31" s="1056"/>
      <c r="L31" s="1056"/>
      <c r="M31" s="1059"/>
      <c r="O31" s="378"/>
      <c r="P31" s="1025" t="s">
        <v>524</v>
      </c>
      <c r="Q31" s="1026"/>
      <c r="R31" s="1025" t="s">
        <v>525</v>
      </c>
      <c r="S31" s="1027"/>
      <c r="U31" s="378"/>
      <c r="V31" s="1025" t="s">
        <v>524</v>
      </c>
      <c r="W31" s="1026"/>
      <c r="X31" s="1025" t="s">
        <v>525</v>
      </c>
      <c r="Y31" s="1027"/>
      <c r="AA31" s="1050"/>
      <c r="AB31" s="1035"/>
      <c r="AC31" s="1035"/>
      <c r="AD31" s="1035"/>
      <c r="AE31" s="1036"/>
    </row>
    <row r="32" spans="2:31" ht="15" customHeight="1" thickBot="1" x14ac:dyDescent="0.25">
      <c r="B32" s="1049"/>
      <c r="C32" s="1022">
        <f>SUM(C30+D30)</f>
        <v>4</v>
      </c>
      <c r="D32" s="1034"/>
      <c r="E32" s="1022">
        <f>SUM(E30+F30)</f>
        <v>5</v>
      </c>
      <c r="F32" s="1058"/>
      <c r="G32" s="379"/>
      <c r="I32" s="1054"/>
      <c r="J32" s="1055"/>
      <c r="K32" s="1057"/>
      <c r="L32" s="1057"/>
      <c r="M32" s="1060"/>
      <c r="O32" s="380"/>
      <c r="P32" s="1022">
        <f>SUM(P30+Q30)</f>
        <v>0</v>
      </c>
      <c r="Q32" s="1023"/>
      <c r="R32" s="1022">
        <f>SUM(R30+S30)</f>
        <v>0</v>
      </c>
      <c r="S32" s="1058"/>
      <c r="U32" s="380"/>
      <c r="V32" s="1022">
        <f>SUM(V30+W30)</f>
        <v>0</v>
      </c>
      <c r="W32" s="1023"/>
      <c r="X32" s="1022">
        <f>SUM(X30+Y30)</f>
        <v>0</v>
      </c>
      <c r="Y32" s="1058"/>
      <c r="AA32" s="1051"/>
      <c r="AB32" s="1037"/>
      <c r="AC32" s="1037"/>
      <c r="AD32" s="1037"/>
      <c r="AE32" s="1038"/>
    </row>
    <row r="33" spans="10:19" x14ac:dyDescent="0.2">
      <c r="J33" s="1024">
        <f>COUNTIF(J28:J32,"WAAR")</f>
        <v>0</v>
      </c>
      <c r="K33" s="1024">
        <f>COUNTIF(K28:K32,"WAAR")</f>
        <v>0</v>
      </c>
      <c r="L33" s="1024">
        <f>COUNTIF(L28:L32,"WAAR")</f>
        <v>0</v>
      </c>
      <c r="M33" s="1024">
        <f>COUNTIF(M28:M32,"WAAR")</f>
        <v>0</v>
      </c>
      <c r="N33" s="381"/>
      <c r="O33" s="381"/>
      <c r="P33" s="1024">
        <f>COUNTIF(P27:P29,"WAAR")</f>
        <v>0</v>
      </c>
      <c r="Q33" s="1024">
        <f>COUNTIF(Q27:Q29,"WAAR")</f>
        <v>0</v>
      </c>
      <c r="R33" s="1024">
        <f>COUNTIF(R27:R29,"WAAR")</f>
        <v>0</v>
      </c>
      <c r="S33" s="1024">
        <f>COUNTIF(S27:S29,"WAAR")</f>
        <v>0</v>
      </c>
    </row>
    <row r="34" spans="10:19" x14ac:dyDescent="0.2">
      <c r="J34" s="1024"/>
      <c r="K34" s="1024"/>
      <c r="L34" s="1024"/>
      <c r="M34" s="1024"/>
      <c r="N34" s="381"/>
      <c r="O34" s="381"/>
      <c r="P34" s="1024"/>
      <c r="Q34" s="1024"/>
      <c r="R34" s="1024"/>
      <c r="S34" s="1024"/>
    </row>
  </sheetData>
  <sheetProtection algorithmName="SHA-512" hashValue="NkAk5eZui9hTtBaGaVKCXctqY+RCrSDBygEme04cavAU5hW73WK5JCkR9kiKKF90Ayzpi4Gyuocr+ARucH0Xaw==" saltValue="92zTPgZ8jENrIRyGwhHVUA==" spinCount="100000" sheet="1" objects="1" scenarios="1"/>
  <mergeCells count="105">
    <mergeCell ref="B6:F6"/>
    <mergeCell ref="I6:M6"/>
    <mergeCell ref="O6:S6"/>
    <mergeCell ref="U6:Y6"/>
    <mergeCell ref="B14:B15"/>
    <mergeCell ref="C14:C15"/>
    <mergeCell ref="V14:V15"/>
    <mergeCell ref="W14:W15"/>
    <mergeCell ref="Q14:Q15"/>
    <mergeCell ref="R14:R15"/>
    <mergeCell ref="E14:E15"/>
    <mergeCell ref="D14:D15"/>
    <mergeCell ref="F14:F15"/>
    <mergeCell ref="I14:I15"/>
    <mergeCell ref="AA6:AE6"/>
    <mergeCell ref="G8:G16"/>
    <mergeCell ref="S14:S15"/>
    <mergeCell ref="U14:U15"/>
    <mergeCell ref="L14:L15"/>
    <mergeCell ref="M14:M15"/>
    <mergeCell ref="AE14:AE15"/>
    <mergeCell ref="AC14:AC15"/>
    <mergeCell ref="AD14:AD15"/>
    <mergeCell ref="X14:X15"/>
    <mergeCell ref="J14:J15"/>
    <mergeCell ref="K14:K15"/>
    <mergeCell ref="AD21:AD22"/>
    <mergeCell ref="F21:F22"/>
    <mergeCell ref="J21:K21"/>
    <mergeCell ref="B21:B22"/>
    <mergeCell ref="C21:C22"/>
    <mergeCell ref="D21:D22"/>
    <mergeCell ref="E21:E22"/>
    <mergeCell ref="Y14:Y15"/>
    <mergeCell ref="AA14:AA15"/>
    <mergeCell ref="AB14:AB15"/>
    <mergeCell ref="O14:O15"/>
    <mergeCell ref="P14:P15"/>
    <mergeCell ref="AC21:AC22"/>
    <mergeCell ref="L22:M22"/>
    <mergeCell ref="P22:Q22"/>
    <mergeCell ref="R22:S22"/>
    <mergeCell ref="V22:W22"/>
    <mergeCell ref="X22:Y22"/>
    <mergeCell ref="R21:S21"/>
    <mergeCell ref="P21:Q21"/>
    <mergeCell ref="U25:Y26"/>
    <mergeCell ref="G27:G29"/>
    <mergeCell ref="X32:Y32"/>
    <mergeCell ref="V31:W31"/>
    <mergeCell ref="B23:B24"/>
    <mergeCell ref="C23:C24"/>
    <mergeCell ref="D23:D24"/>
    <mergeCell ref="E23:E24"/>
    <mergeCell ref="AD23:AE23"/>
    <mergeCell ref="AD24:AE24"/>
    <mergeCell ref="AA21:AA24"/>
    <mergeCell ref="AB21:AB22"/>
    <mergeCell ref="AE21:AE22"/>
    <mergeCell ref="J22:K22"/>
    <mergeCell ref="F23:F24"/>
    <mergeCell ref="AB23:AC23"/>
    <mergeCell ref="AB24:AC24"/>
    <mergeCell ref="G17:G26"/>
    <mergeCell ref="I20:I22"/>
    <mergeCell ref="O20:O22"/>
    <mergeCell ref="U20:U22"/>
    <mergeCell ref="L21:M21"/>
    <mergeCell ref="V21:W21"/>
    <mergeCell ref="X21:Y21"/>
    <mergeCell ref="B25:B26"/>
    <mergeCell ref="C25:C26"/>
    <mergeCell ref="D25:D26"/>
    <mergeCell ref="E25:E26"/>
    <mergeCell ref="C32:D32"/>
    <mergeCell ref="AD31:AE31"/>
    <mergeCell ref="AB32:AC32"/>
    <mergeCell ref="AD32:AE32"/>
    <mergeCell ref="X31:Y31"/>
    <mergeCell ref="AB31:AC31"/>
    <mergeCell ref="F25:F26"/>
    <mergeCell ref="I25:S26"/>
    <mergeCell ref="B30:B32"/>
    <mergeCell ref="AA30:AA32"/>
    <mergeCell ref="C31:D31"/>
    <mergeCell ref="E31:F31"/>
    <mergeCell ref="I31:I32"/>
    <mergeCell ref="J31:J32"/>
    <mergeCell ref="K31:K32"/>
    <mergeCell ref="L31:L32"/>
    <mergeCell ref="E32:F32"/>
    <mergeCell ref="P32:Q32"/>
    <mergeCell ref="R32:S32"/>
    <mergeCell ref="M31:M32"/>
    <mergeCell ref="V32:W32"/>
    <mergeCell ref="P33:P34"/>
    <mergeCell ref="Q33:Q34"/>
    <mergeCell ref="P31:Q31"/>
    <mergeCell ref="R33:R34"/>
    <mergeCell ref="S33:S34"/>
    <mergeCell ref="J33:J34"/>
    <mergeCell ref="K33:K34"/>
    <mergeCell ref="L33:L34"/>
    <mergeCell ref="M33:M34"/>
    <mergeCell ref="R31:S31"/>
  </mergeCells>
  <phoneticPr fontId="58" type="noConversion"/>
  <conditionalFormatting sqref="P27:Q29 AB8:AC21 P8:Q19 V28:W29 J8:K19 J28:K31 V8:W19 C8:F29">
    <cfRule type="cellIs" dxfId="51" priority="1" stopIfTrue="1" operator="equal">
      <formula>TRUE</formula>
    </cfRule>
    <cfRule type="cellIs" dxfId="50" priority="2" stopIfTrue="1" operator="equal">
      <formula>FALSE</formula>
    </cfRule>
  </conditionalFormatting>
  <conditionalFormatting sqref="R27:S29 G8 R8:S19 L28:M32 X28:Y29 X8:Y19 AD8:AE21 L8:M19">
    <cfRule type="cellIs" dxfId="49" priority="3" stopIfTrue="1" operator="equal">
      <formula>TRUE</formula>
    </cfRule>
    <cfRule type="cellIs" dxfId="48" priority="4" stopIfTrue="1" operator="equal">
      <formula>FALSE</formula>
    </cfRule>
  </conditionalFormatting>
  <pageMargins left="0.55000000000000004" right="0.2" top="0.53" bottom="1" header="0.31" footer="0.5"/>
  <pageSetup paperSize="9" scale="70" orientation="landscape" horizontalDpi="4294967293" r:id="rId1"/>
  <headerFooter alignWithMargins="0">
    <oddFooter>&amp;L© Eduforce / Meesterwerk &amp;R&amp;D / &amp;T</oddFooter>
  </headerFooter>
  <rowBreaks count="1" manualBreakCount="1">
    <brk id="3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pageSetUpPr fitToPage="1"/>
  </sheetPr>
  <dimension ref="B2:AA91"/>
  <sheetViews>
    <sheetView showGridLines="0" showRowColHeaders="0" zoomScaleNormal="100" workbookViewId="0">
      <selection activeCell="B70" sqref="B70:C76"/>
    </sheetView>
  </sheetViews>
  <sheetFormatPr defaultRowHeight="11.25" x14ac:dyDescent="0.15"/>
  <cols>
    <col min="1" max="1" width="2.85546875" style="1" customWidth="1"/>
    <col min="2" max="2" width="4" style="1" customWidth="1"/>
    <col min="3" max="3" width="3" style="1" bestFit="1" customWidth="1"/>
    <col min="4" max="4" width="24.7109375" style="1" customWidth="1"/>
    <col min="5" max="5" width="8.7109375" style="389" customWidth="1"/>
    <col min="6" max="7" width="8.7109375" style="1" customWidth="1"/>
    <col min="8" max="8" width="9.5703125" style="1" bestFit="1" customWidth="1"/>
    <col min="9" max="26" width="3.7109375" style="1" customWidth="1"/>
    <col min="27" max="16384" width="9.140625" style="1"/>
  </cols>
  <sheetData>
    <row r="2" spans="2:26" x14ac:dyDescent="0.15">
      <c r="B2" s="1156" t="s">
        <v>529</v>
      </c>
      <c r="C2" s="1156"/>
      <c r="D2" s="1156"/>
      <c r="E2" s="1156"/>
      <c r="F2" s="1156"/>
      <c r="G2" s="1156"/>
      <c r="H2" s="1156"/>
      <c r="I2" s="77"/>
      <c r="J2" s="77"/>
      <c r="K2" s="77"/>
      <c r="L2" s="77"/>
      <c r="M2" s="77"/>
      <c r="N2" s="77"/>
      <c r="O2" s="77"/>
      <c r="P2" s="77"/>
      <c r="Q2" s="77"/>
      <c r="R2" s="77"/>
      <c r="S2" s="77"/>
      <c r="T2" s="77"/>
      <c r="U2" s="77"/>
      <c r="V2" s="77"/>
      <c r="W2" s="77"/>
      <c r="X2" s="77"/>
      <c r="Y2" s="77"/>
      <c r="Z2" s="77"/>
    </row>
    <row r="3" spans="2:26" x14ac:dyDescent="0.15">
      <c r="B3" s="78" t="s">
        <v>530</v>
      </c>
      <c r="C3" s="77"/>
      <c r="D3" s="382"/>
      <c r="E3" s="383"/>
      <c r="F3" s="77"/>
      <c r="G3" s="77"/>
      <c r="H3" s="77"/>
      <c r="I3" s="77"/>
      <c r="J3" s="77"/>
      <c r="K3" s="77"/>
      <c r="L3" s="77"/>
      <c r="M3" s="77"/>
      <c r="N3" s="77"/>
      <c r="O3" s="77"/>
      <c r="P3" s="77"/>
      <c r="Q3" s="77"/>
      <c r="R3" s="77"/>
      <c r="S3" s="77"/>
      <c r="T3" s="77"/>
      <c r="U3" s="77"/>
      <c r="V3" s="77"/>
      <c r="W3" s="77"/>
      <c r="X3" s="77"/>
      <c r="Y3" s="77"/>
      <c r="Z3" s="77"/>
    </row>
    <row r="4" spans="2:26" ht="12.75" customHeight="1" x14ac:dyDescent="0.15">
      <c r="B4" s="78" t="s">
        <v>103</v>
      </c>
      <c r="C4" s="384"/>
      <c r="D4" s="384"/>
      <c r="E4" s="385"/>
      <c r="F4" s="386"/>
      <c r="G4" s="386"/>
      <c r="H4" s="386"/>
      <c r="I4" s="386"/>
      <c r="J4" s="386"/>
      <c r="K4" s="386"/>
      <c r="L4" s="386"/>
      <c r="M4" s="386"/>
      <c r="N4" s="386"/>
      <c r="O4" s="386"/>
      <c r="P4" s="386"/>
      <c r="Q4" s="386"/>
      <c r="R4" s="386"/>
      <c r="S4" s="386"/>
      <c r="T4" s="386"/>
      <c r="U4" s="386"/>
      <c r="V4" s="386"/>
      <c r="W4" s="386"/>
      <c r="X4" s="386"/>
      <c r="Y4" s="386"/>
      <c r="Z4" s="386"/>
    </row>
    <row r="5" spans="2:26" ht="12.75" customHeight="1" x14ac:dyDescent="0.15">
      <c r="B5" s="78" t="s">
        <v>531</v>
      </c>
      <c r="C5" s="387"/>
      <c r="D5" s="387"/>
      <c r="E5" s="387"/>
      <c r="F5" s="387"/>
      <c r="G5" s="387"/>
      <c r="H5" s="387"/>
      <c r="I5" s="387"/>
      <c r="J5" s="387"/>
      <c r="K5" s="387"/>
      <c r="L5" s="387"/>
      <c r="M5" s="387"/>
      <c r="N5" s="387"/>
      <c r="O5" s="387"/>
      <c r="P5" s="387"/>
      <c r="Q5" s="387"/>
      <c r="R5" s="387"/>
      <c r="S5" s="387"/>
      <c r="T5" s="387"/>
      <c r="U5" s="387"/>
      <c r="V5" s="387"/>
      <c r="W5" s="387"/>
      <c r="X5" s="387"/>
      <c r="Y5" s="387"/>
      <c r="Z5" s="387"/>
    </row>
    <row r="6" spans="2:26" ht="12.75" customHeight="1" x14ac:dyDescent="0.15">
      <c r="B6" s="78" t="s">
        <v>532</v>
      </c>
      <c r="C6" s="387"/>
      <c r="D6" s="387"/>
      <c r="E6" s="387"/>
      <c r="F6" s="387"/>
      <c r="G6" s="387"/>
      <c r="H6" s="387"/>
      <c r="I6" s="387"/>
      <c r="J6" s="387"/>
      <c r="K6" s="387"/>
      <c r="L6" s="387"/>
      <c r="M6" s="387"/>
      <c r="N6" s="387"/>
      <c r="O6" s="387"/>
      <c r="P6" s="387"/>
      <c r="Q6" s="387"/>
      <c r="R6" s="387"/>
      <c r="S6" s="387"/>
      <c r="T6" s="387"/>
      <c r="U6" s="387"/>
      <c r="V6" s="387"/>
      <c r="W6" s="387"/>
      <c r="X6" s="387"/>
      <c r="Y6" s="387"/>
      <c r="Z6" s="387"/>
    </row>
    <row r="7" spans="2:26" ht="12.75" customHeight="1" x14ac:dyDescent="0.15">
      <c r="B7" s="78" t="s">
        <v>533</v>
      </c>
      <c r="C7" s="387"/>
      <c r="D7" s="387"/>
      <c r="E7" s="387"/>
      <c r="F7" s="387"/>
      <c r="G7" s="387"/>
      <c r="H7" s="387"/>
      <c r="I7" s="387"/>
      <c r="J7" s="387"/>
      <c r="K7" s="387"/>
      <c r="L7" s="387"/>
      <c r="M7" s="387"/>
      <c r="N7" s="387"/>
      <c r="O7" s="387"/>
      <c r="P7" s="387"/>
      <c r="Q7" s="387"/>
      <c r="R7" s="387"/>
      <c r="S7" s="387"/>
      <c r="T7" s="387"/>
      <c r="U7" s="387"/>
      <c r="V7" s="387"/>
      <c r="W7" s="387"/>
      <c r="X7" s="387"/>
      <c r="Y7" s="387"/>
      <c r="Z7" s="387"/>
    </row>
    <row r="8" spans="2:26" ht="12" thickBot="1" x14ac:dyDescent="0.2">
      <c r="D8" s="388"/>
    </row>
    <row r="9" spans="2:26" ht="15" customHeight="1" x14ac:dyDescent="0.15">
      <c r="B9" s="1157" t="s">
        <v>5</v>
      </c>
      <c r="C9" s="1158"/>
      <c r="D9" s="1159"/>
      <c r="E9" s="1160">
        <f>Diagnoselijst!$D$12</f>
        <v>0</v>
      </c>
      <c r="F9" s="1161"/>
      <c r="G9" s="1161"/>
      <c r="H9" s="1161"/>
      <c r="I9" s="1161"/>
      <c r="J9" s="1161"/>
      <c r="K9" s="1161"/>
      <c r="L9" s="1161"/>
      <c r="M9" s="1161"/>
      <c r="N9" s="1161"/>
      <c r="O9" s="1161"/>
      <c r="P9" s="1161"/>
      <c r="Q9" s="1161"/>
      <c r="R9" s="1161"/>
      <c r="S9" s="1161"/>
      <c r="T9" s="1161"/>
      <c r="U9" s="1161"/>
      <c r="V9" s="1161"/>
      <c r="W9" s="1161"/>
      <c r="X9" s="1161"/>
      <c r="Y9" s="1161"/>
      <c r="Z9" s="1162"/>
    </row>
    <row r="10" spans="2:26" ht="15" customHeight="1" x14ac:dyDescent="0.15">
      <c r="B10" s="1163" t="s">
        <v>106</v>
      </c>
      <c r="C10" s="1164"/>
      <c r="D10" s="1165"/>
      <c r="E10" s="1166">
        <f>Diagnoselijst!$D$14</f>
        <v>0</v>
      </c>
      <c r="F10" s="1167"/>
      <c r="G10" s="1167"/>
      <c r="H10" s="1167"/>
      <c r="I10" s="1167"/>
      <c r="J10" s="1167"/>
      <c r="K10" s="1167"/>
      <c r="L10" s="1167"/>
      <c r="M10" s="1167"/>
      <c r="N10" s="1167"/>
      <c r="O10" s="1167"/>
      <c r="P10" s="1167"/>
      <c r="Q10" s="1167"/>
      <c r="R10" s="1167"/>
      <c r="S10" s="1167"/>
      <c r="T10" s="1167"/>
      <c r="U10" s="1167"/>
      <c r="V10" s="1167"/>
      <c r="W10" s="1167"/>
      <c r="X10" s="1167"/>
      <c r="Y10" s="1167"/>
      <c r="Z10" s="1168"/>
    </row>
    <row r="11" spans="2:26" ht="15" customHeight="1" thickBot="1" x14ac:dyDescent="0.2">
      <c r="B11" s="1169" t="s">
        <v>107</v>
      </c>
      <c r="C11" s="1170"/>
      <c r="D11" s="1171"/>
      <c r="E11" s="1172">
        <f>Diagnoselijst!$D$15</f>
        <v>42138</v>
      </c>
      <c r="F11" s="1173"/>
      <c r="G11" s="1173"/>
      <c r="H11" s="1173"/>
      <c r="I11" s="1173"/>
      <c r="J11" s="1173"/>
      <c r="K11" s="1173"/>
      <c r="L11" s="1173"/>
      <c r="M11" s="1173"/>
      <c r="N11" s="1173"/>
      <c r="O11" s="1173"/>
      <c r="P11" s="1173"/>
      <c r="Q11" s="1173"/>
      <c r="R11" s="1173"/>
      <c r="S11" s="1173"/>
      <c r="T11" s="1173"/>
      <c r="U11" s="1173"/>
      <c r="V11" s="1173"/>
      <c r="W11" s="1173"/>
      <c r="X11" s="1173"/>
      <c r="Y11" s="1173"/>
      <c r="Z11" s="1174"/>
    </row>
    <row r="12" spans="2:26" ht="12" thickBot="1" x14ac:dyDescent="0.2">
      <c r="D12" s="390"/>
    </row>
    <row r="13" spans="2:26" s="389" customFormat="1" ht="41.25" customHeight="1" thickBot="1" x14ac:dyDescent="0.3">
      <c r="B13" s="1149" t="s">
        <v>111</v>
      </c>
      <c r="C13" s="1150"/>
      <c r="D13" s="1151"/>
      <c r="E13" s="391" t="s">
        <v>534</v>
      </c>
      <c r="F13" s="391" t="s">
        <v>535</v>
      </c>
      <c r="G13" s="391" t="s">
        <v>536</v>
      </c>
      <c r="H13" s="1140" t="s">
        <v>537</v>
      </c>
      <c r="I13" s="1152"/>
      <c r="J13" s="1152"/>
      <c r="K13" s="1152"/>
      <c r="L13" s="1152"/>
      <c r="M13" s="1152"/>
      <c r="N13" s="1152"/>
      <c r="O13" s="1152"/>
      <c r="P13" s="1152"/>
      <c r="Q13" s="1152"/>
      <c r="R13" s="1152"/>
      <c r="S13" s="1152"/>
      <c r="T13" s="1152"/>
      <c r="U13" s="1152"/>
      <c r="V13" s="1152"/>
      <c r="W13" s="1152"/>
      <c r="X13" s="1152"/>
      <c r="Y13" s="1152"/>
      <c r="Z13" s="1153"/>
    </row>
    <row r="14" spans="2:26" s="389" customFormat="1" ht="20.100000000000001" customHeight="1" x14ac:dyDescent="0.25">
      <c r="B14" s="1126" t="s">
        <v>501</v>
      </c>
      <c r="C14" s="1127"/>
      <c r="D14" s="1128"/>
      <c r="E14" s="1154">
        <v>18</v>
      </c>
      <c r="F14" s="1132">
        <f>Diagnosegrafiek!$C$32</f>
        <v>4</v>
      </c>
      <c r="G14" s="1154">
        <f>Diagnosegrafiek!$E$32</f>
        <v>5</v>
      </c>
      <c r="H14" s="392" t="s">
        <v>538</v>
      </c>
      <c r="I14" s="393" t="str">
        <f>IF(Diagnosegrafiek!$E$8=TRUE,1,IF(Diagnosegrafiek!$E$8=FALSE,""))</f>
        <v/>
      </c>
      <c r="J14" s="394" t="str">
        <f>IF(Diagnosegrafiek!$E$9=TRUE,5,IF(Diagnosegrafiek!$E$9=FALSE,""))</f>
        <v/>
      </c>
      <c r="K14" s="394" t="str">
        <f>IF(Diagnosegrafiek!$E$10=TRUE,9,IF(Diagnosegrafiek!$E$10=FALSE,""))</f>
        <v/>
      </c>
      <c r="L14" s="394" t="str">
        <f>IF(Diagnosegrafiek!$E$11=TRUE,12,IF(Diagnosegrafiek!$E$11=FALSE,""))</f>
        <v/>
      </c>
      <c r="M14" s="394">
        <f>IF(Diagnosegrafiek!$E$12=TRUE,14,IF(Diagnosegrafiek!$E$12=FALSE,""))</f>
        <v>14</v>
      </c>
      <c r="N14" s="394">
        <f>IF(Diagnosegrafiek!$E$13=TRUE,23,IF(Diagnosegrafiek!$E$13=FALSE,""))</f>
        <v>23</v>
      </c>
      <c r="O14" s="394" t="str">
        <f>IF(Diagnosegrafiek!$E$14=TRUE,32,IF(Diagnosegrafiek!$E$14=FALSE,""))</f>
        <v/>
      </c>
      <c r="P14" s="533" t="str">
        <f>IF(Diagnosegrafiek!$E$16=TRUE,53,IF(Diagnosegrafiek!$E$16=FALSE,""))</f>
        <v/>
      </c>
      <c r="Q14" s="393" t="str">
        <f>IF(Diagnosegrafiek!$E$17=TRUE,24,IF(Diagnosegrafiek!$E$17=FALSE,""))</f>
        <v/>
      </c>
      <c r="R14" s="394" t="str">
        <f>IF(Diagnosegrafiek!$E$18=TRUE,30,IF(Diagnosegrafiek!$E$18=FALSE,""))</f>
        <v/>
      </c>
      <c r="S14" s="394" t="str">
        <f>IF(Diagnosegrafiek!$E$19=TRUE,33,IF(Diagnosegrafiek!$E$19=FALSE,""))</f>
        <v/>
      </c>
      <c r="T14" s="394" t="str">
        <f>IF(Diagnosegrafiek!$E$20=TRUE,40,IF(Diagnosegrafiek!$E$20=FALSE,""))</f>
        <v/>
      </c>
      <c r="U14" s="394" t="str">
        <f>IF(Diagnosegrafiek!$E$21=TRUE,49,IF(Diagnosegrafiek!$E$21=FALSE,""))</f>
        <v/>
      </c>
      <c r="V14" s="394" t="str">
        <f>IF(Diagnosegrafiek!$E$23=TRUE,50,IF(Diagnosegrafiek!$E$23=FALSE,""))</f>
        <v/>
      </c>
      <c r="W14" s="533" t="str">
        <f>IF(Diagnosegrafiek!$E$25=TRUE,51,IF(Diagnosegrafiek!$E$25=FALSE,""))</f>
        <v/>
      </c>
      <c r="X14" s="393" t="str">
        <f>IF(Diagnosegrafiek!$E$27=TRUE,19,IF(Diagnosegrafiek!$E$27=FALSE,""))</f>
        <v/>
      </c>
      <c r="Y14" s="394" t="str">
        <f>IF(Diagnosegrafiek!$E$28=TRUE,39,IF(Diagnosegrafiek!$E$28=FALSE,""))</f>
        <v/>
      </c>
      <c r="Z14" s="395">
        <f>IF(Diagnosegrafiek!$E$29=TRUE,57,IF(Diagnosegrafiek!$E$29=FALSE,""))</f>
        <v>57</v>
      </c>
    </row>
    <row r="15" spans="2:26" ht="20.100000000000001" customHeight="1" thickBot="1" x14ac:dyDescent="0.2">
      <c r="B15" s="1129"/>
      <c r="C15" s="1130"/>
      <c r="D15" s="1131"/>
      <c r="E15" s="1155"/>
      <c r="F15" s="1133"/>
      <c r="G15" s="1155"/>
      <c r="H15" s="396" t="s">
        <v>539</v>
      </c>
      <c r="I15" s="400">
        <f>IF(Diagnosegrafiek!$F$8=TRUE,1,IF(Diagnosegrafiek!$F$8=FALSE,""))</f>
        <v>1</v>
      </c>
      <c r="J15" s="401" t="str">
        <f>IF(Diagnosegrafiek!$F$9=TRUE,5,IF(Diagnosegrafiek!$F$9=FALSE,""))</f>
        <v/>
      </c>
      <c r="K15" s="401" t="str">
        <f>IF(Diagnosegrafiek!$F$10=TRUE,9,IF(Diagnosegrafiek!$F$10=FALSE,""))</f>
        <v/>
      </c>
      <c r="L15" s="401" t="str">
        <f>IF(Diagnosegrafiek!$F$11=TRUE,12,IF(Diagnosegrafiek!$F$11=FALSE,""))</f>
        <v/>
      </c>
      <c r="M15" s="401" t="str">
        <f>IF(Diagnosegrafiek!$F$12=TRUE,14,IF(Diagnosegrafiek!$F$12=FALSE,""))</f>
        <v/>
      </c>
      <c r="N15" s="401" t="str">
        <f>IF(Diagnosegrafiek!$F$13=TRUE,23,IF(Diagnosegrafiek!$F$13=FALSE,""))</f>
        <v/>
      </c>
      <c r="O15" s="401" t="str">
        <f>IF(Diagnosegrafiek!$F$14=TRUE,32,IF(Diagnosegrafiek!$F$14=FALSE,""))</f>
        <v/>
      </c>
      <c r="P15" s="534">
        <f>IF(Diagnosegrafiek!$F$16=TRUE,53,IF(Diagnosegrafiek!$F$16=FALSE,""))</f>
        <v>53</v>
      </c>
      <c r="Q15" s="400" t="str">
        <f>IF(Diagnosegrafiek!$F$17=TRUE,24,IF(Diagnosegrafiek!$F$17=FALSE,""))</f>
        <v/>
      </c>
      <c r="R15" s="401" t="str">
        <f>IF(Diagnosegrafiek!$F$18=TRUE,30,IF(Diagnosegrafiek!$F$18=FALSE,""))</f>
        <v/>
      </c>
      <c r="S15" s="401" t="str">
        <f>IF(Diagnosegrafiek!$F$19=TRUE,33,IF(Diagnosegrafiek!$F$19=FALSE,""))</f>
        <v/>
      </c>
      <c r="T15" s="401" t="str">
        <f>IF(Diagnosegrafiek!$F$20=TRUE,40,IF(Diagnosegrafiek!$F$20=FALSE,""))</f>
        <v/>
      </c>
      <c r="U15" s="401" t="str">
        <f>IF(Diagnosegrafiek!$F$21=TRUE,49,IF(Diagnosegrafiek!$F$21=FALSE,""))</f>
        <v/>
      </c>
      <c r="V15" s="401" t="str">
        <f>IF(Diagnosegrafiek!$F$23=TRUE,50,IF(Diagnosegrafiek!$F$23=FALSE,""))</f>
        <v/>
      </c>
      <c r="W15" s="534" t="str">
        <f>IF(Diagnosegrafiek!$F$25=TRUE,51,IF(Diagnosegrafiek!$F$25=FALSE,""))</f>
        <v/>
      </c>
      <c r="X15" s="400" t="str">
        <f>IF(Diagnosegrafiek!$F$27=TRUE,19,IF(Diagnosegrafiek!$F$27=FALSE,""))</f>
        <v/>
      </c>
      <c r="Y15" s="401" t="str">
        <f>IF(Diagnosegrafiek!$F$28=TRUE,39,IF(Diagnosegrafiek!$F$28=FALSE,""))</f>
        <v/>
      </c>
      <c r="Z15" s="532" t="str">
        <f>IF(Diagnosegrafiek!$F$29=TRUE,57,IF(Diagnosegrafiek!$F$29=FALSE,""))</f>
        <v/>
      </c>
    </row>
    <row r="16" spans="2:26" ht="20.100000000000001" customHeight="1" x14ac:dyDescent="0.15">
      <c r="B16" s="1126" t="s">
        <v>540</v>
      </c>
      <c r="C16" s="1127"/>
      <c r="D16" s="1128"/>
      <c r="E16" s="1132">
        <v>11</v>
      </c>
      <c r="F16" s="1134"/>
      <c r="G16" s="1134"/>
      <c r="H16" s="392" t="s">
        <v>538</v>
      </c>
      <c r="I16" s="528"/>
      <c r="J16" s="529"/>
      <c r="K16" s="529"/>
      <c r="L16" s="529"/>
      <c r="M16" s="529"/>
      <c r="N16" s="529"/>
      <c r="O16" s="529"/>
      <c r="P16" s="529"/>
      <c r="Q16" s="529"/>
      <c r="R16" s="529"/>
      <c r="S16" s="529"/>
      <c r="T16" s="406"/>
      <c r="U16" s="406"/>
      <c r="V16" s="406"/>
      <c r="W16" s="406"/>
      <c r="X16" s="406"/>
      <c r="Y16" s="406"/>
      <c r="Z16" s="90"/>
    </row>
    <row r="17" spans="2:26" ht="20.100000000000001" customHeight="1" thickBot="1" x14ac:dyDescent="0.2">
      <c r="B17" s="1129"/>
      <c r="C17" s="1130"/>
      <c r="D17" s="1131"/>
      <c r="E17" s="1133"/>
      <c r="F17" s="1135"/>
      <c r="G17" s="1135"/>
      <c r="H17" s="399" t="s">
        <v>539</v>
      </c>
      <c r="I17" s="526"/>
      <c r="J17" s="527"/>
      <c r="K17" s="527"/>
      <c r="L17" s="527"/>
      <c r="M17" s="527"/>
      <c r="N17" s="527"/>
      <c r="O17" s="527"/>
      <c r="P17" s="527"/>
      <c r="Q17" s="527"/>
      <c r="R17" s="527"/>
      <c r="S17" s="527"/>
      <c r="T17" s="402"/>
      <c r="U17" s="402"/>
      <c r="V17" s="402"/>
      <c r="W17" s="402"/>
      <c r="X17" s="402"/>
      <c r="Y17" s="402"/>
      <c r="Z17" s="403"/>
    </row>
    <row r="18" spans="2:26" ht="20.100000000000001" customHeight="1" x14ac:dyDescent="0.15">
      <c r="B18" s="1126" t="s">
        <v>541</v>
      </c>
      <c r="C18" s="1127"/>
      <c r="D18" s="1128"/>
      <c r="E18" s="1132">
        <v>11</v>
      </c>
      <c r="F18" s="1134"/>
      <c r="G18" s="1134"/>
      <c r="H18" s="392" t="s">
        <v>538</v>
      </c>
      <c r="I18" s="528"/>
      <c r="J18" s="529"/>
      <c r="K18" s="529"/>
      <c r="L18" s="529"/>
      <c r="M18" s="529"/>
      <c r="N18" s="529"/>
      <c r="O18" s="529"/>
      <c r="P18" s="529"/>
      <c r="Q18" s="529"/>
      <c r="R18" s="529"/>
      <c r="S18" s="529"/>
      <c r="T18" s="404"/>
      <c r="U18" s="404"/>
      <c r="V18" s="404"/>
      <c r="W18" s="404"/>
      <c r="X18" s="404"/>
      <c r="Y18" s="404"/>
      <c r="Z18" s="405"/>
    </row>
    <row r="19" spans="2:26" ht="20.100000000000001" customHeight="1" thickBot="1" x14ac:dyDescent="0.2">
      <c r="B19" s="1129"/>
      <c r="C19" s="1130"/>
      <c r="D19" s="1131"/>
      <c r="E19" s="1133"/>
      <c r="F19" s="1135"/>
      <c r="G19" s="1135"/>
      <c r="H19" s="399" t="s">
        <v>539</v>
      </c>
      <c r="I19" s="530"/>
      <c r="J19" s="531"/>
      <c r="K19" s="531"/>
      <c r="L19" s="531"/>
      <c r="M19" s="531"/>
      <c r="N19" s="531"/>
      <c r="O19" s="531"/>
      <c r="P19" s="531"/>
      <c r="Q19" s="531"/>
      <c r="R19" s="531"/>
      <c r="S19" s="531"/>
      <c r="T19" s="404"/>
      <c r="U19" s="404"/>
      <c r="V19" s="404"/>
      <c r="W19" s="404"/>
      <c r="X19" s="404"/>
      <c r="Y19" s="404"/>
      <c r="Z19" s="405"/>
    </row>
    <row r="20" spans="2:26" ht="20.100000000000001" customHeight="1" x14ac:dyDescent="0.15">
      <c r="B20" s="1126" t="s">
        <v>526</v>
      </c>
      <c r="C20" s="1127"/>
      <c r="D20" s="1128"/>
      <c r="E20" s="1132">
        <v>7</v>
      </c>
      <c r="F20" s="1134"/>
      <c r="G20" s="1134"/>
      <c r="H20" s="392" t="s">
        <v>538</v>
      </c>
      <c r="I20" s="524"/>
      <c r="J20" s="525"/>
      <c r="K20" s="525"/>
      <c r="L20" s="525"/>
      <c r="M20" s="525"/>
      <c r="N20" s="525"/>
      <c r="O20" s="525"/>
      <c r="P20" s="397"/>
      <c r="Q20" s="397"/>
      <c r="R20" s="397"/>
      <c r="S20" s="397"/>
      <c r="T20" s="397"/>
      <c r="U20" s="397"/>
      <c r="V20" s="397"/>
      <c r="W20" s="397"/>
      <c r="X20" s="397"/>
      <c r="Y20" s="397"/>
      <c r="Z20" s="398"/>
    </row>
    <row r="21" spans="2:26" ht="20.100000000000001" customHeight="1" thickBot="1" x14ac:dyDescent="0.2">
      <c r="B21" s="1129"/>
      <c r="C21" s="1130"/>
      <c r="D21" s="1131"/>
      <c r="E21" s="1133"/>
      <c r="F21" s="1135"/>
      <c r="G21" s="1135"/>
      <c r="H21" s="399" t="s">
        <v>539</v>
      </c>
      <c r="I21" s="530"/>
      <c r="J21" s="531"/>
      <c r="K21" s="531"/>
      <c r="L21" s="531"/>
      <c r="M21" s="531"/>
      <c r="N21" s="531"/>
      <c r="O21" s="531"/>
      <c r="P21" s="406"/>
      <c r="Q21" s="406"/>
      <c r="R21" s="406"/>
      <c r="S21" s="406"/>
      <c r="T21" s="406"/>
      <c r="U21" s="406"/>
      <c r="V21" s="406"/>
      <c r="W21" s="406"/>
      <c r="X21" s="406"/>
      <c r="Y21" s="406"/>
      <c r="Z21" s="90"/>
    </row>
    <row r="22" spans="2:26" ht="20.100000000000001" customHeight="1" x14ac:dyDescent="0.15">
      <c r="B22" s="1126" t="s">
        <v>504</v>
      </c>
      <c r="C22" s="1127"/>
      <c r="D22" s="1128"/>
      <c r="E22" s="1132">
        <v>11</v>
      </c>
      <c r="F22" s="1134"/>
      <c r="G22" s="1134"/>
      <c r="H22" s="392" t="s">
        <v>538</v>
      </c>
      <c r="I22" s="524"/>
      <c r="J22" s="525"/>
      <c r="K22" s="525"/>
      <c r="L22" s="525"/>
      <c r="M22" s="525"/>
      <c r="N22" s="525"/>
      <c r="O22" s="525"/>
      <c r="P22" s="525"/>
      <c r="Q22" s="525"/>
      <c r="R22" s="525"/>
      <c r="S22" s="525"/>
      <c r="T22" s="397"/>
      <c r="U22" s="397"/>
      <c r="V22" s="397"/>
      <c r="W22" s="397"/>
      <c r="X22" s="397"/>
      <c r="Y22" s="397"/>
      <c r="Z22" s="398"/>
    </row>
    <row r="23" spans="2:26" ht="20.100000000000001" customHeight="1" thickBot="1" x14ac:dyDescent="0.2">
      <c r="B23" s="1129"/>
      <c r="C23" s="1130"/>
      <c r="D23" s="1131"/>
      <c r="E23" s="1133"/>
      <c r="F23" s="1135"/>
      <c r="G23" s="1135"/>
      <c r="H23" s="399" t="s">
        <v>539</v>
      </c>
      <c r="I23" s="530"/>
      <c r="J23" s="531"/>
      <c r="K23" s="531"/>
      <c r="L23" s="531"/>
      <c r="M23" s="531"/>
      <c r="N23" s="531"/>
      <c r="O23" s="531"/>
      <c r="P23" s="531"/>
      <c r="Q23" s="531"/>
      <c r="R23" s="531"/>
      <c r="S23" s="531"/>
      <c r="T23" s="406"/>
      <c r="U23" s="406"/>
      <c r="V23" s="406"/>
      <c r="W23" s="406"/>
      <c r="X23" s="406"/>
      <c r="Y23" s="406"/>
      <c r="Z23" s="90"/>
    </row>
    <row r="24" spans="2:26" ht="20.100000000000001" customHeight="1" x14ac:dyDescent="0.15">
      <c r="B24" s="1126" t="s">
        <v>527</v>
      </c>
      <c r="C24" s="1127"/>
      <c r="D24" s="1128"/>
      <c r="E24" s="1132">
        <v>2</v>
      </c>
      <c r="F24" s="1134"/>
      <c r="G24" s="1134"/>
      <c r="H24" s="392" t="s">
        <v>538</v>
      </c>
      <c r="I24" s="524"/>
      <c r="J24" s="525"/>
      <c r="K24" s="397"/>
      <c r="L24" s="397"/>
      <c r="M24" s="397"/>
      <c r="N24" s="397"/>
      <c r="O24" s="397"/>
      <c r="P24" s="397"/>
      <c r="Q24" s="397"/>
      <c r="R24" s="397"/>
      <c r="S24" s="397"/>
      <c r="T24" s="397"/>
      <c r="U24" s="397"/>
      <c r="V24" s="397"/>
      <c r="W24" s="397"/>
      <c r="X24" s="397"/>
      <c r="Y24" s="397"/>
      <c r="Z24" s="398"/>
    </row>
    <row r="25" spans="2:26" ht="20.100000000000001" customHeight="1" thickBot="1" x14ac:dyDescent="0.2">
      <c r="B25" s="1129"/>
      <c r="C25" s="1130"/>
      <c r="D25" s="1131"/>
      <c r="E25" s="1133"/>
      <c r="F25" s="1135"/>
      <c r="G25" s="1135"/>
      <c r="H25" s="399" t="s">
        <v>539</v>
      </c>
      <c r="I25" s="530"/>
      <c r="J25" s="531"/>
      <c r="K25" s="406"/>
      <c r="L25" s="406"/>
      <c r="M25" s="406"/>
      <c r="N25" s="406"/>
      <c r="O25" s="406"/>
      <c r="P25" s="406"/>
      <c r="Q25" s="406"/>
      <c r="R25" s="406"/>
      <c r="S25" s="406"/>
      <c r="T25" s="406"/>
      <c r="U25" s="406"/>
      <c r="V25" s="406"/>
      <c r="W25" s="406"/>
      <c r="X25" s="406"/>
      <c r="Y25" s="406"/>
      <c r="Z25" s="90"/>
    </row>
    <row r="26" spans="2:26" ht="20.100000000000001" customHeight="1" x14ac:dyDescent="0.15">
      <c r="B26" s="1126" t="s">
        <v>480</v>
      </c>
      <c r="C26" s="1127"/>
      <c r="D26" s="1128"/>
      <c r="E26" s="1132">
        <v>12</v>
      </c>
      <c r="F26" s="1134"/>
      <c r="G26" s="1134"/>
      <c r="H26" s="392" t="s">
        <v>538</v>
      </c>
      <c r="I26" s="524"/>
      <c r="J26" s="525"/>
      <c r="K26" s="525"/>
      <c r="L26" s="525"/>
      <c r="M26" s="525"/>
      <c r="N26" s="525"/>
      <c r="O26" s="525"/>
      <c r="P26" s="525"/>
      <c r="Q26" s="525"/>
      <c r="R26" s="525"/>
      <c r="S26" s="525"/>
      <c r="T26" s="525"/>
      <c r="U26" s="397"/>
      <c r="V26" s="397"/>
      <c r="W26" s="397"/>
      <c r="X26" s="397"/>
      <c r="Y26" s="397"/>
      <c r="Z26" s="398"/>
    </row>
    <row r="27" spans="2:26" ht="20.100000000000001" customHeight="1" thickBot="1" x14ac:dyDescent="0.2">
      <c r="B27" s="1129"/>
      <c r="C27" s="1130"/>
      <c r="D27" s="1131"/>
      <c r="E27" s="1133"/>
      <c r="F27" s="1135"/>
      <c r="G27" s="1135"/>
      <c r="H27" s="399" t="s">
        <v>539</v>
      </c>
      <c r="I27" s="526"/>
      <c r="J27" s="527"/>
      <c r="K27" s="527"/>
      <c r="L27" s="527"/>
      <c r="M27" s="527"/>
      <c r="N27" s="527"/>
      <c r="O27" s="527"/>
      <c r="P27" s="527"/>
      <c r="Q27" s="527"/>
      <c r="R27" s="527"/>
      <c r="S27" s="527"/>
      <c r="T27" s="527"/>
      <c r="U27" s="402"/>
      <c r="V27" s="402"/>
      <c r="W27" s="402"/>
      <c r="X27" s="402"/>
      <c r="Y27" s="402"/>
      <c r="Z27" s="403"/>
    </row>
    <row r="28" spans="2:26" ht="20.100000000000001" customHeight="1" thickBot="1" x14ac:dyDescent="0.2">
      <c r="B28" s="1136" t="s">
        <v>542</v>
      </c>
      <c r="C28" s="1137"/>
      <c r="D28" s="1137"/>
      <c r="E28" s="1137"/>
      <c r="F28" s="1137"/>
      <c r="G28" s="1137"/>
      <c r="H28" s="1137"/>
      <c r="I28" s="1138"/>
      <c r="J28" s="1138"/>
      <c r="K28" s="1138"/>
      <c r="L28" s="1138"/>
      <c r="M28" s="1138"/>
      <c r="N28" s="1138"/>
      <c r="O28" s="1138"/>
      <c r="P28" s="1138"/>
      <c r="Q28" s="1138"/>
      <c r="R28" s="1138"/>
      <c r="S28" s="1138"/>
      <c r="T28" s="1138"/>
      <c r="U28" s="1138"/>
      <c r="V28" s="1138"/>
      <c r="W28" s="1138"/>
      <c r="X28" s="1138"/>
      <c r="Y28" s="1138"/>
      <c r="Z28" s="1139"/>
    </row>
    <row r="29" spans="2:26" ht="15.75" customHeight="1" thickBot="1" x14ac:dyDescent="0.2">
      <c r="B29" s="1140" t="s">
        <v>543</v>
      </c>
      <c r="C29" s="1141"/>
      <c r="D29" s="1141"/>
      <c r="E29" s="1141"/>
      <c r="F29" s="1141"/>
      <c r="G29" s="1141"/>
      <c r="H29" s="1142"/>
      <c r="I29" s="1143" t="s">
        <v>544</v>
      </c>
      <c r="J29" s="1144"/>
      <c r="K29" s="1144"/>
      <c r="L29" s="1144"/>
      <c r="M29" s="1144"/>
      <c r="N29" s="1144"/>
      <c r="O29" s="1144"/>
      <c r="P29" s="1144"/>
      <c r="Q29" s="1144"/>
      <c r="R29" s="1144"/>
      <c r="S29" s="1144"/>
      <c r="T29" s="1144"/>
      <c r="U29" s="1144"/>
      <c r="V29" s="1144"/>
      <c r="W29" s="1144"/>
      <c r="X29" s="1144"/>
      <c r="Y29" s="1144"/>
      <c r="Z29" s="1145"/>
    </row>
    <row r="30" spans="2:26" s="407" customFormat="1" ht="12" customHeight="1" x14ac:dyDescent="0.15">
      <c r="B30" s="1146" t="s">
        <v>501</v>
      </c>
      <c r="C30" s="1146" t="s">
        <v>510</v>
      </c>
      <c r="D30" s="1118" t="str">
        <f>IF(Diagnosegrafiek!$E$8=TRUE,"1. Toont weinig interesse voor de behandelde onderwerpen",IF(Diagnosegrafiek!$E$8=FALSE,""))</f>
        <v/>
      </c>
      <c r="E30" s="1119"/>
      <c r="F30" s="1119"/>
      <c r="G30" s="1119"/>
      <c r="H30" s="1119"/>
      <c r="I30" s="1118" t="str">
        <f>IF(Diagnosegrafiek!$F$8=TRUE,"1.Toont weinig interesse voor de behandelde onderwerpen",IF(Diagnosegrafiek!$F$8=FALSE,""))</f>
        <v>1.Toont weinig interesse voor de behandelde onderwerpen</v>
      </c>
      <c r="J30" s="1119"/>
      <c r="K30" s="1119"/>
      <c r="L30" s="1119"/>
      <c r="M30" s="1119"/>
      <c r="N30" s="1119"/>
      <c r="O30" s="1119"/>
      <c r="P30" s="1119"/>
      <c r="Q30" s="1119"/>
      <c r="R30" s="1119"/>
      <c r="S30" s="1119"/>
      <c r="T30" s="1119"/>
      <c r="U30" s="1119"/>
      <c r="V30" s="1119"/>
      <c r="W30" s="1119"/>
      <c r="X30" s="1119"/>
      <c r="Y30" s="1119"/>
      <c r="Z30" s="1120"/>
    </row>
    <row r="31" spans="2:26" ht="11.25" customHeight="1" x14ac:dyDescent="0.15">
      <c r="B31" s="1147"/>
      <c r="C31" s="1147"/>
      <c r="D31" s="1121" t="str">
        <f>IF(Diagnosegrafiek!$E$9=TRUE,"5. Toont geen interesse buiten de gewone lesstof om",IF(Diagnosegrafiek!$E$9=FALSE,""))</f>
        <v/>
      </c>
      <c r="E31" s="715"/>
      <c r="F31" s="715"/>
      <c r="G31" s="715"/>
      <c r="H31" s="715"/>
      <c r="I31" s="1121" t="str">
        <f>IF(Diagnosegrafiek!$F$9=TRUE,"5. Toont geen interesse buiten de gewone lesstof om",IF(Diagnosegrafiek!$F$9=FALSE,""))</f>
        <v/>
      </c>
      <c r="J31" s="715"/>
      <c r="K31" s="715"/>
      <c r="L31" s="715"/>
      <c r="M31" s="715"/>
      <c r="N31" s="715"/>
      <c r="O31" s="715"/>
      <c r="P31" s="715"/>
      <c r="Q31" s="715"/>
      <c r="R31" s="715"/>
      <c r="S31" s="715"/>
      <c r="T31" s="715"/>
      <c r="U31" s="715"/>
      <c r="V31" s="715"/>
      <c r="W31" s="715"/>
      <c r="X31" s="715"/>
      <c r="Y31" s="715"/>
      <c r="Z31" s="1122"/>
    </row>
    <row r="32" spans="2:26" ht="12.75" customHeight="1" x14ac:dyDescent="0.15">
      <c r="B32" s="1147"/>
      <c r="C32" s="1147"/>
      <c r="D32" s="1121" t="str">
        <f>IF(Diagnosegrafiek!$E$10=TRUE,"9. Heeft gemiddelde tijd en uitleg nodig om iets te begrijpen",IF(Diagnosegrafiek!$E$10=FALSE,""))</f>
        <v/>
      </c>
      <c r="E32" s="715"/>
      <c r="F32" s="715"/>
      <c r="G32" s="715"/>
      <c r="H32" s="715"/>
      <c r="I32" s="1121" t="str">
        <f>IF(Diagnosegrafiek!$F$10=TRUE,"9. Heeft gemiddelde tijd en uitleg nodig om iets te begrijpen",IF(Diagnosegrafiek!$F$10=FALSE,""))</f>
        <v/>
      </c>
      <c r="J32" s="715"/>
      <c r="K32" s="715"/>
      <c r="L32" s="715"/>
      <c r="M32" s="715"/>
      <c r="N32" s="715"/>
      <c r="O32" s="715"/>
      <c r="P32" s="715"/>
      <c r="Q32" s="715"/>
      <c r="R32" s="715"/>
      <c r="S32" s="715"/>
      <c r="T32" s="715"/>
      <c r="U32" s="715"/>
      <c r="V32" s="715"/>
      <c r="W32" s="715"/>
      <c r="X32" s="715"/>
      <c r="Y32" s="715"/>
      <c r="Z32" s="1122"/>
    </row>
    <row r="33" spans="2:26" ht="11.25" customHeight="1" x14ac:dyDescent="0.15">
      <c r="B33" s="1147"/>
      <c r="C33" s="1147"/>
      <c r="D33" s="1121" t="str">
        <f>IF(Diagnosegrafiek!$E$11=TRUE,"12. Kan geen oefenstof overslaan, heeft herhaling nodig",IF(Diagnosegrafiek!$E$11=FALSE,""))</f>
        <v/>
      </c>
      <c r="E33" s="715"/>
      <c r="F33" s="715"/>
      <c r="G33" s="715"/>
      <c r="H33" s="715"/>
      <c r="I33" s="1121" t="str">
        <f>IF(Diagnosegrafiek!$F$11=TRUE,"12. Kan geen oefenstof overslaan, heeft herhaling nodig",IF(Diagnosegrafiek!$F$11=FALSE,""))</f>
        <v/>
      </c>
      <c r="J33" s="715"/>
      <c r="K33" s="715"/>
      <c r="L33" s="715"/>
      <c r="M33" s="715"/>
      <c r="N33" s="715"/>
      <c r="O33" s="715"/>
      <c r="P33" s="715"/>
      <c r="Q33" s="715"/>
      <c r="R33" s="715"/>
      <c r="S33" s="715"/>
      <c r="T33" s="715"/>
      <c r="U33" s="715"/>
      <c r="V33" s="715"/>
      <c r="W33" s="715"/>
      <c r="X33" s="715"/>
      <c r="Y33" s="715"/>
      <c r="Z33" s="1122"/>
    </row>
    <row r="34" spans="2:26" ht="11.25" customHeight="1" x14ac:dyDescent="0.15">
      <c r="B34" s="1147"/>
      <c r="C34" s="1147"/>
      <c r="D34" s="1121" t="str">
        <f>IF(Diagnosegrafiek!$E$12=TRUE,"14. Kennis blijft beperkt tot reproduceren",IF(Diagnosegrafiek!$E$12=FALSE,""))</f>
        <v>14. Kennis blijft beperkt tot reproduceren</v>
      </c>
      <c r="E34" s="715"/>
      <c r="F34" s="715"/>
      <c r="G34" s="715"/>
      <c r="H34" s="715"/>
      <c r="I34" s="1121" t="str">
        <f>IF(Diagnosegrafiek!$F$12=TRUE,"14. Kennis blijft beperkt tot reproduceren",IF(Diagnosegrafiek!$F$12=FALSE,""))</f>
        <v/>
      </c>
      <c r="J34" s="715"/>
      <c r="K34" s="715"/>
      <c r="L34" s="715"/>
      <c r="M34" s="715"/>
      <c r="N34" s="715"/>
      <c r="O34" s="715"/>
      <c r="P34" s="715"/>
      <c r="Q34" s="715"/>
      <c r="R34" s="715"/>
      <c r="S34" s="715"/>
      <c r="T34" s="715"/>
      <c r="U34" s="715"/>
      <c r="V34" s="715"/>
      <c r="W34" s="715"/>
      <c r="X34" s="715"/>
      <c r="Y34" s="715"/>
      <c r="Z34" s="1122"/>
    </row>
    <row r="35" spans="2:26" ht="11.25" customHeight="1" x14ac:dyDescent="0.15">
      <c r="B35" s="1147"/>
      <c r="C35" s="1147"/>
      <c r="D35" s="1121" t="str">
        <f>IF(Diagnosegrafiek!$E$13=TRUE,"23. Is alleen in de uitkomst geïnteresseerd",IF(Diagnosegrafiek!$E$13=FALSE,""))</f>
        <v>23. Is alleen in de uitkomst geïnteresseerd</v>
      </c>
      <c r="E35" s="715"/>
      <c r="F35" s="715"/>
      <c r="G35" s="715"/>
      <c r="H35" s="715"/>
      <c r="I35" s="1121" t="str">
        <f>IF(Diagnosegrafiek!$F$13=TRUE,"23. Is alleen in de uitkomst geïnteresseerd",IF(Diagnosegrafiek!$F$13=FALSE,""))</f>
        <v/>
      </c>
      <c r="J35" s="715"/>
      <c r="K35" s="715"/>
      <c r="L35" s="715"/>
      <c r="M35" s="715"/>
      <c r="N35" s="715"/>
      <c r="O35" s="715"/>
      <c r="P35" s="715"/>
      <c r="Q35" s="715"/>
      <c r="R35" s="715"/>
      <c r="S35" s="715"/>
      <c r="T35" s="715"/>
      <c r="U35" s="715"/>
      <c r="V35" s="715"/>
      <c r="W35" s="715"/>
      <c r="X35" s="715"/>
      <c r="Y35" s="715"/>
      <c r="Z35" s="1122"/>
    </row>
    <row r="36" spans="2:26" ht="11.25" customHeight="1" x14ac:dyDescent="0.15">
      <c r="B36" s="1147"/>
      <c r="C36" s="1147"/>
      <c r="D36" s="1121" t="str">
        <f>IF(Diagnosegrafiek!$E$14=TRUE,"32. Niet uit zichzelf geïnteresseerd in opzoeken aanvullende info",IF(Diagnosegrafiek!$E$14=FALSE,""))</f>
        <v/>
      </c>
      <c r="E36" s="715"/>
      <c r="F36" s="715"/>
      <c r="G36" s="715"/>
      <c r="H36" s="715"/>
      <c r="I36" s="1121" t="str">
        <f>IF(Diagnosegrafiek!$F$14=TRUE,"32. Niet uit zichzelf geïnteresseerd in opzoeken aanvullende info",IF(Diagnosegrafiek!$F$14=FALSE,""))</f>
        <v/>
      </c>
      <c r="J36" s="715"/>
      <c r="K36" s="715"/>
      <c r="L36" s="715"/>
      <c r="M36" s="715"/>
      <c r="N36" s="715"/>
      <c r="O36" s="715"/>
      <c r="P36" s="715"/>
      <c r="Q36" s="715"/>
      <c r="R36" s="715"/>
      <c r="S36" s="715"/>
      <c r="T36" s="715"/>
      <c r="U36" s="715"/>
      <c r="V36" s="715"/>
      <c r="W36" s="715"/>
      <c r="X36" s="715"/>
      <c r="Y36" s="715"/>
      <c r="Z36" s="1122"/>
    </row>
    <row r="37" spans="2:26" ht="12.75" customHeight="1" thickBot="1" x14ac:dyDescent="0.2">
      <c r="B37" s="1147"/>
      <c r="C37" s="1148"/>
      <c r="D37" s="1123" t="str">
        <f>IF(Diagnosegrafiek!$E$16=TRUE,"53. Vindt leren niet leuk",IF(Diagnosegrafiek!$E$16=FALSE,""))</f>
        <v/>
      </c>
      <c r="E37" s="1124"/>
      <c r="F37" s="1124"/>
      <c r="G37" s="1124"/>
      <c r="H37" s="1124"/>
      <c r="I37" s="1123" t="str">
        <f>IF(Diagnosegrafiek!$F$16=TRUE,"53. Vindt leren niet leuk",IF(Diagnosegrafiek!$F$16=FALSE,""))</f>
        <v>53. Vindt leren niet leuk</v>
      </c>
      <c r="J37" s="1124"/>
      <c r="K37" s="1124"/>
      <c r="L37" s="1124"/>
      <c r="M37" s="1124"/>
      <c r="N37" s="1124"/>
      <c r="O37" s="1124"/>
      <c r="P37" s="1124"/>
      <c r="Q37" s="1124"/>
      <c r="R37" s="1124"/>
      <c r="S37" s="1124"/>
      <c r="T37" s="1124"/>
      <c r="U37" s="1124"/>
      <c r="V37" s="1124"/>
      <c r="W37" s="1124"/>
      <c r="X37" s="1124"/>
      <c r="Y37" s="1124"/>
      <c r="Z37" s="1125"/>
    </row>
    <row r="38" spans="2:26" ht="13.5" customHeight="1" x14ac:dyDescent="0.15">
      <c r="B38" s="1147"/>
      <c r="C38" s="1146" t="s">
        <v>519</v>
      </c>
      <c r="D38" s="1118" t="str">
        <f>IF(Diagnosegrafiek!$E$17=TRUE,"24. Neemt op een 'normale' manier waar",IF(Diagnosegrafiek!$E$17=FALSE,""))</f>
        <v/>
      </c>
      <c r="E38" s="1119"/>
      <c r="F38" s="1119"/>
      <c r="G38" s="1119"/>
      <c r="H38" s="1120"/>
      <c r="I38" s="1118" t="str">
        <f>IF(Diagnosegrafiek!$F$17=TRUE,"24. Neemt op een 'normale' manier waar",IF(Diagnosegrafiek!$F$17=FALSE,""))</f>
        <v/>
      </c>
      <c r="J38" s="1119"/>
      <c r="K38" s="1119"/>
      <c r="L38" s="1119"/>
      <c r="M38" s="1119"/>
      <c r="N38" s="1119"/>
      <c r="O38" s="1119"/>
      <c r="P38" s="1119"/>
      <c r="Q38" s="1119"/>
      <c r="R38" s="1119"/>
      <c r="S38" s="1119"/>
      <c r="T38" s="1119"/>
      <c r="U38" s="1119"/>
      <c r="V38" s="1119"/>
      <c r="W38" s="1119"/>
      <c r="X38" s="1119"/>
      <c r="Y38" s="1119"/>
      <c r="Z38" s="1120"/>
    </row>
    <row r="39" spans="2:26" ht="12" customHeight="1" x14ac:dyDescent="0.15">
      <c r="B39" s="1147"/>
      <c r="C39" s="1147"/>
      <c r="D39" s="1121" t="str">
        <f>IF(Diagnosegrafiek!$E$18=TRUE,"30. Toont een beperkte belangstelling, niet breed geïnteresseerd",IF(Diagnosegrafiek!$E$18=FALSE,""))</f>
        <v/>
      </c>
      <c r="E39" s="715"/>
      <c r="F39" s="715"/>
      <c r="G39" s="715"/>
      <c r="H39" s="1122"/>
      <c r="I39" s="1121" t="str">
        <f>IF(Diagnosegrafiek!$F$18=TRUE,"30. Toont een beperkte belangstelling, niet breed geïnteresseerd",IF(Diagnosegrafiek!$F$18=FALSE,""))</f>
        <v/>
      </c>
      <c r="J39" s="715"/>
      <c r="K39" s="715"/>
      <c r="L39" s="715"/>
      <c r="M39" s="715"/>
      <c r="N39" s="715"/>
      <c r="O39" s="715"/>
      <c r="P39" s="715"/>
      <c r="Q39" s="715"/>
      <c r="R39" s="715"/>
      <c r="S39" s="715"/>
      <c r="T39" s="715"/>
      <c r="U39" s="715"/>
      <c r="V39" s="715"/>
      <c r="W39" s="715"/>
      <c r="X39" s="715"/>
      <c r="Y39" s="715"/>
      <c r="Z39" s="1122"/>
    </row>
    <row r="40" spans="2:26" ht="12.75" customHeight="1" x14ac:dyDescent="0.15">
      <c r="B40" s="1147"/>
      <c r="C40" s="1147"/>
      <c r="D40" s="1121" t="str">
        <f>IF(Diagnosegrafiek!$E$19=TRUE,"33. Neemt beweringen van anderen gemakkelijk aan",IF(Diagnosegrafiek!$E$19=FALSE,""))</f>
        <v/>
      </c>
      <c r="E40" s="715"/>
      <c r="F40" s="715"/>
      <c r="G40" s="715"/>
      <c r="H40" s="1122"/>
      <c r="I40" s="1121" t="str">
        <f>IF(Diagnosegrafiek!$F$19=TRUE,"33. Neemt beweringen van anderen gemakkelijk aan",IF(Diagnosegrafiek!$F$19=FALSE,""))</f>
        <v/>
      </c>
      <c r="J40" s="715"/>
      <c r="K40" s="715"/>
      <c r="L40" s="715"/>
      <c r="M40" s="715"/>
      <c r="N40" s="715"/>
      <c r="O40" s="715"/>
      <c r="P40" s="715"/>
      <c r="Q40" s="715"/>
      <c r="R40" s="715"/>
      <c r="S40" s="715"/>
      <c r="T40" s="715"/>
      <c r="U40" s="715"/>
      <c r="V40" s="715"/>
      <c r="W40" s="715"/>
      <c r="X40" s="715"/>
      <c r="Y40" s="715"/>
      <c r="Z40" s="1122"/>
    </row>
    <row r="41" spans="2:26" ht="12.75" customHeight="1" x14ac:dyDescent="0.15">
      <c r="B41" s="1147"/>
      <c r="C41" s="1147"/>
      <c r="D41" s="1121" t="str">
        <f>IF(Diagnosegrafiek!$E$20=TRUE,"40. Is geen doorvrager",IF(Diagnosegrafiek!$E$20=FALSE,""))</f>
        <v/>
      </c>
      <c r="E41" s="715"/>
      <c r="F41" s="715"/>
      <c r="G41" s="715"/>
      <c r="H41" s="1122"/>
      <c r="I41" s="1121" t="str">
        <f>IF(Diagnosegrafiek!$F$20=TRUE,"40. Is geen doorvrager",IF(Diagnosegrafiek!$F$20=FALSE,""))</f>
        <v/>
      </c>
      <c r="J41" s="715"/>
      <c r="K41" s="715"/>
      <c r="L41" s="715"/>
      <c r="M41" s="715"/>
      <c r="N41" s="715"/>
      <c r="O41" s="715"/>
      <c r="P41" s="715"/>
      <c r="Q41" s="715"/>
      <c r="R41" s="715"/>
      <c r="S41" s="715"/>
      <c r="T41" s="715"/>
      <c r="U41" s="715"/>
      <c r="V41" s="715"/>
      <c r="W41" s="715"/>
      <c r="X41" s="715"/>
      <c r="Y41" s="715"/>
      <c r="Z41" s="1122"/>
    </row>
    <row r="42" spans="2:26" ht="11.25" customHeight="1" x14ac:dyDescent="0.15">
      <c r="B42" s="1147"/>
      <c r="C42" s="1147"/>
      <c r="D42" s="1121" t="str">
        <f>IF(Diagnosegrafiek!$E$21=TRUE,"49. Heeft beperkte woordenschat",IF(Diagnosegrafiek!$E$21=FALSE,""))</f>
        <v/>
      </c>
      <c r="E42" s="715"/>
      <c r="F42" s="715"/>
      <c r="G42" s="715"/>
      <c r="H42" s="1122"/>
      <c r="I42" s="1121" t="str">
        <f>IF(Diagnosegrafiek!$F$21=TRUE,"49. Heeft beperkte woordenschat",IF(Diagnosegrafiek!$F$21=FALSE,""))</f>
        <v/>
      </c>
      <c r="J42" s="715"/>
      <c r="K42" s="715"/>
      <c r="L42" s="715"/>
      <c r="M42" s="715"/>
      <c r="N42" s="715"/>
      <c r="O42" s="715"/>
      <c r="P42" s="715"/>
      <c r="Q42" s="715"/>
      <c r="R42" s="715"/>
      <c r="S42" s="715"/>
      <c r="T42" s="715"/>
      <c r="U42" s="715"/>
      <c r="V42" s="715"/>
      <c r="W42" s="715"/>
      <c r="X42" s="715"/>
      <c r="Y42" s="715"/>
      <c r="Z42" s="1122"/>
    </row>
    <row r="43" spans="2:26" ht="11.25" customHeight="1" x14ac:dyDescent="0.15">
      <c r="B43" s="1147"/>
      <c r="C43" s="1147"/>
      <c r="D43" s="1121" t="str">
        <f>IF(Diagnosegrafiek!$E$23=TRUE,"50. Het zien van verbanden in gemiddeld",IF(Diagnosegrafiek!$E$23=FALSE,""))</f>
        <v/>
      </c>
      <c r="E43" s="715"/>
      <c r="F43" s="715"/>
      <c r="G43" s="715"/>
      <c r="H43" s="1122"/>
      <c r="I43" s="1121" t="str">
        <f>IF(Diagnosegrafiek!$F$23=TRUE,"50. Het zien van verbanden in gemiddeld",IF(Diagnosegrafiek!$F$23=FALSE,""))</f>
        <v/>
      </c>
      <c r="J43" s="715"/>
      <c r="K43" s="715"/>
      <c r="L43" s="715"/>
      <c r="M43" s="715"/>
      <c r="N43" s="715"/>
      <c r="O43" s="715"/>
      <c r="P43" s="715"/>
      <c r="Q43" s="715"/>
      <c r="R43" s="715"/>
      <c r="S43" s="715"/>
      <c r="T43" s="715"/>
      <c r="U43" s="715"/>
      <c r="V43" s="715"/>
      <c r="W43" s="715"/>
      <c r="X43" s="715"/>
      <c r="Y43" s="715"/>
      <c r="Z43" s="1122"/>
    </row>
    <row r="44" spans="2:26" ht="12.75" customHeight="1" thickBot="1" x14ac:dyDescent="0.2">
      <c r="B44" s="1147"/>
      <c r="C44" s="1148"/>
      <c r="D44" s="1123" t="str">
        <f>IF(Diagnosegrafiek!$E$25=TRUE,"51. Heeft een hekel aan complexe opgaven",IF(Diagnosegrafiek!$E$25=FALSE,""))</f>
        <v/>
      </c>
      <c r="E44" s="1124"/>
      <c r="F44" s="1124"/>
      <c r="G44" s="1124"/>
      <c r="H44" s="1125"/>
      <c r="I44" s="1123" t="str">
        <f>IF(Diagnosegrafiek!$F$25=TRUE,"51. Heeft een hekel aan complexe opgaven",IF(Diagnosegrafiek!$F$25=FALSE,""))</f>
        <v/>
      </c>
      <c r="J44" s="1124"/>
      <c r="K44" s="1124"/>
      <c r="L44" s="1124"/>
      <c r="M44" s="1124"/>
      <c r="N44" s="1124"/>
      <c r="O44" s="1124"/>
      <c r="P44" s="1124"/>
      <c r="Q44" s="1124"/>
      <c r="R44" s="1124"/>
      <c r="S44" s="1124"/>
      <c r="T44" s="1124"/>
      <c r="U44" s="1124"/>
      <c r="V44" s="1124"/>
      <c r="W44" s="1124"/>
      <c r="X44" s="1124"/>
      <c r="Y44" s="1124"/>
      <c r="Z44" s="1125"/>
    </row>
    <row r="45" spans="2:26" ht="12.75" customHeight="1" x14ac:dyDescent="0.15">
      <c r="B45" s="1147"/>
      <c r="C45" s="1115" t="s">
        <v>528</v>
      </c>
      <c r="D45" s="1118" t="str">
        <f>IF(Diagnosegrafiek!$E$27=TRUE,"19. Geen hekel aan routinematig werk en herhalingsopdrachten",IF(Diagnosegrafiek!$E$27=FALSE,""))</f>
        <v/>
      </c>
      <c r="E45" s="1119"/>
      <c r="F45" s="1119"/>
      <c r="G45" s="1119"/>
      <c r="H45" s="1120"/>
      <c r="I45" s="1118" t="str">
        <f>IF(Diagnosegrafiek!$F$27=TRUE,"19. Geen hekel aan routinematig werk en herhalingsopdrachten",IF(Diagnosegrafiek!$F$27=FALSE,""))</f>
        <v/>
      </c>
      <c r="J45" s="1119"/>
      <c r="K45" s="1119"/>
      <c r="L45" s="1119"/>
      <c r="M45" s="1119"/>
      <c r="N45" s="1119"/>
      <c r="O45" s="1119"/>
      <c r="P45" s="1119"/>
      <c r="Q45" s="1119"/>
      <c r="R45" s="1119"/>
      <c r="S45" s="1119"/>
      <c r="T45" s="1119"/>
      <c r="U45" s="1119"/>
      <c r="V45" s="1119"/>
      <c r="W45" s="1119"/>
      <c r="X45" s="1119"/>
      <c r="Y45" s="1119"/>
      <c r="Z45" s="1120"/>
    </row>
    <row r="46" spans="2:26" ht="11.25" customHeight="1" x14ac:dyDescent="0.15">
      <c r="B46" s="1147"/>
      <c r="C46" s="1116"/>
      <c r="D46" s="1121" t="str">
        <f>IF(Diagnosegrafiek!$E$28=TRUE,"39. Heeft moeite met onthouden",IF(Diagnosegrafiek!$E$28=FALSE,""))</f>
        <v/>
      </c>
      <c r="E46" s="715"/>
      <c r="F46" s="715"/>
      <c r="G46" s="715"/>
      <c r="H46" s="1122"/>
      <c r="I46" s="1121" t="str">
        <f>IF(Diagnosegrafiek!$F$28=TRUE,"39. Heeft moeite met onthouden",IF(Diagnosegrafiek!$F$28=FALSE,""))</f>
        <v/>
      </c>
      <c r="J46" s="715"/>
      <c r="K46" s="715"/>
      <c r="L46" s="715"/>
      <c r="M46" s="715"/>
      <c r="N46" s="715"/>
      <c r="O46" s="715"/>
      <c r="P46" s="715"/>
      <c r="Q46" s="715"/>
      <c r="R46" s="715"/>
      <c r="S46" s="715"/>
      <c r="T46" s="715"/>
      <c r="U46" s="715"/>
      <c r="V46" s="715"/>
      <c r="W46" s="715"/>
      <c r="X46" s="715"/>
      <c r="Y46" s="715"/>
      <c r="Z46" s="1122"/>
    </row>
    <row r="47" spans="2:26" ht="11.25" customHeight="1" thickBot="1" x14ac:dyDescent="0.2">
      <c r="B47" s="1148"/>
      <c r="C47" s="1117"/>
      <c r="D47" s="1123" t="str">
        <f>IF(Diagnosegrafiek!$E$29=TRUE,"57. Presteert onder maximaal niveau (er zit meer in)",IF(Diagnosegrafiek!$E$29=FALSE,""))</f>
        <v>57. Presteert onder maximaal niveau (er zit meer in)</v>
      </c>
      <c r="E47" s="1124"/>
      <c r="F47" s="1124"/>
      <c r="G47" s="1124"/>
      <c r="H47" s="1125"/>
      <c r="I47" s="1123" t="str">
        <f>IF(Diagnosegrafiek!$F$29=TRUE,"57. Presteert onder maximaal niveau (er zit meer in)",IF(Diagnosegrafiek!$F$29=FALSE,""))</f>
        <v/>
      </c>
      <c r="J47" s="1124"/>
      <c r="K47" s="1124"/>
      <c r="L47" s="1124"/>
      <c r="M47" s="1124"/>
      <c r="N47" s="1124"/>
      <c r="O47" s="1124"/>
      <c r="P47" s="1124"/>
      <c r="Q47" s="1124"/>
      <c r="R47" s="1124"/>
      <c r="S47" s="1124"/>
      <c r="T47" s="1124"/>
      <c r="U47" s="1124"/>
      <c r="V47" s="1124"/>
      <c r="W47" s="1124"/>
      <c r="X47" s="1124"/>
      <c r="Y47" s="1124"/>
      <c r="Z47" s="1125"/>
    </row>
    <row r="48" spans="2:26" ht="12.75" customHeight="1" x14ac:dyDescent="0.15">
      <c r="B48" s="1097" t="s">
        <v>545</v>
      </c>
      <c r="C48" s="1098"/>
      <c r="D48" s="1090"/>
      <c r="E48" s="1091"/>
      <c r="F48" s="1091"/>
      <c r="G48" s="1091"/>
      <c r="H48" s="1091"/>
      <c r="I48" s="1101"/>
      <c r="J48" s="1102"/>
      <c r="K48" s="1102"/>
      <c r="L48" s="1102"/>
      <c r="M48" s="1102"/>
      <c r="N48" s="1102"/>
      <c r="O48" s="1102"/>
      <c r="P48" s="1102"/>
      <c r="Q48" s="1102"/>
      <c r="R48" s="1102"/>
      <c r="S48" s="1102"/>
      <c r="T48" s="1102"/>
      <c r="U48" s="1102"/>
      <c r="V48" s="1102"/>
      <c r="W48" s="1102"/>
      <c r="X48" s="1102"/>
      <c r="Y48" s="1102"/>
      <c r="Z48" s="1103"/>
    </row>
    <row r="49" spans="2:26" ht="12.75" customHeight="1" x14ac:dyDescent="0.15">
      <c r="B49" s="1113"/>
      <c r="C49" s="1114"/>
      <c r="D49" s="1090"/>
      <c r="E49" s="1091"/>
      <c r="F49" s="1091"/>
      <c r="G49" s="1091"/>
      <c r="H49" s="1091"/>
      <c r="I49" s="1090"/>
      <c r="J49" s="1091"/>
      <c r="K49" s="1091"/>
      <c r="L49" s="1091"/>
      <c r="M49" s="1091"/>
      <c r="N49" s="1091"/>
      <c r="O49" s="1091"/>
      <c r="P49" s="1091"/>
      <c r="Q49" s="1091"/>
      <c r="R49" s="1091"/>
      <c r="S49" s="1091"/>
      <c r="T49" s="1091"/>
      <c r="U49" s="1091"/>
      <c r="V49" s="1091"/>
      <c r="W49" s="1091"/>
      <c r="X49" s="1091"/>
      <c r="Y49" s="1091"/>
      <c r="Z49" s="1092"/>
    </row>
    <row r="50" spans="2:26" ht="12.75" customHeight="1" x14ac:dyDescent="0.15">
      <c r="B50" s="1113"/>
      <c r="C50" s="1114"/>
      <c r="D50" s="1090"/>
      <c r="E50" s="1091"/>
      <c r="F50" s="1091"/>
      <c r="G50" s="1091"/>
      <c r="H50" s="1091"/>
      <c r="I50" s="1090"/>
      <c r="J50" s="1091"/>
      <c r="K50" s="1091"/>
      <c r="L50" s="1091"/>
      <c r="M50" s="1091"/>
      <c r="N50" s="1091"/>
      <c r="O50" s="1091"/>
      <c r="P50" s="1091"/>
      <c r="Q50" s="1091"/>
      <c r="R50" s="1091"/>
      <c r="S50" s="1091"/>
      <c r="T50" s="1091"/>
      <c r="U50" s="1091"/>
      <c r="V50" s="1091"/>
      <c r="W50" s="1091"/>
      <c r="X50" s="1091"/>
      <c r="Y50" s="1091"/>
      <c r="Z50" s="1092"/>
    </row>
    <row r="51" spans="2:26" ht="11.25" customHeight="1" x14ac:dyDescent="0.15">
      <c r="B51" s="1113"/>
      <c r="C51" s="1114"/>
      <c r="D51" s="1090"/>
      <c r="E51" s="1091"/>
      <c r="F51" s="1091"/>
      <c r="G51" s="1091"/>
      <c r="H51" s="1091"/>
      <c r="I51" s="1090"/>
      <c r="J51" s="1091"/>
      <c r="K51" s="1091"/>
      <c r="L51" s="1091"/>
      <c r="M51" s="1091"/>
      <c r="N51" s="1091"/>
      <c r="O51" s="1091"/>
      <c r="P51" s="1091"/>
      <c r="Q51" s="1091"/>
      <c r="R51" s="1091"/>
      <c r="S51" s="1091"/>
      <c r="T51" s="1091"/>
      <c r="U51" s="1091"/>
      <c r="V51" s="1091"/>
      <c r="W51" s="1091"/>
      <c r="X51" s="1091"/>
      <c r="Y51" s="1091"/>
      <c r="Z51" s="1092"/>
    </row>
    <row r="52" spans="2:26" ht="12.75" customHeight="1" x14ac:dyDescent="0.15">
      <c r="B52" s="1113"/>
      <c r="C52" s="1114"/>
      <c r="D52" s="1090"/>
      <c r="E52" s="1091"/>
      <c r="F52" s="1091"/>
      <c r="G52" s="1091"/>
      <c r="H52" s="1091"/>
      <c r="I52" s="1090"/>
      <c r="J52" s="1091"/>
      <c r="K52" s="1091"/>
      <c r="L52" s="1091"/>
      <c r="M52" s="1091"/>
      <c r="N52" s="1091"/>
      <c r="O52" s="1091"/>
      <c r="P52" s="1091"/>
      <c r="Q52" s="1091"/>
      <c r="R52" s="1091"/>
      <c r="S52" s="1091"/>
      <c r="T52" s="1091"/>
      <c r="U52" s="1091"/>
      <c r="V52" s="1091"/>
      <c r="W52" s="1091"/>
      <c r="X52" s="1091"/>
      <c r="Y52" s="1091"/>
      <c r="Z52" s="1092"/>
    </row>
    <row r="53" spans="2:26" ht="12.75" customHeight="1" x14ac:dyDescent="0.15">
      <c r="B53" s="1113"/>
      <c r="C53" s="1114"/>
      <c r="D53" s="1090"/>
      <c r="E53" s="1091"/>
      <c r="F53" s="1091"/>
      <c r="G53" s="1091"/>
      <c r="H53" s="1091"/>
      <c r="I53" s="1090"/>
      <c r="J53" s="1091"/>
      <c r="K53" s="1091"/>
      <c r="L53" s="1091"/>
      <c r="M53" s="1091"/>
      <c r="N53" s="1091"/>
      <c r="O53" s="1091"/>
      <c r="P53" s="1091"/>
      <c r="Q53" s="1091"/>
      <c r="R53" s="1091"/>
      <c r="S53" s="1091"/>
      <c r="T53" s="1091"/>
      <c r="U53" s="1091"/>
      <c r="V53" s="1091"/>
      <c r="W53" s="1091"/>
      <c r="X53" s="1091"/>
      <c r="Y53" s="1091"/>
      <c r="Z53" s="1092"/>
    </row>
    <row r="54" spans="2:26" ht="13.5" customHeight="1" x14ac:dyDescent="0.15">
      <c r="B54" s="1113"/>
      <c r="C54" s="1114"/>
      <c r="D54" s="1090"/>
      <c r="E54" s="1091"/>
      <c r="F54" s="1091"/>
      <c r="G54" s="1091"/>
      <c r="H54" s="1091"/>
      <c r="I54" s="1090"/>
      <c r="J54" s="1091"/>
      <c r="K54" s="1091"/>
      <c r="L54" s="1091"/>
      <c r="M54" s="1091"/>
      <c r="N54" s="1091"/>
      <c r="O54" s="1091"/>
      <c r="P54" s="1091"/>
      <c r="Q54" s="1091"/>
      <c r="R54" s="1091"/>
      <c r="S54" s="1091"/>
      <c r="T54" s="1091"/>
      <c r="U54" s="1091"/>
      <c r="V54" s="1091"/>
      <c r="W54" s="1091"/>
      <c r="X54" s="1091"/>
      <c r="Y54" s="1091"/>
      <c r="Z54" s="1092"/>
    </row>
    <row r="55" spans="2:26" ht="13.5" customHeight="1" x14ac:dyDescent="0.15">
      <c r="B55" s="1113"/>
      <c r="C55" s="1114"/>
      <c r="D55" s="1090"/>
      <c r="E55" s="1091"/>
      <c r="F55" s="1091"/>
      <c r="G55" s="1091"/>
      <c r="H55" s="1091"/>
      <c r="I55" s="1090"/>
      <c r="J55" s="1091"/>
      <c r="K55" s="1091"/>
      <c r="L55" s="1091"/>
      <c r="M55" s="1091"/>
      <c r="N55" s="1091"/>
      <c r="O55" s="1091"/>
      <c r="P55" s="1091"/>
      <c r="Q55" s="1091"/>
      <c r="R55" s="1091"/>
      <c r="S55" s="1091"/>
      <c r="T55" s="1091"/>
      <c r="U55" s="1091"/>
      <c r="V55" s="1091"/>
      <c r="W55" s="1091"/>
      <c r="X55" s="1091"/>
      <c r="Y55" s="1091"/>
      <c r="Z55" s="1092"/>
    </row>
    <row r="56" spans="2:26" ht="11.25" customHeight="1" x14ac:dyDescent="0.15">
      <c r="B56" s="1113"/>
      <c r="C56" s="1114"/>
      <c r="D56" s="1090"/>
      <c r="E56" s="1091"/>
      <c r="F56" s="1091"/>
      <c r="G56" s="1091"/>
      <c r="H56" s="1091"/>
      <c r="I56" s="1090"/>
      <c r="J56" s="1091"/>
      <c r="K56" s="1091"/>
      <c r="L56" s="1091"/>
      <c r="M56" s="1091"/>
      <c r="N56" s="1091"/>
      <c r="O56" s="1091"/>
      <c r="P56" s="1091"/>
      <c r="Q56" s="1091"/>
      <c r="R56" s="1091"/>
      <c r="S56" s="1091"/>
      <c r="T56" s="1091"/>
      <c r="U56" s="1091"/>
      <c r="V56" s="1091"/>
      <c r="W56" s="1091"/>
      <c r="X56" s="1091"/>
      <c r="Y56" s="1091"/>
      <c r="Z56" s="1092"/>
    </row>
    <row r="57" spans="2:26" ht="11.25" customHeight="1" x14ac:dyDescent="0.15">
      <c r="B57" s="1113"/>
      <c r="C57" s="1114"/>
      <c r="D57" s="1090"/>
      <c r="E57" s="1091"/>
      <c r="F57" s="1091"/>
      <c r="G57" s="1091"/>
      <c r="H57" s="1091"/>
      <c r="I57" s="1090"/>
      <c r="J57" s="1091"/>
      <c r="K57" s="1091"/>
      <c r="L57" s="1091"/>
      <c r="M57" s="1091"/>
      <c r="N57" s="1091"/>
      <c r="O57" s="1091"/>
      <c r="P57" s="1091"/>
      <c r="Q57" s="1091"/>
      <c r="R57" s="1091"/>
      <c r="S57" s="1091"/>
      <c r="T57" s="1091"/>
      <c r="U57" s="1091"/>
      <c r="V57" s="1091"/>
      <c r="W57" s="1091"/>
      <c r="X57" s="1091"/>
      <c r="Y57" s="1091"/>
      <c r="Z57" s="1092"/>
    </row>
    <row r="58" spans="2:26" ht="11.25" customHeight="1" thickBot="1" x14ac:dyDescent="0.2">
      <c r="B58" s="1099"/>
      <c r="C58" s="1100"/>
      <c r="D58" s="1090"/>
      <c r="E58" s="1091"/>
      <c r="F58" s="1091"/>
      <c r="G58" s="1091"/>
      <c r="H58" s="1091"/>
      <c r="I58" s="1090"/>
      <c r="J58" s="1091"/>
      <c r="K58" s="1091"/>
      <c r="L58" s="1091"/>
      <c r="M58" s="1091"/>
      <c r="N58" s="1091"/>
      <c r="O58" s="1091"/>
      <c r="P58" s="1091"/>
      <c r="Q58" s="1091"/>
      <c r="R58" s="1091"/>
      <c r="S58" s="1091"/>
      <c r="T58" s="1091"/>
      <c r="U58" s="1091"/>
      <c r="V58" s="1091"/>
      <c r="W58" s="1091"/>
      <c r="X58" s="1091"/>
      <c r="Y58" s="1091"/>
      <c r="Z58" s="1092"/>
    </row>
    <row r="59" spans="2:26" ht="12" customHeight="1" x14ac:dyDescent="0.15">
      <c r="B59" s="1097" t="s">
        <v>546</v>
      </c>
      <c r="C59" s="1105"/>
      <c r="D59" s="1101"/>
      <c r="E59" s="1102"/>
      <c r="F59" s="1102"/>
      <c r="G59" s="1102"/>
      <c r="H59" s="1102"/>
      <c r="I59" s="1101"/>
      <c r="J59" s="1102"/>
      <c r="K59" s="1102"/>
      <c r="L59" s="1102"/>
      <c r="M59" s="1102"/>
      <c r="N59" s="1102"/>
      <c r="O59" s="1102"/>
      <c r="P59" s="1102"/>
      <c r="Q59" s="1102"/>
      <c r="R59" s="1102"/>
      <c r="S59" s="1102"/>
      <c r="T59" s="1102"/>
      <c r="U59" s="1102"/>
      <c r="V59" s="1102"/>
      <c r="W59" s="1102"/>
      <c r="X59" s="1102"/>
      <c r="Y59" s="1102"/>
      <c r="Z59" s="1103"/>
    </row>
    <row r="60" spans="2:26" ht="11.25" customHeight="1" x14ac:dyDescent="0.15">
      <c r="B60" s="1106"/>
      <c r="C60" s="1107"/>
      <c r="D60" s="1090"/>
      <c r="E60" s="1091"/>
      <c r="F60" s="1091"/>
      <c r="G60" s="1091"/>
      <c r="H60" s="1091"/>
      <c r="I60" s="1090"/>
      <c r="J60" s="1091"/>
      <c r="K60" s="1091"/>
      <c r="L60" s="1091"/>
      <c r="M60" s="1091"/>
      <c r="N60" s="1091"/>
      <c r="O60" s="1091"/>
      <c r="P60" s="1091"/>
      <c r="Q60" s="1091"/>
      <c r="R60" s="1091"/>
      <c r="S60" s="1091"/>
      <c r="T60" s="1091"/>
      <c r="U60" s="1091"/>
      <c r="V60" s="1091"/>
      <c r="W60" s="1091"/>
      <c r="X60" s="1091"/>
      <c r="Y60" s="1091"/>
      <c r="Z60" s="1092"/>
    </row>
    <row r="61" spans="2:26" ht="11.25" customHeight="1" x14ac:dyDescent="0.15">
      <c r="B61" s="1106"/>
      <c r="C61" s="1107"/>
      <c r="D61" s="1090"/>
      <c r="E61" s="1091"/>
      <c r="F61" s="1091"/>
      <c r="G61" s="1091"/>
      <c r="H61" s="1091"/>
      <c r="I61" s="1090"/>
      <c r="J61" s="1091"/>
      <c r="K61" s="1091"/>
      <c r="L61" s="1091"/>
      <c r="M61" s="1091"/>
      <c r="N61" s="1091"/>
      <c r="O61" s="1091"/>
      <c r="P61" s="1091"/>
      <c r="Q61" s="1091"/>
      <c r="R61" s="1091"/>
      <c r="S61" s="1091"/>
      <c r="T61" s="1091"/>
      <c r="U61" s="1091"/>
      <c r="V61" s="1091"/>
      <c r="W61" s="1091"/>
      <c r="X61" s="1091"/>
      <c r="Y61" s="1091"/>
      <c r="Z61" s="1092"/>
    </row>
    <row r="62" spans="2:26" ht="11.25" customHeight="1" x14ac:dyDescent="0.15">
      <c r="B62" s="1106"/>
      <c r="C62" s="1107"/>
      <c r="D62" s="1090"/>
      <c r="E62" s="1091"/>
      <c r="F62" s="1091"/>
      <c r="G62" s="1091"/>
      <c r="H62" s="1091"/>
      <c r="I62" s="1090"/>
      <c r="J62" s="1091"/>
      <c r="K62" s="1091"/>
      <c r="L62" s="1091"/>
      <c r="M62" s="1091"/>
      <c r="N62" s="1091"/>
      <c r="O62" s="1091"/>
      <c r="P62" s="1091"/>
      <c r="Q62" s="1091"/>
      <c r="R62" s="1091"/>
      <c r="S62" s="1091"/>
      <c r="T62" s="1091"/>
      <c r="U62" s="1091"/>
      <c r="V62" s="1091"/>
      <c r="W62" s="1091"/>
      <c r="X62" s="1091"/>
      <c r="Y62" s="1091"/>
      <c r="Z62" s="1092"/>
    </row>
    <row r="63" spans="2:26" ht="11.25" customHeight="1" x14ac:dyDescent="0.15">
      <c r="B63" s="1106"/>
      <c r="C63" s="1107"/>
      <c r="D63" s="1090"/>
      <c r="E63" s="1091"/>
      <c r="F63" s="1091"/>
      <c r="G63" s="1091"/>
      <c r="H63" s="1091"/>
      <c r="I63" s="1090"/>
      <c r="J63" s="1091"/>
      <c r="K63" s="1091"/>
      <c r="L63" s="1091"/>
      <c r="M63" s="1091"/>
      <c r="N63" s="1091"/>
      <c r="O63" s="1091"/>
      <c r="P63" s="1091"/>
      <c r="Q63" s="1091"/>
      <c r="R63" s="1091"/>
      <c r="S63" s="1091"/>
      <c r="T63" s="1091"/>
      <c r="U63" s="1091"/>
      <c r="V63" s="1091"/>
      <c r="W63" s="1091"/>
      <c r="X63" s="1091"/>
      <c r="Y63" s="1091"/>
      <c r="Z63" s="1092"/>
    </row>
    <row r="64" spans="2:26" ht="12" customHeight="1" x14ac:dyDescent="0.15">
      <c r="B64" s="1106"/>
      <c r="C64" s="1107"/>
      <c r="D64" s="1090"/>
      <c r="E64" s="1091"/>
      <c r="F64" s="1091"/>
      <c r="G64" s="1091"/>
      <c r="H64" s="1091"/>
      <c r="I64" s="1090"/>
      <c r="J64" s="1091"/>
      <c r="K64" s="1091"/>
      <c r="L64" s="1091"/>
      <c r="M64" s="1091"/>
      <c r="N64" s="1091"/>
      <c r="O64" s="1091"/>
      <c r="P64" s="1091"/>
      <c r="Q64" s="1091"/>
      <c r="R64" s="1091"/>
      <c r="S64" s="1091"/>
      <c r="T64" s="1091"/>
      <c r="U64" s="1091"/>
      <c r="V64" s="1091"/>
      <c r="W64" s="1091"/>
      <c r="X64" s="1091"/>
      <c r="Y64" s="1091"/>
      <c r="Z64" s="1092"/>
    </row>
    <row r="65" spans="2:26" ht="11.25" customHeight="1" x14ac:dyDescent="0.15">
      <c r="B65" s="1106"/>
      <c r="C65" s="1107"/>
      <c r="D65" s="1090"/>
      <c r="E65" s="1091"/>
      <c r="F65" s="1091"/>
      <c r="G65" s="1091"/>
      <c r="H65" s="1091"/>
      <c r="I65" s="1090"/>
      <c r="J65" s="1091"/>
      <c r="K65" s="1091"/>
      <c r="L65" s="1091"/>
      <c r="M65" s="1091"/>
      <c r="N65" s="1091"/>
      <c r="O65" s="1091"/>
      <c r="P65" s="1091"/>
      <c r="Q65" s="1091"/>
      <c r="R65" s="1091"/>
      <c r="S65" s="1091"/>
      <c r="T65" s="1091"/>
      <c r="U65" s="1091"/>
      <c r="V65" s="1091"/>
      <c r="W65" s="1091"/>
      <c r="X65" s="1091"/>
      <c r="Y65" s="1091"/>
      <c r="Z65" s="1092"/>
    </row>
    <row r="66" spans="2:26" ht="11.25" customHeight="1" x14ac:dyDescent="0.15">
      <c r="B66" s="1106"/>
      <c r="C66" s="1107"/>
      <c r="D66" s="1090"/>
      <c r="E66" s="1091"/>
      <c r="F66" s="1091"/>
      <c r="G66" s="1091"/>
      <c r="H66" s="1091"/>
      <c r="I66" s="1090"/>
      <c r="J66" s="1091"/>
      <c r="K66" s="1091"/>
      <c r="L66" s="1091"/>
      <c r="M66" s="1091"/>
      <c r="N66" s="1091"/>
      <c r="O66" s="1091"/>
      <c r="P66" s="1091"/>
      <c r="Q66" s="1091"/>
      <c r="R66" s="1091"/>
      <c r="S66" s="1091"/>
      <c r="T66" s="1091"/>
      <c r="U66" s="1091"/>
      <c r="V66" s="1091"/>
      <c r="W66" s="1091"/>
      <c r="X66" s="1091"/>
      <c r="Y66" s="1091"/>
      <c r="Z66" s="1092"/>
    </row>
    <row r="67" spans="2:26" ht="11.25" customHeight="1" x14ac:dyDescent="0.15">
      <c r="B67" s="1106"/>
      <c r="C67" s="1107"/>
      <c r="D67" s="1090"/>
      <c r="E67" s="1091"/>
      <c r="F67" s="1091"/>
      <c r="G67" s="1091"/>
      <c r="H67" s="1091"/>
      <c r="I67" s="1090"/>
      <c r="J67" s="1091"/>
      <c r="K67" s="1091"/>
      <c r="L67" s="1091"/>
      <c r="M67" s="1091"/>
      <c r="N67" s="1091"/>
      <c r="O67" s="1091"/>
      <c r="P67" s="1091"/>
      <c r="Q67" s="1091"/>
      <c r="R67" s="1091"/>
      <c r="S67" s="1091"/>
      <c r="T67" s="1091"/>
      <c r="U67" s="1091"/>
      <c r="V67" s="1091"/>
      <c r="W67" s="1091"/>
      <c r="X67" s="1091"/>
      <c r="Y67" s="1091"/>
      <c r="Z67" s="1092"/>
    </row>
    <row r="68" spans="2:26" ht="11.25" customHeight="1" x14ac:dyDescent="0.15">
      <c r="B68" s="1106"/>
      <c r="C68" s="1107"/>
      <c r="D68" s="1090"/>
      <c r="E68" s="1091"/>
      <c r="F68" s="1091"/>
      <c r="G68" s="1091"/>
      <c r="H68" s="1091"/>
      <c r="I68" s="1090"/>
      <c r="J68" s="1091"/>
      <c r="K68" s="1091"/>
      <c r="L68" s="1091"/>
      <c r="M68" s="1091"/>
      <c r="N68" s="1091"/>
      <c r="O68" s="1091"/>
      <c r="P68" s="1091"/>
      <c r="Q68" s="1091"/>
      <c r="R68" s="1091"/>
      <c r="S68" s="1091"/>
      <c r="T68" s="1091"/>
      <c r="U68" s="1091"/>
      <c r="V68" s="1091"/>
      <c r="W68" s="1091"/>
      <c r="X68" s="1091"/>
      <c r="Y68" s="1091"/>
      <c r="Z68" s="1092"/>
    </row>
    <row r="69" spans="2:26" ht="11.25" customHeight="1" thickBot="1" x14ac:dyDescent="0.2">
      <c r="B69" s="1108"/>
      <c r="C69" s="1109"/>
      <c r="D69" s="1094"/>
      <c r="E69" s="1095"/>
      <c r="F69" s="1095"/>
      <c r="G69" s="1095"/>
      <c r="H69" s="1095"/>
      <c r="I69" s="1094"/>
      <c r="J69" s="1095"/>
      <c r="K69" s="1095"/>
      <c r="L69" s="1095"/>
      <c r="M69" s="1095"/>
      <c r="N69" s="1095"/>
      <c r="O69" s="1095"/>
      <c r="P69" s="1095"/>
      <c r="Q69" s="1095"/>
      <c r="R69" s="1095"/>
      <c r="S69" s="1095"/>
      <c r="T69" s="1095"/>
      <c r="U69" s="1095"/>
      <c r="V69" s="1095"/>
      <c r="W69" s="1095"/>
      <c r="X69" s="1095"/>
      <c r="Y69" s="1095"/>
      <c r="Z69" s="1096"/>
    </row>
    <row r="70" spans="2:26" ht="13.5" customHeight="1" x14ac:dyDescent="0.15">
      <c r="B70" s="1104" t="s">
        <v>526</v>
      </c>
      <c r="C70" s="1105"/>
      <c r="D70" s="1101"/>
      <c r="E70" s="1102"/>
      <c r="F70" s="1102"/>
      <c r="G70" s="1102"/>
      <c r="H70" s="1103"/>
      <c r="I70" s="1101"/>
      <c r="J70" s="1102"/>
      <c r="K70" s="1102"/>
      <c r="L70" s="1102"/>
      <c r="M70" s="1102"/>
      <c r="N70" s="1102"/>
      <c r="O70" s="1102"/>
      <c r="P70" s="1102"/>
      <c r="Q70" s="1102"/>
      <c r="R70" s="1102"/>
      <c r="S70" s="1102"/>
      <c r="T70" s="1102"/>
      <c r="U70" s="1102"/>
      <c r="V70" s="1102"/>
      <c r="W70" s="1102"/>
      <c r="X70" s="1102"/>
      <c r="Y70" s="1102"/>
      <c r="Z70" s="1103"/>
    </row>
    <row r="71" spans="2:26" ht="12" customHeight="1" x14ac:dyDescent="0.15">
      <c r="B71" s="1106"/>
      <c r="C71" s="1107"/>
      <c r="D71" s="1090"/>
      <c r="E71" s="1091"/>
      <c r="F71" s="1091"/>
      <c r="G71" s="1091"/>
      <c r="H71" s="1092"/>
      <c r="I71" s="1090"/>
      <c r="J71" s="1091"/>
      <c r="K71" s="1091"/>
      <c r="L71" s="1091"/>
      <c r="M71" s="1091"/>
      <c r="N71" s="1091"/>
      <c r="O71" s="1091"/>
      <c r="P71" s="1091"/>
      <c r="Q71" s="1091"/>
      <c r="R71" s="1091"/>
      <c r="S71" s="1091"/>
      <c r="T71" s="1091"/>
      <c r="U71" s="1091"/>
      <c r="V71" s="1091"/>
      <c r="W71" s="1091"/>
      <c r="X71" s="1091"/>
      <c r="Y71" s="1091"/>
      <c r="Z71" s="1092"/>
    </row>
    <row r="72" spans="2:26" ht="11.25" customHeight="1" x14ac:dyDescent="0.15">
      <c r="B72" s="1106"/>
      <c r="C72" s="1107"/>
      <c r="D72" s="1090"/>
      <c r="E72" s="1091"/>
      <c r="F72" s="1091"/>
      <c r="G72" s="1091"/>
      <c r="H72" s="1092"/>
      <c r="I72" s="1090"/>
      <c r="J72" s="1091"/>
      <c r="K72" s="1091"/>
      <c r="L72" s="1091"/>
      <c r="M72" s="1091"/>
      <c r="N72" s="1091"/>
      <c r="O72" s="1091"/>
      <c r="P72" s="1091"/>
      <c r="Q72" s="1091"/>
      <c r="R72" s="1091"/>
      <c r="S72" s="1091"/>
      <c r="T72" s="1091"/>
      <c r="U72" s="1091"/>
      <c r="V72" s="1091"/>
      <c r="W72" s="1091"/>
      <c r="X72" s="1091"/>
      <c r="Y72" s="1091"/>
      <c r="Z72" s="1092"/>
    </row>
    <row r="73" spans="2:26" ht="12.75" customHeight="1" x14ac:dyDescent="0.15">
      <c r="B73" s="1106"/>
      <c r="C73" s="1107"/>
      <c r="D73" s="1090"/>
      <c r="E73" s="1091"/>
      <c r="F73" s="1091"/>
      <c r="G73" s="1091"/>
      <c r="H73" s="1092"/>
      <c r="I73" s="1090"/>
      <c r="J73" s="1091"/>
      <c r="K73" s="1091"/>
      <c r="L73" s="1091"/>
      <c r="M73" s="1091"/>
      <c r="N73" s="1091"/>
      <c r="O73" s="1091"/>
      <c r="P73" s="1091"/>
      <c r="Q73" s="1091"/>
      <c r="R73" s="1091"/>
      <c r="S73" s="1091"/>
      <c r="T73" s="1091"/>
      <c r="U73" s="1091"/>
      <c r="V73" s="1091"/>
      <c r="W73" s="1091"/>
      <c r="X73" s="1091"/>
      <c r="Y73" s="1091"/>
      <c r="Z73" s="1092"/>
    </row>
    <row r="74" spans="2:26" ht="11.25" customHeight="1" x14ac:dyDescent="0.15">
      <c r="B74" s="1106"/>
      <c r="C74" s="1107"/>
      <c r="D74" s="1090"/>
      <c r="E74" s="1091"/>
      <c r="F74" s="1091"/>
      <c r="G74" s="1091"/>
      <c r="H74" s="1092"/>
      <c r="I74" s="1090"/>
      <c r="J74" s="1091"/>
      <c r="K74" s="1091"/>
      <c r="L74" s="1091"/>
      <c r="M74" s="1091"/>
      <c r="N74" s="1091"/>
      <c r="O74" s="1091"/>
      <c r="P74" s="1091"/>
      <c r="Q74" s="1091"/>
      <c r="R74" s="1091"/>
      <c r="S74" s="1091"/>
      <c r="T74" s="1091"/>
      <c r="U74" s="1091"/>
      <c r="V74" s="1091"/>
      <c r="W74" s="1091"/>
      <c r="X74" s="1091"/>
      <c r="Y74" s="1091"/>
      <c r="Z74" s="1092"/>
    </row>
    <row r="75" spans="2:26" ht="12" customHeight="1" x14ac:dyDescent="0.15">
      <c r="B75" s="1106"/>
      <c r="C75" s="1107"/>
      <c r="D75" s="1090"/>
      <c r="E75" s="1091"/>
      <c r="F75" s="1091"/>
      <c r="G75" s="1091"/>
      <c r="H75" s="1092"/>
      <c r="I75" s="1090"/>
      <c r="J75" s="1091"/>
      <c r="K75" s="1091"/>
      <c r="L75" s="1091"/>
      <c r="M75" s="1091"/>
      <c r="N75" s="1091"/>
      <c r="O75" s="1091"/>
      <c r="P75" s="1091"/>
      <c r="Q75" s="1091"/>
      <c r="R75" s="1091"/>
      <c r="S75" s="1091"/>
      <c r="T75" s="1091"/>
      <c r="U75" s="1091"/>
      <c r="V75" s="1091"/>
      <c r="W75" s="1091"/>
      <c r="X75" s="1091"/>
      <c r="Y75" s="1091"/>
      <c r="Z75" s="1092"/>
    </row>
    <row r="76" spans="2:26" ht="12" customHeight="1" thickBot="1" x14ac:dyDescent="0.2">
      <c r="B76" s="1108"/>
      <c r="C76" s="1109"/>
      <c r="D76" s="1094"/>
      <c r="E76" s="1095"/>
      <c r="F76" s="1095"/>
      <c r="G76" s="1095"/>
      <c r="H76" s="1096"/>
      <c r="I76" s="1094"/>
      <c r="J76" s="1095"/>
      <c r="K76" s="1095"/>
      <c r="L76" s="1095"/>
      <c r="M76" s="1095"/>
      <c r="N76" s="1095"/>
      <c r="O76" s="1095"/>
      <c r="P76" s="1095"/>
      <c r="Q76" s="1095"/>
      <c r="R76" s="1095"/>
      <c r="S76" s="1095"/>
      <c r="T76" s="1095"/>
      <c r="U76" s="1095"/>
      <c r="V76" s="1095"/>
      <c r="W76" s="1095"/>
      <c r="X76" s="1095"/>
      <c r="Y76" s="1095"/>
      <c r="Z76" s="1096"/>
    </row>
    <row r="77" spans="2:26" ht="12" customHeight="1" x14ac:dyDescent="0.15">
      <c r="B77" s="1097" t="s">
        <v>547</v>
      </c>
      <c r="C77" s="1110"/>
      <c r="D77" s="1090"/>
      <c r="E77" s="1091"/>
      <c r="F77" s="1091"/>
      <c r="G77" s="1091"/>
      <c r="H77" s="1092"/>
      <c r="I77" s="1101"/>
      <c r="J77" s="1102"/>
      <c r="K77" s="1102"/>
      <c r="L77" s="1102"/>
      <c r="M77" s="1102"/>
      <c r="N77" s="1102"/>
      <c r="O77" s="1102"/>
      <c r="P77" s="1102"/>
      <c r="Q77" s="1102"/>
      <c r="R77" s="1102"/>
      <c r="S77" s="1102"/>
      <c r="T77" s="1102"/>
      <c r="U77" s="1102"/>
      <c r="V77" s="1102"/>
      <c r="W77" s="1102"/>
      <c r="X77" s="1102"/>
      <c r="Y77" s="1102"/>
      <c r="Z77" s="1103"/>
    </row>
    <row r="78" spans="2:26" ht="12" customHeight="1" x14ac:dyDescent="0.15">
      <c r="B78" s="1106"/>
      <c r="C78" s="1111"/>
      <c r="D78" s="1090"/>
      <c r="E78" s="1091"/>
      <c r="F78" s="1091"/>
      <c r="G78" s="1091"/>
      <c r="H78" s="1092"/>
      <c r="I78" s="1090"/>
      <c r="J78" s="1091"/>
      <c r="K78" s="1091"/>
      <c r="L78" s="1091"/>
      <c r="M78" s="1091"/>
      <c r="N78" s="1091"/>
      <c r="O78" s="1091"/>
      <c r="P78" s="1091"/>
      <c r="Q78" s="1091"/>
      <c r="R78" s="1091"/>
      <c r="S78" s="1091"/>
      <c r="T78" s="1091"/>
      <c r="U78" s="1091"/>
      <c r="V78" s="1091"/>
      <c r="W78" s="1091"/>
      <c r="X78" s="1091"/>
      <c r="Y78" s="1091"/>
      <c r="Z78" s="1092"/>
    </row>
    <row r="79" spans="2:26" ht="12" customHeight="1" x14ac:dyDescent="0.15">
      <c r="B79" s="1106"/>
      <c r="C79" s="1111"/>
      <c r="D79" s="1090"/>
      <c r="E79" s="1091"/>
      <c r="F79" s="1091"/>
      <c r="G79" s="1091"/>
      <c r="H79" s="1092"/>
      <c r="I79" s="1090"/>
      <c r="J79" s="1091"/>
      <c r="K79" s="1091"/>
      <c r="L79" s="1091"/>
      <c r="M79" s="1091"/>
      <c r="N79" s="1091"/>
      <c r="O79" s="1091"/>
      <c r="P79" s="1091"/>
      <c r="Q79" s="1091"/>
      <c r="R79" s="1091"/>
      <c r="S79" s="1091"/>
      <c r="T79" s="1091"/>
      <c r="U79" s="1091"/>
      <c r="V79" s="1091"/>
      <c r="W79" s="1091"/>
      <c r="X79" s="1091"/>
      <c r="Y79" s="1091"/>
      <c r="Z79" s="1092"/>
    </row>
    <row r="80" spans="2:26" ht="12" customHeight="1" x14ac:dyDescent="0.15">
      <c r="B80" s="1106"/>
      <c r="C80" s="1111"/>
      <c r="D80" s="1090"/>
      <c r="E80" s="1091"/>
      <c r="F80" s="1091"/>
      <c r="G80" s="1091"/>
      <c r="H80" s="1092"/>
      <c r="I80" s="1090"/>
      <c r="J80" s="1091"/>
      <c r="K80" s="1091"/>
      <c r="L80" s="1091"/>
      <c r="M80" s="1091"/>
      <c r="N80" s="1091"/>
      <c r="O80" s="1091"/>
      <c r="P80" s="1091"/>
      <c r="Q80" s="1091"/>
      <c r="R80" s="1091"/>
      <c r="S80" s="1091"/>
      <c r="T80" s="1091"/>
      <c r="U80" s="1091"/>
      <c r="V80" s="1091"/>
      <c r="W80" s="1091"/>
      <c r="X80" s="1091"/>
      <c r="Y80" s="1091"/>
      <c r="Z80" s="1092"/>
    </row>
    <row r="81" spans="2:27" ht="12" customHeight="1" x14ac:dyDescent="0.15">
      <c r="B81" s="1106"/>
      <c r="C81" s="1111"/>
      <c r="D81" s="1090"/>
      <c r="E81" s="1091"/>
      <c r="F81" s="1091"/>
      <c r="G81" s="1091"/>
      <c r="H81" s="1092"/>
      <c r="I81" s="1090"/>
      <c r="J81" s="1091"/>
      <c r="K81" s="1091"/>
      <c r="L81" s="1091"/>
      <c r="M81" s="1091"/>
      <c r="N81" s="1091"/>
      <c r="O81" s="1091"/>
      <c r="P81" s="1091"/>
      <c r="Q81" s="1091"/>
      <c r="R81" s="1091"/>
      <c r="S81" s="1091"/>
      <c r="T81" s="1091"/>
      <c r="U81" s="1091"/>
      <c r="V81" s="1091"/>
      <c r="W81" s="1091"/>
      <c r="X81" s="1091"/>
      <c r="Y81" s="1091"/>
      <c r="Z81" s="1092"/>
    </row>
    <row r="82" spans="2:27" ht="11.25" customHeight="1" x14ac:dyDescent="0.15">
      <c r="B82" s="1106"/>
      <c r="C82" s="1111"/>
      <c r="D82" s="1090"/>
      <c r="E82" s="1091"/>
      <c r="F82" s="1091"/>
      <c r="G82" s="1091"/>
      <c r="H82" s="1092"/>
      <c r="I82" s="1090"/>
      <c r="J82" s="1091"/>
      <c r="K82" s="1091"/>
      <c r="L82" s="1091"/>
      <c r="M82" s="1091"/>
      <c r="N82" s="1091"/>
      <c r="O82" s="1091"/>
      <c r="P82" s="1091"/>
      <c r="Q82" s="1091"/>
      <c r="R82" s="1091"/>
      <c r="S82" s="1091"/>
      <c r="T82" s="1091"/>
      <c r="U82" s="1091"/>
      <c r="V82" s="1091"/>
      <c r="W82" s="1091"/>
      <c r="X82" s="1091"/>
      <c r="Y82" s="1091"/>
      <c r="Z82" s="1092"/>
    </row>
    <row r="83" spans="2:27" ht="11.25" customHeight="1" x14ac:dyDescent="0.15">
      <c r="B83" s="1106"/>
      <c r="C83" s="1111"/>
      <c r="D83" s="1090"/>
      <c r="E83" s="1091"/>
      <c r="F83" s="1091"/>
      <c r="G83" s="1091"/>
      <c r="H83" s="1092"/>
      <c r="I83" s="1090"/>
      <c r="J83" s="1091"/>
      <c r="K83" s="1091"/>
      <c r="L83" s="1091"/>
      <c r="M83" s="1091"/>
      <c r="N83" s="1091"/>
      <c r="O83" s="1091"/>
      <c r="P83" s="1091"/>
      <c r="Q83" s="1091"/>
      <c r="R83" s="1091"/>
      <c r="S83" s="1091"/>
      <c r="T83" s="1091"/>
      <c r="U83" s="1091"/>
      <c r="V83" s="1091"/>
      <c r="W83" s="1091"/>
      <c r="X83" s="1091"/>
      <c r="Y83" s="1091"/>
      <c r="Z83" s="1092"/>
    </row>
    <row r="84" spans="2:27" ht="11.25" customHeight="1" x14ac:dyDescent="0.15">
      <c r="B84" s="1106"/>
      <c r="C84" s="1111"/>
      <c r="D84" s="1090"/>
      <c r="E84" s="1091"/>
      <c r="F84" s="1091"/>
      <c r="G84" s="1091"/>
      <c r="H84" s="1092"/>
      <c r="I84" s="1090"/>
      <c r="J84" s="1091"/>
      <c r="K84" s="1091"/>
      <c r="L84" s="1091"/>
      <c r="M84" s="1091"/>
      <c r="N84" s="1091"/>
      <c r="O84" s="1091"/>
      <c r="P84" s="1091"/>
      <c r="Q84" s="1091"/>
      <c r="R84" s="1091"/>
      <c r="S84" s="1091"/>
      <c r="T84" s="1091"/>
      <c r="U84" s="1091"/>
      <c r="V84" s="1091"/>
      <c r="W84" s="1091"/>
      <c r="X84" s="1091"/>
      <c r="Y84" s="1091"/>
      <c r="Z84" s="1092"/>
    </row>
    <row r="85" spans="2:27" ht="11.25" customHeight="1" x14ac:dyDescent="0.15">
      <c r="B85" s="1106"/>
      <c r="C85" s="1111"/>
      <c r="D85" s="1090"/>
      <c r="E85" s="1091"/>
      <c r="F85" s="1091"/>
      <c r="G85" s="1091"/>
      <c r="H85" s="1092"/>
      <c r="I85" s="1090"/>
      <c r="J85" s="1091"/>
      <c r="K85" s="1091"/>
      <c r="L85" s="1091"/>
      <c r="M85" s="1091"/>
      <c r="N85" s="1091"/>
      <c r="O85" s="1091"/>
      <c r="P85" s="1091"/>
      <c r="Q85" s="1091"/>
      <c r="R85" s="1091"/>
      <c r="S85" s="1091"/>
      <c r="T85" s="1091"/>
      <c r="U85" s="1091"/>
      <c r="V85" s="1091"/>
      <c r="W85" s="1091"/>
      <c r="X85" s="1091"/>
      <c r="Y85" s="1091"/>
      <c r="Z85" s="1092"/>
    </row>
    <row r="86" spans="2:27" ht="11.25" customHeight="1" x14ac:dyDescent="0.15">
      <c r="B86" s="1106"/>
      <c r="C86" s="1111"/>
      <c r="D86" s="1090"/>
      <c r="E86" s="1091"/>
      <c r="F86" s="1091"/>
      <c r="G86" s="1091"/>
      <c r="H86" s="1092"/>
      <c r="I86" s="1090"/>
      <c r="J86" s="1091"/>
      <c r="K86" s="1091"/>
      <c r="L86" s="1091"/>
      <c r="M86" s="1091"/>
      <c r="N86" s="1091"/>
      <c r="O86" s="1091"/>
      <c r="P86" s="1091"/>
      <c r="Q86" s="1091"/>
      <c r="R86" s="1091"/>
      <c r="S86" s="1091"/>
      <c r="T86" s="1091"/>
      <c r="U86" s="1091"/>
      <c r="V86" s="1091"/>
      <c r="W86" s="1091"/>
      <c r="X86" s="1091"/>
      <c r="Y86" s="1091"/>
      <c r="Z86" s="1092"/>
    </row>
    <row r="87" spans="2:27" ht="12" customHeight="1" thickBot="1" x14ac:dyDescent="0.2">
      <c r="B87" s="1108"/>
      <c r="C87" s="1112"/>
      <c r="D87" s="1090"/>
      <c r="E87" s="1091"/>
      <c r="F87" s="1091"/>
      <c r="G87" s="1091"/>
      <c r="H87" s="1092"/>
      <c r="I87" s="1094"/>
      <c r="J87" s="1095"/>
      <c r="K87" s="1095"/>
      <c r="L87" s="1095"/>
      <c r="M87" s="1095"/>
      <c r="N87" s="1095"/>
      <c r="O87" s="1095"/>
      <c r="P87" s="1095"/>
      <c r="Q87" s="1095"/>
      <c r="R87" s="1095"/>
      <c r="S87" s="1095"/>
      <c r="T87" s="1095"/>
      <c r="U87" s="1095"/>
      <c r="V87" s="1095"/>
      <c r="W87" s="1095"/>
      <c r="X87" s="1095"/>
      <c r="Y87" s="1095"/>
      <c r="Z87" s="1096"/>
    </row>
    <row r="88" spans="2:27" ht="13.5" customHeight="1" x14ac:dyDescent="0.15">
      <c r="B88" s="1097" t="s">
        <v>548</v>
      </c>
      <c r="C88" s="1098"/>
      <c r="D88" s="1101"/>
      <c r="E88" s="1102"/>
      <c r="F88" s="1102"/>
      <c r="G88" s="1102"/>
      <c r="H88" s="1103"/>
      <c r="I88" s="1101"/>
      <c r="J88" s="1102"/>
      <c r="K88" s="1102"/>
      <c r="L88" s="1102"/>
      <c r="M88" s="1102"/>
      <c r="N88" s="1102"/>
      <c r="O88" s="1102"/>
      <c r="P88" s="1102"/>
      <c r="Q88" s="1102"/>
      <c r="R88" s="1102"/>
      <c r="S88" s="1102"/>
      <c r="T88" s="1102"/>
      <c r="U88" s="1102"/>
      <c r="V88" s="1102"/>
      <c r="W88" s="1102"/>
      <c r="X88" s="1102"/>
      <c r="Y88" s="1102"/>
      <c r="Z88" s="1103"/>
    </row>
    <row r="89" spans="2:27" ht="12" customHeight="1" thickBot="1" x14ac:dyDescent="0.2">
      <c r="B89" s="1099"/>
      <c r="C89" s="1100"/>
      <c r="D89" s="1094"/>
      <c r="E89" s="1095"/>
      <c r="F89" s="1095"/>
      <c r="G89" s="1095"/>
      <c r="H89" s="1096"/>
      <c r="I89" s="1094"/>
      <c r="J89" s="1095"/>
      <c r="K89" s="1095"/>
      <c r="L89" s="1095"/>
      <c r="M89" s="1095"/>
      <c r="N89" s="1095"/>
      <c r="O89" s="1095"/>
      <c r="P89" s="1095"/>
      <c r="Q89" s="1095"/>
      <c r="R89" s="1095"/>
      <c r="S89" s="1095"/>
      <c r="T89" s="1095"/>
      <c r="U89" s="1095"/>
      <c r="V89" s="1095"/>
      <c r="W89" s="1095"/>
      <c r="X89" s="1095"/>
      <c r="Y89" s="1095"/>
      <c r="Z89" s="1096"/>
    </row>
    <row r="90" spans="2:27" x14ac:dyDescent="0.15">
      <c r="B90" s="16"/>
      <c r="C90" s="16"/>
      <c r="D90" s="1093"/>
      <c r="E90" s="1093"/>
      <c r="F90" s="1093"/>
      <c r="G90" s="1093"/>
      <c r="H90" s="1093"/>
      <c r="I90" s="408"/>
      <c r="J90" s="408"/>
      <c r="K90" s="408"/>
      <c r="L90" s="408"/>
      <c r="M90" s="408"/>
      <c r="N90" s="408"/>
      <c r="O90" s="408"/>
      <c r="P90" s="408"/>
      <c r="Q90" s="408"/>
      <c r="R90" s="408"/>
      <c r="S90" s="408"/>
      <c r="T90" s="408"/>
      <c r="U90" s="408"/>
      <c r="V90" s="408"/>
      <c r="W90" s="408"/>
      <c r="X90" s="408"/>
      <c r="Y90" s="408"/>
      <c r="Z90" s="408"/>
      <c r="AA90" s="16"/>
    </row>
    <row r="91" spans="2:27" x14ac:dyDescent="0.15">
      <c r="B91" s="16"/>
      <c r="C91" s="16"/>
      <c r="D91" s="16"/>
      <c r="E91" s="409"/>
      <c r="F91" s="16"/>
      <c r="G91" s="16"/>
      <c r="H91" s="16"/>
      <c r="I91" s="16"/>
      <c r="J91" s="16"/>
      <c r="K91" s="16"/>
      <c r="L91" s="16"/>
      <c r="M91" s="16"/>
      <c r="N91" s="16"/>
      <c r="O91" s="16"/>
      <c r="P91" s="16"/>
      <c r="Q91" s="16"/>
      <c r="R91" s="16"/>
      <c r="S91" s="16"/>
      <c r="T91" s="16"/>
      <c r="U91" s="16"/>
      <c r="V91" s="16"/>
      <c r="W91" s="16"/>
      <c r="X91" s="16"/>
      <c r="Y91" s="16"/>
      <c r="Z91" s="16"/>
      <c r="AA91" s="16"/>
    </row>
  </sheetData>
  <sheetProtection algorithmName="SHA-512" hashValue="+R0PP5NGEAojRJx1XCE2T0gb447FX1BeLnXi7IKpB+4XjRHP0hSSbAhTjG9M7wGdQ4MTz4tY7bb6J4TVgY8jqg==" saltValue="5xPYAYlzn+6JHuJ/DwmeVw==" spinCount="100000" sheet="1" objects="1" scenarios="1"/>
  <mergeCells count="170">
    <mergeCell ref="B2:H2"/>
    <mergeCell ref="B9:D9"/>
    <mergeCell ref="E9:Z9"/>
    <mergeCell ref="B10:D10"/>
    <mergeCell ref="E10:Z10"/>
    <mergeCell ref="B16:D17"/>
    <mergeCell ref="E16:E17"/>
    <mergeCell ref="F16:F17"/>
    <mergeCell ref="G16:G17"/>
    <mergeCell ref="B11:D11"/>
    <mergeCell ref="E11:Z11"/>
    <mergeCell ref="B22:D23"/>
    <mergeCell ref="E22:E23"/>
    <mergeCell ref="F22:F23"/>
    <mergeCell ref="G22:G23"/>
    <mergeCell ref="B13:D13"/>
    <mergeCell ref="H13:Z13"/>
    <mergeCell ref="B14:D15"/>
    <mergeCell ref="E14:E15"/>
    <mergeCell ref="F14:F15"/>
    <mergeCell ref="G14:G15"/>
    <mergeCell ref="B18:D19"/>
    <mergeCell ref="E18:E19"/>
    <mergeCell ref="F18:F19"/>
    <mergeCell ref="G18:G19"/>
    <mergeCell ref="B20:D21"/>
    <mergeCell ref="E20:E21"/>
    <mergeCell ref="F20:F21"/>
    <mergeCell ref="G20:G21"/>
    <mergeCell ref="D34:H34"/>
    <mergeCell ref="I34:Z34"/>
    <mergeCell ref="D35:H35"/>
    <mergeCell ref="I35:Z35"/>
    <mergeCell ref="C38:C44"/>
    <mergeCell ref="D36:H36"/>
    <mergeCell ref="I36:Z36"/>
    <mergeCell ref="D37:H37"/>
    <mergeCell ref="I37:Z37"/>
    <mergeCell ref="I40:Z40"/>
    <mergeCell ref="D38:H38"/>
    <mergeCell ref="I38:Z38"/>
    <mergeCell ref="D39:H39"/>
    <mergeCell ref="I39:Z39"/>
    <mergeCell ref="B26:D27"/>
    <mergeCell ref="E26:E27"/>
    <mergeCell ref="F26:F27"/>
    <mergeCell ref="G26:G27"/>
    <mergeCell ref="B24:D25"/>
    <mergeCell ref="E24:E25"/>
    <mergeCell ref="F24:F25"/>
    <mergeCell ref="G24:G25"/>
    <mergeCell ref="I31:Z31"/>
    <mergeCell ref="B28:Z28"/>
    <mergeCell ref="B29:H29"/>
    <mergeCell ref="I29:Z29"/>
    <mergeCell ref="B30:B47"/>
    <mergeCell ref="C30:C37"/>
    <mergeCell ref="D30:H30"/>
    <mergeCell ref="D43:H43"/>
    <mergeCell ref="I43:Z43"/>
    <mergeCell ref="I30:Z30"/>
    <mergeCell ref="D31:H31"/>
    <mergeCell ref="D32:H32"/>
    <mergeCell ref="D40:H40"/>
    <mergeCell ref="I32:Z32"/>
    <mergeCell ref="D33:H33"/>
    <mergeCell ref="I33:Z33"/>
    <mergeCell ref="C45:C47"/>
    <mergeCell ref="D45:H45"/>
    <mergeCell ref="I45:Z45"/>
    <mergeCell ref="D46:H46"/>
    <mergeCell ref="I46:Z46"/>
    <mergeCell ref="D47:H47"/>
    <mergeCell ref="I47:Z47"/>
    <mergeCell ref="D41:H41"/>
    <mergeCell ref="I41:Z41"/>
    <mergeCell ref="D42:H42"/>
    <mergeCell ref="I42:Z42"/>
    <mergeCell ref="D44:H44"/>
    <mergeCell ref="I44:Z44"/>
    <mergeCell ref="B48:C58"/>
    <mergeCell ref="D48:H48"/>
    <mergeCell ref="I48:Z48"/>
    <mergeCell ref="D49:H49"/>
    <mergeCell ref="I49:Z49"/>
    <mergeCell ref="D50:H50"/>
    <mergeCell ref="D58:H58"/>
    <mergeCell ref="I58:Z58"/>
    <mergeCell ref="I52:Z52"/>
    <mergeCell ref="D53:H53"/>
    <mergeCell ref="D56:H56"/>
    <mergeCell ref="I56:Z56"/>
    <mergeCell ref="D57:H57"/>
    <mergeCell ref="I57:Z57"/>
    <mergeCell ref="I50:Z50"/>
    <mergeCell ref="D51:H51"/>
    <mergeCell ref="I51:Z51"/>
    <mergeCell ref="D52:H52"/>
    <mergeCell ref="I53:Z53"/>
    <mergeCell ref="D54:H54"/>
    <mergeCell ref="I54:Z54"/>
    <mergeCell ref="D55:H55"/>
    <mergeCell ref="I55:Z55"/>
    <mergeCell ref="B59:C69"/>
    <mergeCell ref="D59:H59"/>
    <mergeCell ref="I59:Z59"/>
    <mergeCell ref="D60:H60"/>
    <mergeCell ref="I60:Z60"/>
    <mergeCell ref="D61:H61"/>
    <mergeCell ref="I61:Z61"/>
    <mergeCell ref="D62:H62"/>
    <mergeCell ref="I62:Z62"/>
    <mergeCell ref="D64:H64"/>
    <mergeCell ref="I69:Z69"/>
    <mergeCell ref="I63:Z63"/>
    <mergeCell ref="D67:H67"/>
    <mergeCell ref="I64:Z64"/>
    <mergeCell ref="D65:H65"/>
    <mergeCell ref="D63:H63"/>
    <mergeCell ref="I65:Z65"/>
    <mergeCell ref="D66:H66"/>
    <mergeCell ref="I68:Z68"/>
    <mergeCell ref="B88:C89"/>
    <mergeCell ref="D88:H88"/>
    <mergeCell ref="I88:Z88"/>
    <mergeCell ref="D89:H89"/>
    <mergeCell ref="I89:Z89"/>
    <mergeCell ref="B70:C76"/>
    <mergeCell ref="D70:H70"/>
    <mergeCell ref="I70:Z70"/>
    <mergeCell ref="D71:H71"/>
    <mergeCell ref="I71:Z71"/>
    <mergeCell ref="B77:C87"/>
    <mergeCell ref="D77:H77"/>
    <mergeCell ref="I77:Z77"/>
    <mergeCell ref="D78:H78"/>
    <mergeCell ref="I78:Z78"/>
    <mergeCell ref="D75:H75"/>
    <mergeCell ref="I75:Z75"/>
    <mergeCell ref="D76:H76"/>
    <mergeCell ref="I76:Z76"/>
    <mergeCell ref="I74:Z74"/>
    <mergeCell ref="D74:H74"/>
    <mergeCell ref="D72:H72"/>
    <mergeCell ref="I72:Z72"/>
    <mergeCell ref="D73:H73"/>
    <mergeCell ref="I66:Z66"/>
    <mergeCell ref="I67:Z67"/>
    <mergeCell ref="D68:H68"/>
    <mergeCell ref="D90:H90"/>
    <mergeCell ref="D85:H85"/>
    <mergeCell ref="I85:Z85"/>
    <mergeCell ref="D86:H86"/>
    <mergeCell ref="I86:Z86"/>
    <mergeCell ref="D87:H87"/>
    <mergeCell ref="I87:Z87"/>
    <mergeCell ref="I84:Z84"/>
    <mergeCell ref="D79:H79"/>
    <mergeCell ref="I79:Z79"/>
    <mergeCell ref="D80:H80"/>
    <mergeCell ref="I80:Z80"/>
    <mergeCell ref="D81:H81"/>
    <mergeCell ref="I81:Z81"/>
    <mergeCell ref="D82:H82"/>
    <mergeCell ref="I82:Z82"/>
    <mergeCell ref="D83:H83"/>
    <mergeCell ref="I83:Z83"/>
    <mergeCell ref="D84:H84"/>
    <mergeCell ref="D69:H69"/>
    <mergeCell ref="I73:Z73"/>
  </mergeCells>
  <phoneticPr fontId="58" type="noConversion"/>
  <conditionalFormatting sqref="J22:S23 J20:O21 J18:S19 M24:Z25 J24:J27 I18:I27 K26:T27 I14:R17 S15:S17 S14:Z15">
    <cfRule type="cellIs" dxfId="47" priority="3" stopIfTrue="1" operator="notEqual">
      <formula>""</formula>
    </cfRule>
  </conditionalFormatting>
  <conditionalFormatting sqref="T18:Z23 P20:S21">
    <cfRule type="cellIs" dxfId="46" priority="4" stopIfTrue="1" operator="equal">
      <formula>TRUE</formula>
    </cfRule>
  </conditionalFormatting>
  <conditionalFormatting sqref="B14:D15">
    <cfRule type="expression" dxfId="45" priority="5" stopIfTrue="1">
      <formula>$F$14&gt;13</formula>
    </cfRule>
    <cfRule type="expression" dxfId="44" priority="6" stopIfTrue="1">
      <formula>$F$14&lt;14</formula>
    </cfRule>
  </conditionalFormatting>
  <conditionalFormatting sqref="B16:D17">
    <cfRule type="expression" dxfId="43" priority="7" stopIfTrue="1">
      <formula>$F$16&gt;8</formula>
    </cfRule>
    <cfRule type="expression" dxfId="42" priority="8" stopIfTrue="1">
      <formula>$F$16&lt;9</formula>
    </cfRule>
  </conditionalFormatting>
  <conditionalFormatting sqref="B18:D19">
    <cfRule type="expression" dxfId="41" priority="9" stopIfTrue="1">
      <formula>$F$18&gt;8</formula>
    </cfRule>
    <cfRule type="expression" dxfId="40" priority="10" stopIfTrue="1">
      <formula>$F$18&lt;9</formula>
    </cfRule>
  </conditionalFormatting>
  <conditionalFormatting sqref="B20:D21">
    <cfRule type="expression" dxfId="39" priority="11" stopIfTrue="1">
      <formula>$F$20&gt;5</formula>
    </cfRule>
    <cfRule type="expression" dxfId="38" priority="12" stopIfTrue="1">
      <formula>$F$20&lt;6</formula>
    </cfRule>
  </conditionalFormatting>
  <conditionalFormatting sqref="B22:D23">
    <cfRule type="expression" dxfId="37" priority="13" stopIfTrue="1">
      <formula>$F$22&gt;8</formula>
    </cfRule>
    <cfRule type="expression" dxfId="36" priority="14" stopIfTrue="1">
      <formula>$F$22&lt;9</formula>
    </cfRule>
  </conditionalFormatting>
  <conditionalFormatting sqref="B24:D25">
    <cfRule type="expression" dxfId="35" priority="15" stopIfTrue="1">
      <formula>$F$24&gt;1</formula>
    </cfRule>
    <cfRule type="expression" dxfId="34" priority="16" stopIfTrue="1">
      <formula>$F$24&lt;2</formula>
    </cfRule>
  </conditionalFormatting>
  <conditionalFormatting sqref="B26:D27">
    <cfRule type="expression" dxfId="33" priority="17" stopIfTrue="1">
      <formula>$F$26&gt;9</formula>
    </cfRule>
    <cfRule type="expression" dxfId="32" priority="18" stopIfTrue="1">
      <formula>$F$26&lt;10</formula>
    </cfRule>
  </conditionalFormatting>
  <conditionalFormatting sqref="F14:F15">
    <cfRule type="expression" dxfId="31" priority="19" stopIfTrue="1">
      <formula>$F$14&gt;13</formula>
    </cfRule>
  </conditionalFormatting>
  <conditionalFormatting sqref="F16:F17">
    <cfRule type="expression" dxfId="30" priority="20" stopIfTrue="1">
      <formula>$F$16&gt;8</formula>
    </cfRule>
  </conditionalFormatting>
  <conditionalFormatting sqref="F18:F19">
    <cfRule type="expression" dxfId="29" priority="21" stopIfTrue="1">
      <formula>$F$18&gt;8</formula>
    </cfRule>
  </conditionalFormatting>
  <conditionalFormatting sqref="F20:F21">
    <cfRule type="expression" dxfId="28" priority="22" stopIfTrue="1">
      <formula>$F$20&gt;5</formula>
    </cfRule>
  </conditionalFormatting>
  <conditionalFormatting sqref="F22:F23">
    <cfRule type="expression" dxfId="27" priority="23" stopIfTrue="1">
      <formula>$F$22&gt;8</formula>
    </cfRule>
  </conditionalFormatting>
  <conditionalFormatting sqref="F24:F25">
    <cfRule type="expression" dxfId="26" priority="24" stopIfTrue="1">
      <formula>$F$24&gt;1</formula>
    </cfRule>
  </conditionalFormatting>
  <conditionalFormatting sqref="F26:F27">
    <cfRule type="expression" dxfId="25" priority="25" stopIfTrue="1">
      <formula>$F$26&gt;9</formula>
    </cfRule>
  </conditionalFormatting>
  <pageMargins left="0.75" right="0.19" top="0.22" bottom="0.37" header="0.12" footer="0.2"/>
  <pageSetup paperSize="9" scale="67" orientation="portrait" horizontalDpi="4294967293" verticalDpi="0" r:id="rId1"/>
  <headerFooter alignWithMargins="0">
    <oddFooter>&amp;L© Eduforce / Meesterwerk&amp;R&amp;D / &amp;T</oddFooter>
  </headerFooter>
  <colBreaks count="1" manualBreakCount="1">
    <brk id="26" max="1048575" man="1"/>
  </col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0"/>
  </sheetPr>
  <dimension ref="B1:O78"/>
  <sheetViews>
    <sheetView showGridLines="0" showRowColHeaders="0" zoomScaleNormal="100" workbookViewId="0">
      <selection activeCell="B71" sqref="B71:L71"/>
    </sheetView>
  </sheetViews>
  <sheetFormatPr defaultRowHeight="12.75" x14ac:dyDescent="0.2"/>
  <cols>
    <col min="1" max="1" width="9.140625" style="136"/>
    <col min="2" max="2" width="3.7109375" style="136" customWidth="1"/>
    <col min="3" max="12" width="9.140625" style="136"/>
    <col min="13" max="15" width="0" style="410" hidden="1" customWidth="1"/>
    <col min="16" max="16384" width="9.140625" style="136"/>
  </cols>
  <sheetData>
    <row r="1" spans="2:14" x14ac:dyDescent="0.2">
      <c r="F1" s="753"/>
      <c r="G1" s="753"/>
      <c r="H1" s="753"/>
      <c r="I1" s="753"/>
    </row>
    <row r="2" spans="2:14" x14ac:dyDescent="0.2">
      <c r="E2" s="754"/>
      <c r="F2" s="754"/>
      <c r="G2" s="754"/>
      <c r="H2" s="754"/>
      <c r="I2" s="754"/>
      <c r="J2" s="754"/>
    </row>
    <row r="3" spans="2:14" x14ac:dyDescent="0.2">
      <c r="B3" s="1187" t="s">
        <v>549</v>
      </c>
      <c r="C3" s="1187"/>
      <c r="D3" s="1187"/>
      <c r="E3" s="1187"/>
      <c r="F3" s="216"/>
      <c r="G3" s="216"/>
      <c r="H3" s="216"/>
      <c r="I3" s="216"/>
      <c r="J3" s="1188" t="s">
        <v>550</v>
      </c>
      <c r="K3" s="1188"/>
      <c r="L3" s="1188"/>
    </row>
    <row r="4" spans="2:14" x14ac:dyDescent="0.2">
      <c r="B4" s="216"/>
      <c r="C4" s="2"/>
      <c r="D4" s="216"/>
      <c r="E4" s="216"/>
      <c r="F4" s="216"/>
      <c r="G4" s="216"/>
      <c r="H4" s="216"/>
      <c r="I4" s="216"/>
      <c r="J4" s="216"/>
      <c r="K4" s="216"/>
      <c r="L4" s="216"/>
    </row>
    <row r="5" spans="2:14" x14ac:dyDescent="0.2">
      <c r="B5" s="755" t="str">
        <f>IF($F$7=0,"Verschijnt een grijs vak, klik dan op 'Bijwerken'",IF($F$7&gt;0,""))</f>
        <v>Verschijnt een grijs vak, klik dan op 'Bijwerken'</v>
      </c>
      <c r="C5" s="755"/>
      <c r="D5" s="755"/>
      <c r="E5" s="755"/>
      <c r="F5" s="755"/>
      <c r="G5" s="755"/>
      <c r="H5" s="755"/>
      <c r="I5" s="755"/>
      <c r="J5" s="755"/>
      <c r="K5" s="755"/>
      <c r="L5" s="755"/>
    </row>
    <row r="6" spans="2:14" ht="13.5" thickBot="1" x14ac:dyDescent="0.25">
      <c r="C6" s="5"/>
    </row>
    <row r="7" spans="2:14" ht="15" customHeight="1" x14ac:dyDescent="0.2">
      <c r="B7" s="1157" t="s">
        <v>5</v>
      </c>
      <c r="C7" s="1189"/>
      <c r="D7" s="1189"/>
      <c r="E7" s="1189"/>
      <c r="F7" s="985"/>
      <c r="G7" s="985"/>
      <c r="H7" s="985"/>
      <c r="I7" s="985"/>
      <c r="J7" s="985"/>
      <c r="K7" s="985"/>
      <c r="L7" s="986"/>
    </row>
    <row r="8" spans="2:14" ht="15" customHeight="1" x14ac:dyDescent="0.2">
      <c r="B8" s="1163" t="s">
        <v>183</v>
      </c>
      <c r="C8" s="1186"/>
      <c r="D8" s="1186"/>
      <c r="E8" s="1186"/>
      <c r="F8" s="987"/>
      <c r="G8" s="987"/>
      <c r="H8" s="987"/>
      <c r="I8" s="987"/>
      <c r="J8" s="987"/>
      <c r="K8" s="987"/>
      <c r="L8" s="988"/>
    </row>
    <row r="9" spans="2:14" ht="15" customHeight="1" thickBot="1" x14ac:dyDescent="0.25">
      <c r="B9" s="1169" t="s">
        <v>107</v>
      </c>
      <c r="C9" s="1175"/>
      <c r="D9" s="1175"/>
      <c r="E9" s="1175"/>
      <c r="F9" s="989"/>
      <c r="G9" s="989"/>
      <c r="H9" s="989"/>
      <c r="I9" s="989"/>
      <c r="J9" s="989"/>
      <c r="K9" s="989"/>
      <c r="L9" s="990"/>
    </row>
    <row r="10" spans="2:14" x14ac:dyDescent="0.2">
      <c r="C10" s="411"/>
    </row>
    <row r="11" spans="2:14" x14ac:dyDescent="0.2">
      <c r="C11" s="6"/>
    </row>
    <row r="12" spans="2:14" x14ac:dyDescent="0.2">
      <c r="B12" s="1177" t="s">
        <v>551</v>
      </c>
      <c r="C12" s="1177"/>
      <c r="D12" s="1177"/>
      <c r="E12" s="1177"/>
      <c r="F12" s="1177"/>
      <c r="G12" s="1177"/>
      <c r="H12" s="1177"/>
      <c r="I12" s="1177"/>
      <c r="J12" s="1177"/>
      <c r="K12" s="1177"/>
      <c r="L12" s="1177"/>
      <c r="M12" s="412"/>
      <c r="N12" s="412"/>
    </row>
    <row r="13" spans="2:14" x14ac:dyDescent="0.2">
      <c r="B13" s="1176" t="s">
        <v>552</v>
      </c>
      <c r="C13" s="1176"/>
      <c r="D13" s="1176"/>
      <c r="E13" s="1176"/>
      <c r="F13" s="1176"/>
      <c r="G13" s="1176"/>
      <c r="H13" s="1176"/>
      <c r="I13" s="1176"/>
      <c r="J13" s="1176"/>
      <c r="K13" s="1176"/>
      <c r="L13" s="1176"/>
      <c r="M13" s="413"/>
      <c r="N13" s="413"/>
    </row>
    <row r="14" spans="2:14" ht="25.5" customHeight="1" x14ac:dyDescent="0.2">
      <c r="B14" s="1184" t="s">
        <v>553</v>
      </c>
      <c r="C14" s="1184"/>
      <c r="D14" s="1184"/>
      <c r="E14" s="1184"/>
      <c r="F14" s="1184"/>
      <c r="G14" s="1184"/>
      <c r="H14" s="1184"/>
      <c r="I14" s="1184"/>
      <c r="J14" s="1184"/>
      <c r="K14" s="1184"/>
      <c r="L14" s="1184"/>
      <c r="M14" s="414"/>
      <c r="N14" s="414"/>
    </row>
    <row r="15" spans="2:14" ht="26.25" customHeight="1" x14ac:dyDescent="0.2">
      <c r="B15" s="1176" t="s">
        <v>554</v>
      </c>
      <c r="C15" s="1176"/>
      <c r="D15" s="1176"/>
      <c r="E15" s="242" t="s">
        <v>555</v>
      </c>
    </row>
    <row r="16" spans="2:14" x14ac:dyDescent="0.2">
      <c r="B16" s="1176" t="s">
        <v>556</v>
      </c>
      <c r="C16" s="1176"/>
      <c r="D16" s="1176"/>
      <c r="E16" s="242" t="s">
        <v>557</v>
      </c>
    </row>
    <row r="17" spans="2:15" x14ac:dyDescent="0.2">
      <c r="B17" s="1176" t="s">
        <v>558</v>
      </c>
      <c r="C17" s="1176"/>
      <c r="D17" s="1176"/>
      <c r="E17" s="242" t="s">
        <v>559</v>
      </c>
    </row>
    <row r="18" spans="2:15" ht="25.5" customHeight="1" x14ac:dyDescent="0.2">
      <c r="B18" s="1176" t="s">
        <v>560</v>
      </c>
      <c r="C18" s="1176"/>
      <c r="D18" s="1176"/>
      <c r="E18" s="1176"/>
      <c r="F18" s="1176"/>
      <c r="G18" s="1176"/>
      <c r="H18" s="1176"/>
      <c r="I18" s="1176"/>
      <c r="J18" s="1176"/>
      <c r="K18" s="1176"/>
    </row>
    <row r="19" spans="2:15" ht="13.5" thickBot="1" x14ac:dyDescent="0.25">
      <c r="C19" s="5"/>
    </row>
    <row r="20" spans="2:15" ht="20.100000000000001" customHeight="1" x14ac:dyDescent="0.2">
      <c r="B20" s="87" t="s">
        <v>301</v>
      </c>
      <c r="C20" s="415"/>
      <c r="D20" s="416"/>
      <c r="E20" s="416"/>
      <c r="F20" s="416"/>
      <c r="G20" s="416"/>
      <c r="H20" s="416"/>
      <c r="I20" s="416"/>
      <c r="J20" s="416"/>
      <c r="K20" s="416"/>
      <c r="L20" s="417"/>
    </row>
    <row r="21" spans="2:15" s="223" customFormat="1" ht="20.100000000000001" customHeight="1" x14ac:dyDescent="0.25">
      <c r="B21" s="418"/>
      <c r="C21" s="15"/>
      <c r="D21" s="224"/>
      <c r="E21" s="224"/>
      <c r="F21" s="224"/>
      <c r="G21" s="224"/>
      <c r="H21" s="224"/>
      <c r="I21" s="224"/>
      <c r="J21" s="419" t="s">
        <v>555</v>
      </c>
      <c r="K21" s="419" t="s">
        <v>557</v>
      </c>
      <c r="L21" s="420" t="s">
        <v>559</v>
      </c>
      <c r="M21" s="421"/>
      <c r="N21" s="421"/>
      <c r="O21" s="421"/>
    </row>
    <row r="22" spans="2:15" ht="20.100000000000001" customHeight="1" x14ac:dyDescent="0.2">
      <c r="B22" s="422" t="s">
        <v>301</v>
      </c>
      <c r="C22" s="1185" t="s">
        <v>561</v>
      </c>
      <c r="D22" s="1185"/>
      <c r="E22" s="1185"/>
      <c r="F22" s="1185"/>
      <c r="G22" s="1185"/>
      <c r="H22" s="1185"/>
      <c r="I22" s="423"/>
      <c r="J22" s="423"/>
      <c r="K22" s="423"/>
      <c r="L22" s="424"/>
      <c r="M22" s="410" t="b">
        <v>1</v>
      </c>
      <c r="N22" s="410" t="b">
        <v>0</v>
      </c>
      <c r="O22" s="410" t="b">
        <v>0</v>
      </c>
    </row>
    <row r="23" spans="2:15" ht="20.100000000000001" customHeight="1" x14ac:dyDescent="0.2">
      <c r="B23" s="425" t="s">
        <v>304</v>
      </c>
      <c r="C23" s="972" t="s">
        <v>562</v>
      </c>
      <c r="D23" s="972"/>
      <c r="E23" s="972"/>
      <c r="F23" s="972"/>
      <c r="G23" s="972"/>
      <c r="H23" s="972"/>
      <c r="I23" s="55"/>
      <c r="J23" s="144"/>
      <c r="K23" s="144"/>
      <c r="L23" s="279"/>
      <c r="M23" s="410" t="b">
        <v>0</v>
      </c>
      <c r="N23" s="410" t="b">
        <v>1</v>
      </c>
      <c r="O23" s="410" t="b">
        <v>0</v>
      </c>
    </row>
    <row r="24" spans="2:15" ht="20.100000000000001" customHeight="1" x14ac:dyDescent="0.2">
      <c r="B24" s="422" t="s">
        <v>307</v>
      </c>
      <c r="C24" s="1185" t="s">
        <v>563</v>
      </c>
      <c r="D24" s="1185"/>
      <c r="E24" s="1185"/>
      <c r="F24" s="1185"/>
      <c r="G24" s="1185"/>
      <c r="H24" s="1185"/>
      <c r="I24" s="426"/>
      <c r="J24" s="423"/>
      <c r="K24" s="423"/>
      <c r="L24" s="424"/>
      <c r="M24" s="410" t="b">
        <v>0</v>
      </c>
      <c r="N24" s="410" t="b">
        <v>1</v>
      </c>
      <c r="O24" s="410" t="b">
        <v>0</v>
      </c>
    </row>
    <row r="25" spans="2:15" ht="20.100000000000001" customHeight="1" x14ac:dyDescent="0.2">
      <c r="B25" s="425" t="s">
        <v>310</v>
      </c>
      <c r="C25" s="972" t="s">
        <v>564</v>
      </c>
      <c r="D25" s="972"/>
      <c r="E25" s="972"/>
      <c r="F25" s="972"/>
      <c r="G25" s="972"/>
      <c r="H25" s="972"/>
      <c r="I25" s="55"/>
      <c r="J25" s="144"/>
      <c r="K25" s="144"/>
      <c r="L25" s="279"/>
      <c r="M25" s="410" t="b">
        <v>0</v>
      </c>
      <c r="N25" s="410" t="b">
        <v>0</v>
      </c>
      <c r="O25" s="410" t="b">
        <v>0</v>
      </c>
    </row>
    <row r="26" spans="2:15" ht="20.100000000000001" customHeight="1" x14ac:dyDescent="0.2">
      <c r="B26" s="422" t="s">
        <v>313</v>
      </c>
      <c r="C26" s="1185" t="s">
        <v>565</v>
      </c>
      <c r="D26" s="1185"/>
      <c r="E26" s="1185"/>
      <c r="F26" s="1185"/>
      <c r="G26" s="1185"/>
      <c r="H26" s="1185"/>
      <c r="I26" s="423"/>
      <c r="J26" s="423"/>
      <c r="K26" s="423"/>
      <c r="L26" s="424"/>
      <c r="M26" s="410" t="b">
        <v>0</v>
      </c>
      <c r="N26" s="410" t="b">
        <v>0</v>
      </c>
      <c r="O26" s="410" t="b">
        <v>0</v>
      </c>
    </row>
    <row r="27" spans="2:15" ht="20.100000000000001" customHeight="1" x14ac:dyDescent="0.2">
      <c r="B27" s="425" t="s">
        <v>316</v>
      </c>
      <c r="C27" s="15" t="s">
        <v>566</v>
      </c>
      <c r="D27" s="144"/>
      <c r="E27" s="55"/>
      <c r="F27" s="55"/>
      <c r="G27" s="55"/>
      <c r="H27" s="144"/>
      <c r="I27" s="144"/>
      <c r="J27" s="144"/>
      <c r="K27" s="144"/>
      <c r="L27" s="279"/>
      <c r="M27" s="410" t="b">
        <v>0</v>
      </c>
      <c r="N27" s="410" t="b">
        <v>0</v>
      </c>
      <c r="O27" s="410" t="b">
        <v>0</v>
      </c>
    </row>
    <row r="28" spans="2:15" ht="20.100000000000001" customHeight="1" x14ac:dyDescent="0.2">
      <c r="B28" s="422" t="s">
        <v>319</v>
      </c>
      <c r="C28" s="1185" t="s">
        <v>567</v>
      </c>
      <c r="D28" s="1185"/>
      <c r="E28" s="1185"/>
      <c r="F28" s="1185"/>
      <c r="G28" s="1185"/>
      <c r="H28" s="1185"/>
      <c r="I28" s="426"/>
      <c r="J28" s="423"/>
      <c r="K28" s="423"/>
      <c r="L28" s="424"/>
      <c r="M28" s="410" t="b">
        <v>0</v>
      </c>
      <c r="N28" s="410" t="b">
        <v>0</v>
      </c>
      <c r="O28" s="410" t="b">
        <v>0</v>
      </c>
    </row>
    <row r="29" spans="2:15" ht="13.5" thickBot="1" x14ac:dyDescent="0.25">
      <c r="B29" s="427"/>
      <c r="C29" s="428"/>
      <c r="D29" s="429"/>
      <c r="E29" s="429"/>
      <c r="F29" s="429"/>
      <c r="G29" s="429"/>
      <c r="H29" s="429"/>
      <c r="I29" s="429"/>
      <c r="J29" s="429"/>
      <c r="K29" s="429"/>
      <c r="L29" s="430"/>
    </row>
    <row r="30" spans="2:15" x14ac:dyDescent="0.2">
      <c r="C30" s="5"/>
    </row>
    <row r="31" spans="2:15" ht="13.5" thickBot="1" x14ac:dyDescent="0.25">
      <c r="C31" s="5"/>
    </row>
    <row r="32" spans="2:15" ht="20.100000000000001" customHeight="1" x14ac:dyDescent="0.2">
      <c r="B32" s="431" t="s">
        <v>304</v>
      </c>
      <c r="C32" s="415"/>
      <c r="D32" s="416"/>
      <c r="E32" s="416"/>
      <c r="F32" s="416"/>
      <c r="G32" s="416"/>
      <c r="H32" s="416"/>
      <c r="I32" s="416"/>
      <c r="J32" s="416"/>
      <c r="K32" s="416"/>
      <c r="L32" s="417"/>
    </row>
    <row r="33" spans="2:15" ht="20.100000000000001" customHeight="1" x14ac:dyDescent="0.2">
      <c r="B33" s="432"/>
      <c r="C33" s="43"/>
      <c r="D33" s="144"/>
      <c r="E33" s="144"/>
      <c r="F33" s="144"/>
      <c r="G33" s="144"/>
      <c r="H33" s="144"/>
      <c r="I33" s="144"/>
      <c r="J33" s="144"/>
      <c r="K33" s="144"/>
      <c r="L33" s="279"/>
    </row>
    <row r="34" spans="2:15" ht="20.100000000000001" customHeight="1" x14ac:dyDescent="0.2">
      <c r="B34" s="1182" t="s">
        <v>568</v>
      </c>
      <c r="C34" s="1183"/>
      <c r="D34" s="1183"/>
      <c r="E34" s="43"/>
      <c r="F34" s="419" t="s">
        <v>555</v>
      </c>
      <c r="G34" s="419" t="s">
        <v>557</v>
      </c>
      <c r="H34" s="419" t="s">
        <v>559</v>
      </c>
      <c r="I34" s="144"/>
      <c r="J34" s="144"/>
      <c r="K34" s="144"/>
      <c r="L34" s="279"/>
    </row>
    <row r="35" spans="2:15" ht="20.100000000000001" customHeight="1" x14ac:dyDescent="0.2">
      <c r="B35" s="422" t="s">
        <v>301</v>
      </c>
      <c r="C35" s="433" t="s">
        <v>569</v>
      </c>
      <c r="D35" s="423"/>
      <c r="E35" s="423"/>
      <c r="F35" s="423"/>
      <c r="G35" s="423"/>
      <c r="H35" s="423"/>
      <c r="I35" s="423"/>
      <c r="J35" s="423"/>
      <c r="K35" s="423"/>
      <c r="L35" s="424"/>
      <c r="M35" s="410" t="b">
        <v>0</v>
      </c>
      <c r="N35" s="410" t="b">
        <v>0</v>
      </c>
      <c r="O35" s="410" t="b">
        <v>0</v>
      </c>
    </row>
    <row r="36" spans="2:15" ht="20.100000000000001" customHeight="1" x14ac:dyDescent="0.2">
      <c r="B36" s="425" t="s">
        <v>304</v>
      </c>
      <c r="C36" s="15" t="s">
        <v>570</v>
      </c>
      <c r="D36" s="144"/>
      <c r="E36" s="144"/>
      <c r="F36" s="144"/>
      <c r="G36" s="144"/>
      <c r="H36" s="144"/>
      <c r="I36" s="55"/>
      <c r="J36" s="144"/>
      <c r="K36" s="144"/>
      <c r="L36" s="279"/>
      <c r="M36" s="410" t="b">
        <v>0</v>
      </c>
      <c r="N36" s="410" t="b">
        <v>0</v>
      </c>
      <c r="O36" s="410" t="b">
        <v>0</v>
      </c>
    </row>
    <row r="37" spans="2:15" ht="20.100000000000001" customHeight="1" x14ac:dyDescent="0.2">
      <c r="B37" s="422" t="s">
        <v>307</v>
      </c>
      <c r="C37" s="433" t="s">
        <v>489</v>
      </c>
      <c r="D37" s="423"/>
      <c r="E37" s="423"/>
      <c r="F37" s="423"/>
      <c r="G37" s="423"/>
      <c r="H37" s="423"/>
      <c r="I37" s="423"/>
      <c r="J37" s="423"/>
      <c r="K37" s="423"/>
      <c r="L37" s="424"/>
      <c r="M37" s="410" t="b">
        <v>0</v>
      </c>
      <c r="N37" s="410" t="b">
        <v>0</v>
      </c>
      <c r="O37" s="410" t="b">
        <v>0</v>
      </c>
    </row>
    <row r="38" spans="2:15" ht="20.100000000000001" customHeight="1" x14ac:dyDescent="0.2">
      <c r="B38" s="425" t="s">
        <v>310</v>
      </c>
      <c r="C38" s="15" t="s">
        <v>571</v>
      </c>
      <c r="D38" s="144"/>
      <c r="E38" s="144"/>
      <c r="F38" s="144"/>
      <c r="G38" s="144"/>
      <c r="H38" s="144"/>
      <c r="I38" s="144"/>
      <c r="J38" s="144"/>
      <c r="K38" s="144"/>
      <c r="L38" s="279"/>
      <c r="M38" s="410" t="b">
        <v>0</v>
      </c>
      <c r="N38" s="410" t="b">
        <v>0</v>
      </c>
      <c r="O38" s="410" t="b">
        <v>0</v>
      </c>
    </row>
    <row r="39" spans="2:15" ht="20.100000000000001" customHeight="1" x14ac:dyDescent="0.2">
      <c r="B39" s="422" t="s">
        <v>313</v>
      </c>
      <c r="C39" s="433" t="s">
        <v>572</v>
      </c>
      <c r="D39" s="423"/>
      <c r="E39" s="423"/>
      <c r="F39" s="423"/>
      <c r="G39" s="423"/>
      <c r="H39" s="423"/>
      <c r="I39" s="423"/>
      <c r="J39" s="423"/>
      <c r="K39" s="423"/>
      <c r="L39" s="424"/>
      <c r="M39" s="410" t="b">
        <v>0</v>
      </c>
      <c r="N39" s="410" t="b">
        <v>0</v>
      </c>
      <c r="O39" s="410" t="b">
        <v>0</v>
      </c>
    </row>
    <row r="40" spans="2:15" ht="20.100000000000001" customHeight="1" x14ac:dyDescent="0.2">
      <c r="B40" s="425" t="s">
        <v>316</v>
      </c>
      <c r="C40" s="15" t="s">
        <v>573</v>
      </c>
      <c r="D40" s="144"/>
      <c r="E40" s="144"/>
      <c r="F40" s="144"/>
      <c r="G40" s="144"/>
      <c r="H40" s="144"/>
      <c r="I40" s="144"/>
      <c r="J40" s="144"/>
      <c r="K40" s="144"/>
      <c r="L40" s="279"/>
      <c r="M40" s="410" t="b">
        <v>0</v>
      </c>
      <c r="N40" s="410" t="b">
        <v>0</v>
      </c>
      <c r="O40" s="410" t="b">
        <v>0</v>
      </c>
    </row>
    <row r="41" spans="2:15" ht="20.100000000000001" customHeight="1" x14ac:dyDescent="0.2">
      <c r="B41" s="422" t="s">
        <v>319</v>
      </c>
      <c r="C41" s="433" t="s">
        <v>574</v>
      </c>
      <c r="D41" s="423"/>
      <c r="E41" s="423"/>
      <c r="F41" s="423"/>
      <c r="G41" s="423"/>
      <c r="H41" s="423"/>
      <c r="I41" s="426"/>
      <c r="J41" s="423"/>
      <c r="K41" s="423"/>
      <c r="L41" s="424"/>
      <c r="M41" s="410" t="b">
        <v>0</v>
      </c>
      <c r="N41" s="410" t="b">
        <v>0</v>
      </c>
      <c r="O41" s="410" t="b">
        <v>0</v>
      </c>
    </row>
    <row r="42" spans="2:15" ht="13.5" thickBot="1" x14ac:dyDescent="0.25">
      <c r="B42" s="427"/>
      <c r="C42" s="428"/>
      <c r="D42" s="429"/>
      <c r="E42" s="429"/>
      <c r="F42" s="429"/>
      <c r="G42" s="429"/>
      <c r="H42" s="429"/>
      <c r="I42" s="429"/>
      <c r="J42" s="429"/>
      <c r="K42" s="429"/>
      <c r="L42" s="430"/>
    </row>
    <row r="43" spans="2:15" x14ac:dyDescent="0.2">
      <c r="C43" s="434" t="s">
        <v>575</v>
      </c>
    </row>
    <row r="45" spans="2:15" ht="13.5" thickBot="1" x14ac:dyDescent="0.25">
      <c r="C45" s="7"/>
    </row>
    <row r="46" spans="2:15" ht="20.100000000000001" customHeight="1" x14ac:dyDescent="0.2">
      <c r="B46" s="87" t="s">
        <v>307</v>
      </c>
      <c r="C46" s="415"/>
      <c r="D46" s="416"/>
      <c r="E46" s="416"/>
      <c r="F46" s="416"/>
      <c r="G46" s="416"/>
      <c r="H46" s="416"/>
      <c r="I46" s="416"/>
      <c r="J46" s="416"/>
      <c r="K46" s="416"/>
      <c r="L46" s="417"/>
    </row>
    <row r="47" spans="2:15" ht="20.100000000000001" customHeight="1" x14ac:dyDescent="0.2">
      <c r="B47" s="435"/>
      <c r="C47" s="144"/>
      <c r="D47" s="144"/>
      <c r="E47" s="144"/>
      <c r="F47" s="144"/>
      <c r="G47" s="144"/>
      <c r="H47" s="144"/>
      <c r="I47" s="144"/>
      <c r="J47" s="419" t="s">
        <v>555</v>
      </c>
      <c r="K47" s="419" t="s">
        <v>557</v>
      </c>
      <c r="L47" s="420" t="s">
        <v>559</v>
      </c>
      <c r="M47" s="436"/>
      <c r="N47" s="436"/>
    </row>
    <row r="48" spans="2:15" ht="20.100000000000001" customHeight="1" x14ac:dyDescent="0.2">
      <c r="B48" s="422" t="s">
        <v>301</v>
      </c>
      <c r="C48" s="433" t="s">
        <v>576</v>
      </c>
      <c r="D48" s="423"/>
      <c r="E48" s="423"/>
      <c r="F48" s="426"/>
      <c r="G48" s="426"/>
      <c r="H48" s="426"/>
      <c r="I48" s="423"/>
      <c r="J48" s="423"/>
      <c r="K48" s="423"/>
      <c r="L48" s="424"/>
      <c r="M48" s="410" t="b">
        <v>0</v>
      </c>
      <c r="N48" s="410" t="b">
        <v>0</v>
      </c>
      <c r="O48" s="410" t="b">
        <v>0</v>
      </c>
    </row>
    <row r="49" spans="2:15" ht="20.100000000000001" customHeight="1" x14ac:dyDescent="0.2">
      <c r="B49" s="425" t="s">
        <v>304</v>
      </c>
      <c r="C49" s="15" t="s">
        <v>577</v>
      </c>
      <c r="D49" s="144"/>
      <c r="E49" s="144"/>
      <c r="F49" s="55"/>
      <c r="G49" s="55"/>
      <c r="H49" s="55"/>
      <c r="I49" s="144"/>
      <c r="J49" s="144"/>
      <c r="K49" s="144"/>
      <c r="L49" s="279"/>
      <c r="M49" s="410" t="b">
        <v>0</v>
      </c>
      <c r="N49" s="410" t="b">
        <v>0</v>
      </c>
      <c r="O49" s="410" t="b">
        <v>0</v>
      </c>
    </row>
    <row r="50" spans="2:15" ht="20.100000000000001" customHeight="1" x14ac:dyDescent="0.2">
      <c r="B50" s="422" t="s">
        <v>307</v>
      </c>
      <c r="C50" s="433" t="s">
        <v>578</v>
      </c>
      <c r="D50" s="423"/>
      <c r="E50" s="423"/>
      <c r="F50" s="423"/>
      <c r="G50" s="423"/>
      <c r="H50" s="423"/>
      <c r="I50" s="426"/>
      <c r="J50" s="423"/>
      <c r="K50" s="423"/>
      <c r="L50" s="424"/>
      <c r="M50" s="410" t="b">
        <v>0</v>
      </c>
      <c r="N50" s="410" t="b">
        <v>0</v>
      </c>
      <c r="O50" s="410" t="b">
        <v>0</v>
      </c>
    </row>
    <row r="51" spans="2:15" ht="20.100000000000001" customHeight="1" x14ac:dyDescent="0.2">
      <c r="B51" s="425" t="s">
        <v>310</v>
      </c>
      <c r="C51" s="15" t="s">
        <v>579</v>
      </c>
      <c r="D51" s="144"/>
      <c r="E51" s="144"/>
      <c r="F51" s="144"/>
      <c r="G51" s="55"/>
      <c r="H51" s="55"/>
      <c r="I51" s="55"/>
      <c r="J51" s="144"/>
      <c r="K51" s="144"/>
      <c r="L51" s="279"/>
      <c r="M51" s="410" t="b">
        <v>0</v>
      </c>
      <c r="N51" s="410" t="b">
        <v>0</v>
      </c>
      <c r="O51" s="410" t="b">
        <v>0</v>
      </c>
    </row>
    <row r="52" spans="2:15" ht="13.5" thickBot="1" x14ac:dyDescent="0.25">
      <c r="B52" s="437"/>
      <c r="C52" s="428"/>
      <c r="D52" s="429"/>
      <c r="E52" s="429"/>
      <c r="F52" s="429"/>
      <c r="G52" s="429"/>
      <c r="H52" s="429"/>
      <c r="I52" s="429"/>
      <c r="J52" s="429"/>
      <c r="K52" s="429"/>
      <c r="L52" s="430"/>
    </row>
    <row r="53" spans="2:15" ht="13.5" thickBot="1" x14ac:dyDescent="0.25">
      <c r="B53" s="438"/>
      <c r="C53" s="5"/>
    </row>
    <row r="54" spans="2:15" ht="20.100000000000001" customHeight="1" x14ac:dyDescent="0.2">
      <c r="B54" s="87" t="s">
        <v>310</v>
      </c>
      <c r="C54" s="415"/>
      <c r="D54" s="416"/>
      <c r="E54" s="416"/>
      <c r="F54" s="416"/>
      <c r="G54" s="416"/>
      <c r="H54" s="416"/>
      <c r="I54" s="416"/>
      <c r="J54" s="416"/>
      <c r="K54" s="416"/>
      <c r="L54" s="417"/>
    </row>
    <row r="55" spans="2:15" ht="20.100000000000001" customHeight="1" x14ac:dyDescent="0.2">
      <c r="B55" s="435"/>
      <c r="C55" s="144"/>
      <c r="D55" s="144"/>
      <c r="E55" s="144"/>
      <c r="F55" s="144"/>
      <c r="G55" s="144"/>
      <c r="H55" s="144"/>
      <c r="I55" s="144"/>
      <c r="J55" s="419" t="s">
        <v>555</v>
      </c>
      <c r="K55" s="419" t="s">
        <v>557</v>
      </c>
      <c r="L55" s="420" t="s">
        <v>559</v>
      </c>
      <c r="M55" s="436"/>
      <c r="N55" s="436"/>
    </row>
    <row r="56" spans="2:15" ht="20.100000000000001" customHeight="1" x14ac:dyDescent="0.2">
      <c r="B56" s="422" t="s">
        <v>301</v>
      </c>
      <c r="C56" s="433" t="s">
        <v>580</v>
      </c>
      <c r="D56" s="423"/>
      <c r="E56" s="423"/>
      <c r="F56" s="426"/>
      <c r="G56" s="426"/>
      <c r="H56" s="426"/>
      <c r="I56" s="423"/>
      <c r="J56" s="423"/>
      <c r="K56" s="423"/>
      <c r="L56" s="424"/>
      <c r="M56" s="410" t="b">
        <v>0</v>
      </c>
      <c r="N56" s="410" t="b">
        <v>0</v>
      </c>
      <c r="O56" s="410" t="b">
        <v>0</v>
      </c>
    </row>
    <row r="57" spans="2:15" ht="20.100000000000001" customHeight="1" x14ac:dyDescent="0.2">
      <c r="B57" s="425" t="s">
        <v>304</v>
      </c>
      <c r="C57" s="15" t="s">
        <v>581</v>
      </c>
      <c r="D57" s="144"/>
      <c r="E57" s="55"/>
      <c r="F57" s="55"/>
      <c r="G57" s="55"/>
      <c r="H57" s="144"/>
      <c r="I57" s="144"/>
      <c r="J57" s="144"/>
      <c r="K57" s="144"/>
      <c r="L57" s="279"/>
      <c r="M57" s="410" t="b">
        <v>0</v>
      </c>
      <c r="N57" s="410" t="b">
        <v>0</v>
      </c>
      <c r="O57" s="410" t="b">
        <v>0</v>
      </c>
    </row>
    <row r="58" spans="2:15" ht="20.100000000000001" customHeight="1" x14ac:dyDescent="0.2">
      <c r="B58" s="422" t="s">
        <v>307</v>
      </c>
      <c r="C58" s="433" t="s">
        <v>582</v>
      </c>
      <c r="D58" s="423"/>
      <c r="E58" s="423"/>
      <c r="F58" s="426"/>
      <c r="G58" s="426"/>
      <c r="H58" s="426"/>
      <c r="I58" s="423"/>
      <c r="J58" s="423"/>
      <c r="K58" s="423"/>
      <c r="L58" s="424"/>
      <c r="M58" s="410" t="b">
        <v>0</v>
      </c>
      <c r="N58" s="410" t="b">
        <v>0</v>
      </c>
      <c r="O58" s="410" t="b">
        <v>0</v>
      </c>
    </row>
    <row r="59" spans="2:15" ht="20.100000000000001" customHeight="1" x14ac:dyDescent="0.2">
      <c r="B59" s="425" t="s">
        <v>310</v>
      </c>
      <c r="C59" s="15" t="s">
        <v>583</v>
      </c>
      <c r="D59" s="144"/>
      <c r="E59" s="144"/>
      <c r="F59" s="144"/>
      <c r="G59" s="55"/>
      <c r="H59" s="55"/>
      <c r="I59" s="55"/>
      <c r="J59" s="144"/>
      <c r="K59" s="144"/>
      <c r="L59" s="279"/>
      <c r="M59" s="410" t="b">
        <v>0</v>
      </c>
      <c r="N59" s="410" t="b">
        <v>0</v>
      </c>
      <c r="O59" s="410" t="b">
        <v>0</v>
      </c>
    </row>
    <row r="60" spans="2:15" ht="20.100000000000001" customHeight="1" x14ac:dyDescent="0.2">
      <c r="B60" s="422" t="s">
        <v>313</v>
      </c>
      <c r="C60" s="433" t="s">
        <v>584</v>
      </c>
      <c r="D60" s="423"/>
      <c r="E60" s="423"/>
      <c r="F60" s="426"/>
      <c r="G60" s="426"/>
      <c r="H60" s="426"/>
      <c r="I60" s="423"/>
      <c r="J60" s="423"/>
      <c r="K60" s="423"/>
      <c r="L60" s="424"/>
      <c r="M60" s="410" t="b">
        <v>0</v>
      </c>
      <c r="N60" s="410" t="b">
        <v>0</v>
      </c>
      <c r="O60" s="410" t="b">
        <v>0</v>
      </c>
    </row>
    <row r="61" spans="2:15" ht="20.100000000000001" customHeight="1" x14ac:dyDescent="0.2">
      <c r="B61" s="425" t="s">
        <v>316</v>
      </c>
      <c r="C61" s="15" t="s">
        <v>585</v>
      </c>
      <c r="D61" s="144"/>
      <c r="E61" s="144"/>
      <c r="F61" s="144"/>
      <c r="G61" s="144"/>
      <c r="H61" s="55"/>
      <c r="I61" s="55"/>
      <c r="J61" s="144"/>
      <c r="K61" s="144"/>
      <c r="L61" s="279"/>
      <c r="M61" s="410" t="b">
        <v>0</v>
      </c>
      <c r="N61" s="410" t="b">
        <v>0</v>
      </c>
      <c r="O61" s="410" t="b">
        <v>0</v>
      </c>
    </row>
    <row r="62" spans="2:15" ht="13.5" thickBot="1" x14ac:dyDescent="0.25">
      <c r="B62" s="437"/>
      <c r="C62" s="428"/>
      <c r="D62" s="429"/>
      <c r="E62" s="429"/>
      <c r="F62" s="429"/>
      <c r="G62" s="429"/>
      <c r="H62" s="429"/>
      <c r="I62" s="429"/>
      <c r="J62" s="429"/>
      <c r="K62" s="429"/>
      <c r="L62" s="430"/>
    </row>
    <row r="63" spans="2:15" x14ac:dyDescent="0.2">
      <c r="C63" s="5"/>
    </row>
    <row r="64" spans="2:15" x14ac:dyDescent="0.2">
      <c r="C64" s="5"/>
    </row>
    <row r="65" spans="2:12" x14ac:dyDescent="0.2">
      <c r="B65" s="1178" t="s">
        <v>586</v>
      </c>
      <c r="C65" s="1178"/>
      <c r="D65" s="1178"/>
      <c r="E65" s="1178"/>
      <c r="F65" s="1178"/>
      <c r="G65" s="1178"/>
      <c r="H65" s="1178"/>
      <c r="I65" s="1178"/>
      <c r="J65" s="1178"/>
      <c r="K65" s="1178"/>
      <c r="L65" s="1178"/>
    </row>
    <row r="66" spans="2:12" x14ac:dyDescent="0.2">
      <c r="C66" s="5"/>
    </row>
    <row r="67" spans="2:12" ht="13.5" thickBot="1" x14ac:dyDescent="0.25">
      <c r="B67" s="1178" t="s">
        <v>587</v>
      </c>
      <c r="C67" s="1178"/>
      <c r="D67" s="1178"/>
      <c r="E67" s="1178"/>
      <c r="F67" s="1178"/>
      <c r="G67" s="1178"/>
      <c r="H67" s="1178"/>
      <c r="I67" s="1178"/>
      <c r="J67" s="1178"/>
      <c r="K67" s="1178"/>
      <c r="L67" s="1178"/>
    </row>
    <row r="68" spans="2:12" ht="99.95" customHeight="1" thickBot="1" x14ac:dyDescent="0.25">
      <c r="B68" s="1179"/>
      <c r="C68" s="1180"/>
      <c r="D68" s="1180"/>
      <c r="E68" s="1180"/>
      <c r="F68" s="1180"/>
      <c r="G68" s="1180"/>
      <c r="H68" s="1180"/>
      <c r="I68" s="1180"/>
      <c r="J68" s="1180"/>
      <c r="K68" s="1180"/>
      <c r="L68" s="1181"/>
    </row>
    <row r="69" spans="2:12" x14ac:dyDescent="0.2">
      <c r="C69" s="5"/>
    </row>
    <row r="70" spans="2:12" ht="13.5" thickBot="1" x14ac:dyDescent="0.25">
      <c r="B70" s="1178" t="s">
        <v>588</v>
      </c>
      <c r="C70" s="1178"/>
      <c r="D70" s="1178"/>
      <c r="E70" s="1178"/>
      <c r="F70" s="1178"/>
      <c r="G70" s="1178"/>
      <c r="H70" s="1178"/>
      <c r="I70" s="1178"/>
      <c r="J70" s="1178"/>
      <c r="K70" s="1178"/>
      <c r="L70" s="1178"/>
    </row>
    <row r="71" spans="2:12" ht="99.95" customHeight="1" thickBot="1" x14ac:dyDescent="0.25">
      <c r="B71" s="1179"/>
      <c r="C71" s="1180"/>
      <c r="D71" s="1180"/>
      <c r="E71" s="1180"/>
      <c r="F71" s="1180"/>
      <c r="G71" s="1180"/>
      <c r="H71" s="1180"/>
      <c r="I71" s="1180"/>
      <c r="J71" s="1180"/>
      <c r="K71" s="1180"/>
      <c r="L71" s="1181"/>
    </row>
    <row r="72" spans="2:12" x14ac:dyDescent="0.2">
      <c r="C72" s="5"/>
    </row>
    <row r="73" spans="2:12" x14ac:dyDescent="0.2">
      <c r="B73" s="1176" t="s">
        <v>589</v>
      </c>
      <c r="C73" s="1176"/>
      <c r="D73" s="1176"/>
      <c r="E73" s="1176"/>
      <c r="F73" s="1176"/>
      <c r="G73" s="1176"/>
      <c r="H73" s="1176"/>
      <c r="I73" s="1176"/>
      <c r="J73" s="1176"/>
      <c r="K73" s="1176"/>
      <c r="L73" s="1176"/>
    </row>
    <row r="74" spans="2:12" x14ac:dyDescent="0.2">
      <c r="B74" s="1176" t="s">
        <v>590</v>
      </c>
      <c r="C74" s="1176"/>
      <c r="D74" s="1176"/>
      <c r="E74" s="1176"/>
      <c r="F74" s="1176"/>
      <c r="G74" s="1176"/>
      <c r="H74" s="1176"/>
      <c r="I74" s="1176"/>
      <c r="J74" s="1176"/>
      <c r="K74" s="1176"/>
      <c r="L74" s="1176"/>
    </row>
    <row r="75" spans="2:12" x14ac:dyDescent="0.2">
      <c r="C75" s="5"/>
    </row>
    <row r="76" spans="2:12" x14ac:dyDescent="0.2">
      <c r="C76" s="5"/>
    </row>
    <row r="77" spans="2:12" x14ac:dyDescent="0.2">
      <c r="C77" s="5"/>
    </row>
    <row r="78" spans="2:12" x14ac:dyDescent="0.2">
      <c r="C78" s="7"/>
    </row>
  </sheetData>
  <sheetProtection algorithmName="SHA-512" hashValue="6RPhnsWniyXoA4/SEhQIjhmIdOfT/F45G98Nx6Lb1ZQ9WycFFF7vB93Cy9dJ+PFfjnQn6pf6rWdv4D5oUtFKPg==" saltValue="JnVSeJd0YbLND/wPDcn66Q==" spinCount="100000" sheet="1" objects="1" scenarios="1"/>
  <mergeCells count="32">
    <mergeCell ref="C28:H28"/>
    <mergeCell ref="C26:H26"/>
    <mergeCell ref="B8:E8"/>
    <mergeCell ref="F1:I1"/>
    <mergeCell ref="E2:J2"/>
    <mergeCell ref="B3:E3"/>
    <mergeCell ref="J3:L3"/>
    <mergeCell ref="B5:L5"/>
    <mergeCell ref="B7:E7"/>
    <mergeCell ref="F7:L7"/>
    <mergeCell ref="F8:L8"/>
    <mergeCell ref="B18:K18"/>
    <mergeCell ref="C22:H22"/>
    <mergeCell ref="C23:H23"/>
    <mergeCell ref="C24:H24"/>
    <mergeCell ref="C25:H25"/>
    <mergeCell ref="B9:E9"/>
    <mergeCell ref="F9:L9"/>
    <mergeCell ref="B13:L13"/>
    <mergeCell ref="B12:L12"/>
    <mergeCell ref="B74:L74"/>
    <mergeCell ref="B65:L65"/>
    <mergeCell ref="B67:L67"/>
    <mergeCell ref="B68:L68"/>
    <mergeCell ref="B70:L70"/>
    <mergeCell ref="B71:L71"/>
    <mergeCell ref="B73:L73"/>
    <mergeCell ref="B34:D34"/>
    <mergeCell ref="B14:L14"/>
    <mergeCell ref="B15:D15"/>
    <mergeCell ref="B16:D16"/>
    <mergeCell ref="B17:D17"/>
  </mergeCells>
  <phoneticPr fontId="58" type="noConversion"/>
  <conditionalFormatting sqref="B5:L5">
    <cfRule type="expression" dxfId="24" priority="1" stopIfTrue="1">
      <formula>$F$7=""</formula>
    </cfRule>
  </conditionalFormatting>
  <dataValidations count="1">
    <dataValidation allowBlank="1" showInputMessage="1" showErrorMessage="1" promptTitle="nieuwe regel:" prompt="druk op Alt+Enter" sqref="B68:L68 B71:L71"/>
  </dataValidations>
  <pageMargins left="0.61" right="0.14000000000000001" top="1" bottom="1" header="0.5" footer="0.5"/>
  <pageSetup paperSize="9" orientation="portrait" horizontalDpi="4294967293" r:id="rId1"/>
  <headerFooter alignWithMargins="0">
    <oddFooter>&amp;L© Eduforce / Meesterwerk&amp;Cpagina &amp;P&amp;R&amp;D /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9</xdr:col>
                    <xdr:colOff>200025</xdr:colOff>
                    <xdr:row>21</xdr:row>
                    <xdr:rowOff>9525</xdr:rowOff>
                  </from>
                  <to>
                    <xdr:col>9</xdr:col>
                    <xdr:colOff>504825</xdr:colOff>
                    <xdr:row>21</xdr:row>
                    <xdr:rowOff>228600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10</xdr:col>
                    <xdr:colOff>200025</xdr:colOff>
                    <xdr:row>21</xdr:row>
                    <xdr:rowOff>9525</xdr:rowOff>
                  </from>
                  <to>
                    <xdr:col>10</xdr:col>
                    <xdr:colOff>504825</xdr:colOff>
                    <xdr:row>21</xdr:row>
                    <xdr:rowOff>228600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11</xdr:col>
                    <xdr:colOff>200025</xdr:colOff>
                    <xdr:row>21</xdr:row>
                    <xdr:rowOff>9525</xdr:rowOff>
                  </from>
                  <to>
                    <xdr:col>11</xdr:col>
                    <xdr:colOff>504825</xdr:colOff>
                    <xdr:row>21</xdr:row>
                    <xdr:rowOff>228600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9</xdr:col>
                    <xdr:colOff>200025</xdr:colOff>
                    <xdr:row>22</xdr:row>
                    <xdr:rowOff>9525</xdr:rowOff>
                  </from>
                  <to>
                    <xdr:col>9</xdr:col>
                    <xdr:colOff>504825</xdr:colOff>
                    <xdr:row>22</xdr:row>
                    <xdr:rowOff>228600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10</xdr:col>
                    <xdr:colOff>200025</xdr:colOff>
                    <xdr:row>22</xdr:row>
                    <xdr:rowOff>9525</xdr:rowOff>
                  </from>
                  <to>
                    <xdr:col>10</xdr:col>
                    <xdr:colOff>504825</xdr:colOff>
                    <xdr:row>22</xdr:row>
                    <xdr:rowOff>228600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11</xdr:col>
                    <xdr:colOff>200025</xdr:colOff>
                    <xdr:row>22</xdr:row>
                    <xdr:rowOff>9525</xdr:rowOff>
                  </from>
                  <to>
                    <xdr:col>11</xdr:col>
                    <xdr:colOff>504825</xdr:colOff>
                    <xdr:row>22</xdr:row>
                    <xdr:rowOff>228600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9</xdr:col>
                    <xdr:colOff>200025</xdr:colOff>
                    <xdr:row>23</xdr:row>
                    <xdr:rowOff>9525</xdr:rowOff>
                  </from>
                  <to>
                    <xdr:col>9</xdr:col>
                    <xdr:colOff>504825</xdr:colOff>
                    <xdr:row>23</xdr:row>
                    <xdr:rowOff>228600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10</xdr:col>
                    <xdr:colOff>200025</xdr:colOff>
                    <xdr:row>23</xdr:row>
                    <xdr:rowOff>9525</xdr:rowOff>
                  </from>
                  <to>
                    <xdr:col>10</xdr:col>
                    <xdr:colOff>504825</xdr:colOff>
                    <xdr:row>23</xdr:row>
                    <xdr:rowOff>228600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11</xdr:col>
                    <xdr:colOff>200025</xdr:colOff>
                    <xdr:row>23</xdr:row>
                    <xdr:rowOff>9525</xdr:rowOff>
                  </from>
                  <to>
                    <xdr:col>11</xdr:col>
                    <xdr:colOff>504825</xdr:colOff>
                    <xdr:row>23</xdr:row>
                    <xdr:rowOff>228600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9</xdr:col>
                    <xdr:colOff>200025</xdr:colOff>
                    <xdr:row>24</xdr:row>
                    <xdr:rowOff>9525</xdr:rowOff>
                  </from>
                  <to>
                    <xdr:col>9</xdr:col>
                    <xdr:colOff>504825</xdr:colOff>
                    <xdr:row>24</xdr:row>
                    <xdr:rowOff>228600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10</xdr:col>
                    <xdr:colOff>200025</xdr:colOff>
                    <xdr:row>24</xdr:row>
                    <xdr:rowOff>9525</xdr:rowOff>
                  </from>
                  <to>
                    <xdr:col>10</xdr:col>
                    <xdr:colOff>504825</xdr:colOff>
                    <xdr:row>24</xdr:row>
                    <xdr:rowOff>228600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11</xdr:col>
                    <xdr:colOff>200025</xdr:colOff>
                    <xdr:row>24</xdr:row>
                    <xdr:rowOff>9525</xdr:rowOff>
                  </from>
                  <to>
                    <xdr:col>11</xdr:col>
                    <xdr:colOff>504825</xdr:colOff>
                    <xdr:row>24</xdr:row>
                    <xdr:rowOff>228600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9</xdr:col>
                    <xdr:colOff>200025</xdr:colOff>
                    <xdr:row>25</xdr:row>
                    <xdr:rowOff>9525</xdr:rowOff>
                  </from>
                  <to>
                    <xdr:col>9</xdr:col>
                    <xdr:colOff>504825</xdr:colOff>
                    <xdr:row>25</xdr:row>
                    <xdr:rowOff>228600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10</xdr:col>
                    <xdr:colOff>200025</xdr:colOff>
                    <xdr:row>25</xdr:row>
                    <xdr:rowOff>9525</xdr:rowOff>
                  </from>
                  <to>
                    <xdr:col>10</xdr:col>
                    <xdr:colOff>504825</xdr:colOff>
                    <xdr:row>25</xdr:row>
                    <xdr:rowOff>228600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11</xdr:col>
                    <xdr:colOff>200025</xdr:colOff>
                    <xdr:row>25</xdr:row>
                    <xdr:rowOff>9525</xdr:rowOff>
                  </from>
                  <to>
                    <xdr:col>11</xdr:col>
                    <xdr:colOff>504825</xdr:colOff>
                    <xdr:row>25</xdr:row>
                    <xdr:rowOff>228600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9</xdr:col>
                    <xdr:colOff>200025</xdr:colOff>
                    <xdr:row>26</xdr:row>
                    <xdr:rowOff>9525</xdr:rowOff>
                  </from>
                  <to>
                    <xdr:col>9</xdr:col>
                    <xdr:colOff>504825</xdr:colOff>
                    <xdr:row>26</xdr:row>
                    <xdr:rowOff>228600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10</xdr:col>
                    <xdr:colOff>200025</xdr:colOff>
                    <xdr:row>26</xdr:row>
                    <xdr:rowOff>9525</xdr:rowOff>
                  </from>
                  <to>
                    <xdr:col>10</xdr:col>
                    <xdr:colOff>504825</xdr:colOff>
                    <xdr:row>26</xdr:row>
                    <xdr:rowOff>228600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11</xdr:col>
                    <xdr:colOff>200025</xdr:colOff>
                    <xdr:row>26</xdr:row>
                    <xdr:rowOff>9525</xdr:rowOff>
                  </from>
                  <to>
                    <xdr:col>11</xdr:col>
                    <xdr:colOff>504825</xdr:colOff>
                    <xdr:row>26</xdr:row>
                    <xdr:rowOff>228600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9</xdr:col>
                    <xdr:colOff>200025</xdr:colOff>
                    <xdr:row>27</xdr:row>
                    <xdr:rowOff>9525</xdr:rowOff>
                  </from>
                  <to>
                    <xdr:col>9</xdr:col>
                    <xdr:colOff>504825</xdr:colOff>
                    <xdr:row>27</xdr:row>
                    <xdr:rowOff>228600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10</xdr:col>
                    <xdr:colOff>200025</xdr:colOff>
                    <xdr:row>27</xdr:row>
                    <xdr:rowOff>9525</xdr:rowOff>
                  </from>
                  <to>
                    <xdr:col>10</xdr:col>
                    <xdr:colOff>504825</xdr:colOff>
                    <xdr:row>27</xdr:row>
                    <xdr:rowOff>228600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11</xdr:col>
                    <xdr:colOff>200025</xdr:colOff>
                    <xdr:row>27</xdr:row>
                    <xdr:rowOff>9525</xdr:rowOff>
                  </from>
                  <to>
                    <xdr:col>11</xdr:col>
                    <xdr:colOff>504825</xdr:colOff>
                    <xdr:row>27</xdr:row>
                    <xdr:rowOff>228600</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5</xdr:col>
                    <xdr:colOff>200025</xdr:colOff>
                    <xdr:row>34</xdr:row>
                    <xdr:rowOff>9525</xdr:rowOff>
                  </from>
                  <to>
                    <xdr:col>5</xdr:col>
                    <xdr:colOff>504825</xdr:colOff>
                    <xdr:row>34</xdr:row>
                    <xdr:rowOff>228600</xdr:rowOff>
                  </to>
                </anchor>
              </controlPr>
            </control>
          </mc:Choice>
        </mc:AlternateContent>
        <mc:AlternateContent xmlns:mc="http://schemas.openxmlformats.org/markup-compatibility/2006">
          <mc:Choice Requires="x14">
            <control shapeId="10263" r:id="rId26" name="Check Box 23">
              <controlPr defaultSize="0" autoFill="0" autoLine="0" autoPict="0">
                <anchor moveWithCells="1">
                  <from>
                    <xdr:col>6</xdr:col>
                    <xdr:colOff>200025</xdr:colOff>
                    <xdr:row>34</xdr:row>
                    <xdr:rowOff>9525</xdr:rowOff>
                  </from>
                  <to>
                    <xdr:col>6</xdr:col>
                    <xdr:colOff>504825</xdr:colOff>
                    <xdr:row>34</xdr:row>
                    <xdr:rowOff>228600</xdr:rowOff>
                  </to>
                </anchor>
              </controlPr>
            </control>
          </mc:Choice>
        </mc:AlternateContent>
        <mc:AlternateContent xmlns:mc="http://schemas.openxmlformats.org/markup-compatibility/2006">
          <mc:Choice Requires="x14">
            <control shapeId="10264" r:id="rId27" name="Check Box 24">
              <controlPr defaultSize="0" autoFill="0" autoLine="0" autoPict="0">
                <anchor moveWithCells="1">
                  <from>
                    <xdr:col>7</xdr:col>
                    <xdr:colOff>200025</xdr:colOff>
                    <xdr:row>34</xdr:row>
                    <xdr:rowOff>9525</xdr:rowOff>
                  </from>
                  <to>
                    <xdr:col>7</xdr:col>
                    <xdr:colOff>504825</xdr:colOff>
                    <xdr:row>34</xdr:row>
                    <xdr:rowOff>228600</xdr:rowOff>
                  </to>
                </anchor>
              </controlPr>
            </control>
          </mc:Choice>
        </mc:AlternateContent>
        <mc:AlternateContent xmlns:mc="http://schemas.openxmlformats.org/markup-compatibility/2006">
          <mc:Choice Requires="x14">
            <control shapeId="10265" r:id="rId28" name="Check Box 25">
              <controlPr defaultSize="0" autoFill="0" autoLine="0" autoPict="0">
                <anchor moveWithCells="1">
                  <from>
                    <xdr:col>5</xdr:col>
                    <xdr:colOff>200025</xdr:colOff>
                    <xdr:row>35</xdr:row>
                    <xdr:rowOff>9525</xdr:rowOff>
                  </from>
                  <to>
                    <xdr:col>5</xdr:col>
                    <xdr:colOff>504825</xdr:colOff>
                    <xdr:row>35</xdr:row>
                    <xdr:rowOff>228600</xdr:rowOff>
                  </to>
                </anchor>
              </controlPr>
            </control>
          </mc:Choice>
        </mc:AlternateContent>
        <mc:AlternateContent xmlns:mc="http://schemas.openxmlformats.org/markup-compatibility/2006">
          <mc:Choice Requires="x14">
            <control shapeId="10266" r:id="rId29" name="Check Box 26">
              <controlPr defaultSize="0" autoFill="0" autoLine="0" autoPict="0">
                <anchor moveWithCells="1">
                  <from>
                    <xdr:col>6</xdr:col>
                    <xdr:colOff>200025</xdr:colOff>
                    <xdr:row>35</xdr:row>
                    <xdr:rowOff>9525</xdr:rowOff>
                  </from>
                  <to>
                    <xdr:col>6</xdr:col>
                    <xdr:colOff>504825</xdr:colOff>
                    <xdr:row>35</xdr:row>
                    <xdr:rowOff>228600</xdr:rowOff>
                  </to>
                </anchor>
              </controlPr>
            </control>
          </mc:Choice>
        </mc:AlternateContent>
        <mc:AlternateContent xmlns:mc="http://schemas.openxmlformats.org/markup-compatibility/2006">
          <mc:Choice Requires="x14">
            <control shapeId="10267" r:id="rId30" name="Check Box 27">
              <controlPr defaultSize="0" autoFill="0" autoLine="0" autoPict="0">
                <anchor moveWithCells="1">
                  <from>
                    <xdr:col>7</xdr:col>
                    <xdr:colOff>200025</xdr:colOff>
                    <xdr:row>35</xdr:row>
                    <xdr:rowOff>9525</xdr:rowOff>
                  </from>
                  <to>
                    <xdr:col>7</xdr:col>
                    <xdr:colOff>504825</xdr:colOff>
                    <xdr:row>35</xdr:row>
                    <xdr:rowOff>228600</xdr:rowOff>
                  </to>
                </anchor>
              </controlPr>
            </control>
          </mc:Choice>
        </mc:AlternateContent>
        <mc:AlternateContent xmlns:mc="http://schemas.openxmlformats.org/markup-compatibility/2006">
          <mc:Choice Requires="x14">
            <control shapeId="10268" r:id="rId31" name="Check Box 28">
              <controlPr defaultSize="0" autoFill="0" autoLine="0" autoPict="0">
                <anchor moveWithCells="1">
                  <from>
                    <xdr:col>5</xdr:col>
                    <xdr:colOff>200025</xdr:colOff>
                    <xdr:row>36</xdr:row>
                    <xdr:rowOff>9525</xdr:rowOff>
                  </from>
                  <to>
                    <xdr:col>5</xdr:col>
                    <xdr:colOff>504825</xdr:colOff>
                    <xdr:row>36</xdr:row>
                    <xdr:rowOff>228600</xdr:rowOff>
                  </to>
                </anchor>
              </controlPr>
            </control>
          </mc:Choice>
        </mc:AlternateContent>
        <mc:AlternateContent xmlns:mc="http://schemas.openxmlformats.org/markup-compatibility/2006">
          <mc:Choice Requires="x14">
            <control shapeId="10269" r:id="rId32" name="Check Box 29">
              <controlPr defaultSize="0" autoFill="0" autoLine="0" autoPict="0">
                <anchor moveWithCells="1">
                  <from>
                    <xdr:col>6</xdr:col>
                    <xdr:colOff>200025</xdr:colOff>
                    <xdr:row>36</xdr:row>
                    <xdr:rowOff>9525</xdr:rowOff>
                  </from>
                  <to>
                    <xdr:col>6</xdr:col>
                    <xdr:colOff>504825</xdr:colOff>
                    <xdr:row>36</xdr:row>
                    <xdr:rowOff>228600</xdr:rowOff>
                  </to>
                </anchor>
              </controlPr>
            </control>
          </mc:Choice>
        </mc:AlternateContent>
        <mc:AlternateContent xmlns:mc="http://schemas.openxmlformats.org/markup-compatibility/2006">
          <mc:Choice Requires="x14">
            <control shapeId="10270" r:id="rId33" name="Check Box 30">
              <controlPr defaultSize="0" autoFill="0" autoLine="0" autoPict="0">
                <anchor moveWithCells="1">
                  <from>
                    <xdr:col>7</xdr:col>
                    <xdr:colOff>200025</xdr:colOff>
                    <xdr:row>36</xdr:row>
                    <xdr:rowOff>9525</xdr:rowOff>
                  </from>
                  <to>
                    <xdr:col>7</xdr:col>
                    <xdr:colOff>504825</xdr:colOff>
                    <xdr:row>36</xdr:row>
                    <xdr:rowOff>228600</xdr:rowOff>
                  </to>
                </anchor>
              </controlPr>
            </control>
          </mc:Choice>
        </mc:AlternateContent>
        <mc:AlternateContent xmlns:mc="http://schemas.openxmlformats.org/markup-compatibility/2006">
          <mc:Choice Requires="x14">
            <control shapeId="10271" r:id="rId34" name="Check Box 31">
              <controlPr defaultSize="0" autoFill="0" autoLine="0" autoPict="0">
                <anchor moveWithCells="1">
                  <from>
                    <xdr:col>5</xdr:col>
                    <xdr:colOff>200025</xdr:colOff>
                    <xdr:row>37</xdr:row>
                    <xdr:rowOff>9525</xdr:rowOff>
                  </from>
                  <to>
                    <xdr:col>5</xdr:col>
                    <xdr:colOff>504825</xdr:colOff>
                    <xdr:row>37</xdr:row>
                    <xdr:rowOff>228600</xdr:rowOff>
                  </to>
                </anchor>
              </controlPr>
            </control>
          </mc:Choice>
        </mc:AlternateContent>
        <mc:AlternateContent xmlns:mc="http://schemas.openxmlformats.org/markup-compatibility/2006">
          <mc:Choice Requires="x14">
            <control shapeId="10272" r:id="rId35" name="Check Box 32">
              <controlPr defaultSize="0" autoFill="0" autoLine="0" autoPict="0">
                <anchor moveWithCells="1">
                  <from>
                    <xdr:col>6</xdr:col>
                    <xdr:colOff>200025</xdr:colOff>
                    <xdr:row>37</xdr:row>
                    <xdr:rowOff>9525</xdr:rowOff>
                  </from>
                  <to>
                    <xdr:col>6</xdr:col>
                    <xdr:colOff>504825</xdr:colOff>
                    <xdr:row>37</xdr:row>
                    <xdr:rowOff>228600</xdr:rowOff>
                  </to>
                </anchor>
              </controlPr>
            </control>
          </mc:Choice>
        </mc:AlternateContent>
        <mc:AlternateContent xmlns:mc="http://schemas.openxmlformats.org/markup-compatibility/2006">
          <mc:Choice Requires="x14">
            <control shapeId="10273" r:id="rId36" name="Check Box 33">
              <controlPr defaultSize="0" autoFill="0" autoLine="0" autoPict="0">
                <anchor moveWithCells="1">
                  <from>
                    <xdr:col>7</xdr:col>
                    <xdr:colOff>200025</xdr:colOff>
                    <xdr:row>37</xdr:row>
                    <xdr:rowOff>9525</xdr:rowOff>
                  </from>
                  <to>
                    <xdr:col>7</xdr:col>
                    <xdr:colOff>504825</xdr:colOff>
                    <xdr:row>37</xdr:row>
                    <xdr:rowOff>228600</xdr:rowOff>
                  </to>
                </anchor>
              </controlPr>
            </control>
          </mc:Choice>
        </mc:AlternateContent>
        <mc:AlternateContent xmlns:mc="http://schemas.openxmlformats.org/markup-compatibility/2006">
          <mc:Choice Requires="x14">
            <control shapeId="10274" r:id="rId37" name="Check Box 34">
              <controlPr defaultSize="0" autoFill="0" autoLine="0" autoPict="0">
                <anchor moveWithCells="1">
                  <from>
                    <xdr:col>5</xdr:col>
                    <xdr:colOff>200025</xdr:colOff>
                    <xdr:row>38</xdr:row>
                    <xdr:rowOff>9525</xdr:rowOff>
                  </from>
                  <to>
                    <xdr:col>5</xdr:col>
                    <xdr:colOff>504825</xdr:colOff>
                    <xdr:row>38</xdr:row>
                    <xdr:rowOff>228600</xdr:rowOff>
                  </to>
                </anchor>
              </controlPr>
            </control>
          </mc:Choice>
        </mc:AlternateContent>
        <mc:AlternateContent xmlns:mc="http://schemas.openxmlformats.org/markup-compatibility/2006">
          <mc:Choice Requires="x14">
            <control shapeId="10275" r:id="rId38" name="Check Box 35">
              <controlPr defaultSize="0" autoFill="0" autoLine="0" autoPict="0">
                <anchor moveWithCells="1">
                  <from>
                    <xdr:col>6</xdr:col>
                    <xdr:colOff>200025</xdr:colOff>
                    <xdr:row>38</xdr:row>
                    <xdr:rowOff>9525</xdr:rowOff>
                  </from>
                  <to>
                    <xdr:col>6</xdr:col>
                    <xdr:colOff>504825</xdr:colOff>
                    <xdr:row>38</xdr:row>
                    <xdr:rowOff>228600</xdr:rowOff>
                  </to>
                </anchor>
              </controlPr>
            </control>
          </mc:Choice>
        </mc:AlternateContent>
        <mc:AlternateContent xmlns:mc="http://schemas.openxmlformats.org/markup-compatibility/2006">
          <mc:Choice Requires="x14">
            <control shapeId="10276" r:id="rId39" name="Check Box 36">
              <controlPr defaultSize="0" autoFill="0" autoLine="0" autoPict="0">
                <anchor moveWithCells="1">
                  <from>
                    <xdr:col>7</xdr:col>
                    <xdr:colOff>200025</xdr:colOff>
                    <xdr:row>38</xdr:row>
                    <xdr:rowOff>9525</xdr:rowOff>
                  </from>
                  <to>
                    <xdr:col>7</xdr:col>
                    <xdr:colOff>504825</xdr:colOff>
                    <xdr:row>38</xdr:row>
                    <xdr:rowOff>228600</xdr:rowOff>
                  </to>
                </anchor>
              </controlPr>
            </control>
          </mc:Choice>
        </mc:AlternateContent>
        <mc:AlternateContent xmlns:mc="http://schemas.openxmlformats.org/markup-compatibility/2006">
          <mc:Choice Requires="x14">
            <control shapeId="10277" r:id="rId40" name="Check Box 37">
              <controlPr defaultSize="0" autoFill="0" autoLine="0" autoPict="0">
                <anchor moveWithCells="1">
                  <from>
                    <xdr:col>5</xdr:col>
                    <xdr:colOff>200025</xdr:colOff>
                    <xdr:row>39</xdr:row>
                    <xdr:rowOff>9525</xdr:rowOff>
                  </from>
                  <to>
                    <xdr:col>5</xdr:col>
                    <xdr:colOff>504825</xdr:colOff>
                    <xdr:row>39</xdr:row>
                    <xdr:rowOff>228600</xdr:rowOff>
                  </to>
                </anchor>
              </controlPr>
            </control>
          </mc:Choice>
        </mc:AlternateContent>
        <mc:AlternateContent xmlns:mc="http://schemas.openxmlformats.org/markup-compatibility/2006">
          <mc:Choice Requires="x14">
            <control shapeId="10278" r:id="rId41" name="Check Box 38">
              <controlPr defaultSize="0" autoFill="0" autoLine="0" autoPict="0">
                <anchor moveWithCells="1">
                  <from>
                    <xdr:col>6</xdr:col>
                    <xdr:colOff>200025</xdr:colOff>
                    <xdr:row>39</xdr:row>
                    <xdr:rowOff>9525</xdr:rowOff>
                  </from>
                  <to>
                    <xdr:col>6</xdr:col>
                    <xdr:colOff>504825</xdr:colOff>
                    <xdr:row>39</xdr:row>
                    <xdr:rowOff>228600</xdr:rowOff>
                  </to>
                </anchor>
              </controlPr>
            </control>
          </mc:Choice>
        </mc:AlternateContent>
        <mc:AlternateContent xmlns:mc="http://schemas.openxmlformats.org/markup-compatibility/2006">
          <mc:Choice Requires="x14">
            <control shapeId="10279" r:id="rId42" name="Check Box 39">
              <controlPr defaultSize="0" autoFill="0" autoLine="0" autoPict="0">
                <anchor moveWithCells="1">
                  <from>
                    <xdr:col>7</xdr:col>
                    <xdr:colOff>200025</xdr:colOff>
                    <xdr:row>39</xdr:row>
                    <xdr:rowOff>9525</xdr:rowOff>
                  </from>
                  <to>
                    <xdr:col>7</xdr:col>
                    <xdr:colOff>504825</xdr:colOff>
                    <xdr:row>39</xdr:row>
                    <xdr:rowOff>228600</xdr:rowOff>
                  </to>
                </anchor>
              </controlPr>
            </control>
          </mc:Choice>
        </mc:AlternateContent>
        <mc:AlternateContent xmlns:mc="http://schemas.openxmlformats.org/markup-compatibility/2006">
          <mc:Choice Requires="x14">
            <control shapeId="10280" r:id="rId43" name="Check Box 40">
              <controlPr defaultSize="0" autoFill="0" autoLine="0" autoPict="0">
                <anchor moveWithCells="1">
                  <from>
                    <xdr:col>5</xdr:col>
                    <xdr:colOff>200025</xdr:colOff>
                    <xdr:row>40</xdr:row>
                    <xdr:rowOff>9525</xdr:rowOff>
                  </from>
                  <to>
                    <xdr:col>5</xdr:col>
                    <xdr:colOff>504825</xdr:colOff>
                    <xdr:row>40</xdr:row>
                    <xdr:rowOff>228600</xdr:rowOff>
                  </to>
                </anchor>
              </controlPr>
            </control>
          </mc:Choice>
        </mc:AlternateContent>
        <mc:AlternateContent xmlns:mc="http://schemas.openxmlformats.org/markup-compatibility/2006">
          <mc:Choice Requires="x14">
            <control shapeId="10281" r:id="rId44" name="Check Box 41">
              <controlPr defaultSize="0" autoFill="0" autoLine="0" autoPict="0">
                <anchor moveWithCells="1">
                  <from>
                    <xdr:col>6</xdr:col>
                    <xdr:colOff>200025</xdr:colOff>
                    <xdr:row>40</xdr:row>
                    <xdr:rowOff>9525</xdr:rowOff>
                  </from>
                  <to>
                    <xdr:col>6</xdr:col>
                    <xdr:colOff>504825</xdr:colOff>
                    <xdr:row>40</xdr:row>
                    <xdr:rowOff>228600</xdr:rowOff>
                  </to>
                </anchor>
              </controlPr>
            </control>
          </mc:Choice>
        </mc:AlternateContent>
        <mc:AlternateContent xmlns:mc="http://schemas.openxmlformats.org/markup-compatibility/2006">
          <mc:Choice Requires="x14">
            <control shapeId="10282" r:id="rId45" name="Check Box 42">
              <controlPr defaultSize="0" autoFill="0" autoLine="0" autoPict="0">
                <anchor moveWithCells="1">
                  <from>
                    <xdr:col>7</xdr:col>
                    <xdr:colOff>200025</xdr:colOff>
                    <xdr:row>40</xdr:row>
                    <xdr:rowOff>9525</xdr:rowOff>
                  </from>
                  <to>
                    <xdr:col>7</xdr:col>
                    <xdr:colOff>504825</xdr:colOff>
                    <xdr:row>40</xdr:row>
                    <xdr:rowOff>228600</xdr:rowOff>
                  </to>
                </anchor>
              </controlPr>
            </control>
          </mc:Choice>
        </mc:AlternateContent>
        <mc:AlternateContent xmlns:mc="http://schemas.openxmlformats.org/markup-compatibility/2006">
          <mc:Choice Requires="x14">
            <control shapeId="10283" r:id="rId46" name="Check Box 43">
              <controlPr defaultSize="0" autoFill="0" autoLine="0" autoPict="0">
                <anchor moveWithCells="1">
                  <from>
                    <xdr:col>9</xdr:col>
                    <xdr:colOff>200025</xdr:colOff>
                    <xdr:row>47</xdr:row>
                    <xdr:rowOff>9525</xdr:rowOff>
                  </from>
                  <to>
                    <xdr:col>9</xdr:col>
                    <xdr:colOff>504825</xdr:colOff>
                    <xdr:row>47</xdr:row>
                    <xdr:rowOff>228600</xdr:rowOff>
                  </to>
                </anchor>
              </controlPr>
            </control>
          </mc:Choice>
        </mc:AlternateContent>
        <mc:AlternateContent xmlns:mc="http://schemas.openxmlformats.org/markup-compatibility/2006">
          <mc:Choice Requires="x14">
            <control shapeId="10284" r:id="rId47" name="Check Box 44">
              <controlPr defaultSize="0" autoFill="0" autoLine="0" autoPict="0">
                <anchor moveWithCells="1">
                  <from>
                    <xdr:col>10</xdr:col>
                    <xdr:colOff>200025</xdr:colOff>
                    <xdr:row>47</xdr:row>
                    <xdr:rowOff>9525</xdr:rowOff>
                  </from>
                  <to>
                    <xdr:col>10</xdr:col>
                    <xdr:colOff>504825</xdr:colOff>
                    <xdr:row>47</xdr:row>
                    <xdr:rowOff>228600</xdr:rowOff>
                  </to>
                </anchor>
              </controlPr>
            </control>
          </mc:Choice>
        </mc:AlternateContent>
        <mc:AlternateContent xmlns:mc="http://schemas.openxmlformats.org/markup-compatibility/2006">
          <mc:Choice Requires="x14">
            <control shapeId="10285" r:id="rId48" name="Check Box 45">
              <controlPr defaultSize="0" autoFill="0" autoLine="0" autoPict="0">
                <anchor moveWithCells="1">
                  <from>
                    <xdr:col>11</xdr:col>
                    <xdr:colOff>200025</xdr:colOff>
                    <xdr:row>47</xdr:row>
                    <xdr:rowOff>9525</xdr:rowOff>
                  </from>
                  <to>
                    <xdr:col>11</xdr:col>
                    <xdr:colOff>504825</xdr:colOff>
                    <xdr:row>47</xdr:row>
                    <xdr:rowOff>228600</xdr:rowOff>
                  </to>
                </anchor>
              </controlPr>
            </control>
          </mc:Choice>
        </mc:AlternateContent>
        <mc:AlternateContent xmlns:mc="http://schemas.openxmlformats.org/markup-compatibility/2006">
          <mc:Choice Requires="x14">
            <control shapeId="10286" r:id="rId49" name="Check Box 46">
              <controlPr defaultSize="0" autoFill="0" autoLine="0" autoPict="0">
                <anchor moveWithCells="1">
                  <from>
                    <xdr:col>9</xdr:col>
                    <xdr:colOff>200025</xdr:colOff>
                    <xdr:row>48</xdr:row>
                    <xdr:rowOff>9525</xdr:rowOff>
                  </from>
                  <to>
                    <xdr:col>9</xdr:col>
                    <xdr:colOff>504825</xdr:colOff>
                    <xdr:row>48</xdr:row>
                    <xdr:rowOff>228600</xdr:rowOff>
                  </to>
                </anchor>
              </controlPr>
            </control>
          </mc:Choice>
        </mc:AlternateContent>
        <mc:AlternateContent xmlns:mc="http://schemas.openxmlformats.org/markup-compatibility/2006">
          <mc:Choice Requires="x14">
            <control shapeId="10287" r:id="rId50" name="Check Box 47">
              <controlPr defaultSize="0" autoFill="0" autoLine="0" autoPict="0">
                <anchor moveWithCells="1">
                  <from>
                    <xdr:col>10</xdr:col>
                    <xdr:colOff>200025</xdr:colOff>
                    <xdr:row>48</xdr:row>
                    <xdr:rowOff>9525</xdr:rowOff>
                  </from>
                  <to>
                    <xdr:col>10</xdr:col>
                    <xdr:colOff>504825</xdr:colOff>
                    <xdr:row>48</xdr:row>
                    <xdr:rowOff>228600</xdr:rowOff>
                  </to>
                </anchor>
              </controlPr>
            </control>
          </mc:Choice>
        </mc:AlternateContent>
        <mc:AlternateContent xmlns:mc="http://schemas.openxmlformats.org/markup-compatibility/2006">
          <mc:Choice Requires="x14">
            <control shapeId="10288" r:id="rId51" name="Check Box 48">
              <controlPr defaultSize="0" autoFill="0" autoLine="0" autoPict="0">
                <anchor moveWithCells="1">
                  <from>
                    <xdr:col>11</xdr:col>
                    <xdr:colOff>200025</xdr:colOff>
                    <xdr:row>48</xdr:row>
                    <xdr:rowOff>9525</xdr:rowOff>
                  </from>
                  <to>
                    <xdr:col>11</xdr:col>
                    <xdr:colOff>504825</xdr:colOff>
                    <xdr:row>48</xdr:row>
                    <xdr:rowOff>228600</xdr:rowOff>
                  </to>
                </anchor>
              </controlPr>
            </control>
          </mc:Choice>
        </mc:AlternateContent>
        <mc:AlternateContent xmlns:mc="http://schemas.openxmlformats.org/markup-compatibility/2006">
          <mc:Choice Requires="x14">
            <control shapeId="10289" r:id="rId52" name="Check Box 49">
              <controlPr defaultSize="0" autoFill="0" autoLine="0" autoPict="0">
                <anchor moveWithCells="1">
                  <from>
                    <xdr:col>9</xdr:col>
                    <xdr:colOff>200025</xdr:colOff>
                    <xdr:row>49</xdr:row>
                    <xdr:rowOff>9525</xdr:rowOff>
                  </from>
                  <to>
                    <xdr:col>9</xdr:col>
                    <xdr:colOff>504825</xdr:colOff>
                    <xdr:row>49</xdr:row>
                    <xdr:rowOff>228600</xdr:rowOff>
                  </to>
                </anchor>
              </controlPr>
            </control>
          </mc:Choice>
        </mc:AlternateContent>
        <mc:AlternateContent xmlns:mc="http://schemas.openxmlformats.org/markup-compatibility/2006">
          <mc:Choice Requires="x14">
            <control shapeId="10290" r:id="rId53" name="Check Box 50">
              <controlPr defaultSize="0" autoFill="0" autoLine="0" autoPict="0">
                <anchor moveWithCells="1">
                  <from>
                    <xdr:col>10</xdr:col>
                    <xdr:colOff>200025</xdr:colOff>
                    <xdr:row>49</xdr:row>
                    <xdr:rowOff>9525</xdr:rowOff>
                  </from>
                  <to>
                    <xdr:col>10</xdr:col>
                    <xdr:colOff>504825</xdr:colOff>
                    <xdr:row>49</xdr:row>
                    <xdr:rowOff>228600</xdr:rowOff>
                  </to>
                </anchor>
              </controlPr>
            </control>
          </mc:Choice>
        </mc:AlternateContent>
        <mc:AlternateContent xmlns:mc="http://schemas.openxmlformats.org/markup-compatibility/2006">
          <mc:Choice Requires="x14">
            <control shapeId="10291" r:id="rId54" name="Check Box 51">
              <controlPr defaultSize="0" autoFill="0" autoLine="0" autoPict="0">
                <anchor moveWithCells="1">
                  <from>
                    <xdr:col>11</xdr:col>
                    <xdr:colOff>200025</xdr:colOff>
                    <xdr:row>49</xdr:row>
                    <xdr:rowOff>9525</xdr:rowOff>
                  </from>
                  <to>
                    <xdr:col>11</xdr:col>
                    <xdr:colOff>504825</xdr:colOff>
                    <xdr:row>49</xdr:row>
                    <xdr:rowOff>228600</xdr:rowOff>
                  </to>
                </anchor>
              </controlPr>
            </control>
          </mc:Choice>
        </mc:AlternateContent>
        <mc:AlternateContent xmlns:mc="http://schemas.openxmlformats.org/markup-compatibility/2006">
          <mc:Choice Requires="x14">
            <control shapeId="10292" r:id="rId55" name="Check Box 52">
              <controlPr defaultSize="0" autoFill="0" autoLine="0" autoPict="0">
                <anchor moveWithCells="1">
                  <from>
                    <xdr:col>9</xdr:col>
                    <xdr:colOff>200025</xdr:colOff>
                    <xdr:row>50</xdr:row>
                    <xdr:rowOff>9525</xdr:rowOff>
                  </from>
                  <to>
                    <xdr:col>9</xdr:col>
                    <xdr:colOff>504825</xdr:colOff>
                    <xdr:row>50</xdr:row>
                    <xdr:rowOff>228600</xdr:rowOff>
                  </to>
                </anchor>
              </controlPr>
            </control>
          </mc:Choice>
        </mc:AlternateContent>
        <mc:AlternateContent xmlns:mc="http://schemas.openxmlformats.org/markup-compatibility/2006">
          <mc:Choice Requires="x14">
            <control shapeId="10293" r:id="rId56" name="Check Box 53">
              <controlPr defaultSize="0" autoFill="0" autoLine="0" autoPict="0">
                <anchor moveWithCells="1">
                  <from>
                    <xdr:col>10</xdr:col>
                    <xdr:colOff>200025</xdr:colOff>
                    <xdr:row>50</xdr:row>
                    <xdr:rowOff>9525</xdr:rowOff>
                  </from>
                  <to>
                    <xdr:col>10</xdr:col>
                    <xdr:colOff>504825</xdr:colOff>
                    <xdr:row>50</xdr:row>
                    <xdr:rowOff>228600</xdr:rowOff>
                  </to>
                </anchor>
              </controlPr>
            </control>
          </mc:Choice>
        </mc:AlternateContent>
        <mc:AlternateContent xmlns:mc="http://schemas.openxmlformats.org/markup-compatibility/2006">
          <mc:Choice Requires="x14">
            <control shapeId="10294" r:id="rId57" name="Check Box 54">
              <controlPr defaultSize="0" autoFill="0" autoLine="0" autoPict="0">
                <anchor moveWithCells="1">
                  <from>
                    <xdr:col>11</xdr:col>
                    <xdr:colOff>200025</xdr:colOff>
                    <xdr:row>50</xdr:row>
                    <xdr:rowOff>9525</xdr:rowOff>
                  </from>
                  <to>
                    <xdr:col>11</xdr:col>
                    <xdr:colOff>504825</xdr:colOff>
                    <xdr:row>50</xdr:row>
                    <xdr:rowOff>228600</xdr:rowOff>
                  </to>
                </anchor>
              </controlPr>
            </control>
          </mc:Choice>
        </mc:AlternateContent>
        <mc:AlternateContent xmlns:mc="http://schemas.openxmlformats.org/markup-compatibility/2006">
          <mc:Choice Requires="x14">
            <control shapeId="10295" r:id="rId58" name="Check Box 55">
              <controlPr defaultSize="0" autoFill="0" autoLine="0" autoPict="0">
                <anchor moveWithCells="1">
                  <from>
                    <xdr:col>9</xdr:col>
                    <xdr:colOff>200025</xdr:colOff>
                    <xdr:row>55</xdr:row>
                    <xdr:rowOff>9525</xdr:rowOff>
                  </from>
                  <to>
                    <xdr:col>9</xdr:col>
                    <xdr:colOff>504825</xdr:colOff>
                    <xdr:row>55</xdr:row>
                    <xdr:rowOff>228600</xdr:rowOff>
                  </to>
                </anchor>
              </controlPr>
            </control>
          </mc:Choice>
        </mc:AlternateContent>
        <mc:AlternateContent xmlns:mc="http://schemas.openxmlformats.org/markup-compatibility/2006">
          <mc:Choice Requires="x14">
            <control shapeId="10296" r:id="rId59" name="Check Box 56">
              <controlPr defaultSize="0" autoFill="0" autoLine="0" autoPict="0">
                <anchor moveWithCells="1">
                  <from>
                    <xdr:col>10</xdr:col>
                    <xdr:colOff>200025</xdr:colOff>
                    <xdr:row>55</xdr:row>
                    <xdr:rowOff>9525</xdr:rowOff>
                  </from>
                  <to>
                    <xdr:col>10</xdr:col>
                    <xdr:colOff>504825</xdr:colOff>
                    <xdr:row>55</xdr:row>
                    <xdr:rowOff>228600</xdr:rowOff>
                  </to>
                </anchor>
              </controlPr>
            </control>
          </mc:Choice>
        </mc:AlternateContent>
        <mc:AlternateContent xmlns:mc="http://schemas.openxmlformats.org/markup-compatibility/2006">
          <mc:Choice Requires="x14">
            <control shapeId="10297" r:id="rId60" name="Check Box 57">
              <controlPr defaultSize="0" autoFill="0" autoLine="0" autoPict="0">
                <anchor moveWithCells="1">
                  <from>
                    <xdr:col>11</xdr:col>
                    <xdr:colOff>200025</xdr:colOff>
                    <xdr:row>55</xdr:row>
                    <xdr:rowOff>9525</xdr:rowOff>
                  </from>
                  <to>
                    <xdr:col>11</xdr:col>
                    <xdr:colOff>504825</xdr:colOff>
                    <xdr:row>55</xdr:row>
                    <xdr:rowOff>228600</xdr:rowOff>
                  </to>
                </anchor>
              </controlPr>
            </control>
          </mc:Choice>
        </mc:AlternateContent>
        <mc:AlternateContent xmlns:mc="http://schemas.openxmlformats.org/markup-compatibility/2006">
          <mc:Choice Requires="x14">
            <control shapeId="10298" r:id="rId61" name="Check Box 58">
              <controlPr defaultSize="0" autoFill="0" autoLine="0" autoPict="0">
                <anchor moveWithCells="1">
                  <from>
                    <xdr:col>9</xdr:col>
                    <xdr:colOff>200025</xdr:colOff>
                    <xdr:row>56</xdr:row>
                    <xdr:rowOff>9525</xdr:rowOff>
                  </from>
                  <to>
                    <xdr:col>9</xdr:col>
                    <xdr:colOff>504825</xdr:colOff>
                    <xdr:row>56</xdr:row>
                    <xdr:rowOff>228600</xdr:rowOff>
                  </to>
                </anchor>
              </controlPr>
            </control>
          </mc:Choice>
        </mc:AlternateContent>
        <mc:AlternateContent xmlns:mc="http://schemas.openxmlformats.org/markup-compatibility/2006">
          <mc:Choice Requires="x14">
            <control shapeId="10299" r:id="rId62" name="Check Box 59">
              <controlPr defaultSize="0" autoFill="0" autoLine="0" autoPict="0">
                <anchor moveWithCells="1">
                  <from>
                    <xdr:col>10</xdr:col>
                    <xdr:colOff>200025</xdr:colOff>
                    <xdr:row>56</xdr:row>
                    <xdr:rowOff>9525</xdr:rowOff>
                  </from>
                  <to>
                    <xdr:col>10</xdr:col>
                    <xdr:colOff>504825</xdr:colOff>
                    <xdr:row>56</xdr:row>
                    <xdr:rowOff>228600</xdr:rowOff>
                  </to>
                </anchor>
              </controlPr>
            </control>
          </mc:Choice>
        </mc:AlternateContent>
        <mc:AlternateContent xmlns:mc="http://schemas.openxmlformats.org/markup-compatibility/2006">
          <mc:Choice Requires="x14">
            <control shapeId="10300" r:id="rId63" name="Check Box 60">
              <controlPr defaultSize="0" autoFill="0" autoLine="0" autoPict="0">
                <anchor moveWithCells="1">
                  <from>
                    <xdr:col>11</xdr:col>
                    <xdr:colOff>200025</xdr:colOff>
                    <xdr:row>56</xdr:row>
                    <xdr:rowOff>9525</xdr:rowOff>
                  </from>
                  <to>
                    <xdr:col>11</xdr:col>
                    <xdr:colOff>504825</xdr:colOff>
                    <xdr:row>56</xdr:row>
                    <xdr:rowOff>228600</xdr:rowOff>
                  </to>
                </anchor>
              </controlPr>
            </control>
          </mc:Choice>
        </mc:AlternateContent>
        <mc:AlternateContent xmlns:mc="http://schemas.openxmlformats.org/markup-compatibility/2006">
          <mc:Choice Requires="x14">
            <control shapeId="10301" r:id="rId64" name="Check Box 61">
              <controlPr defaultSize="0" autoFill="0" autoLine="0" autoPict="0">
                <anchor moveWithCells="1">
                  <from>
                    <xdr:col>9</xdr:col>
                    <xdr:colOff>200025</xdr:colOff>
                    <xdr:row>57</xdr:row>
                    <xdr:rowOff>9525</xdr:rowOff>
                  </from>
                  <to>
                    <xdr:col>9</xdr:col>
                    <xdr:colOff>504825</xdr:colOff>
                    <xdr:row>57</xdr:row>
                    <xdr:rowOff>228600</xdr:rowOff>
                  </to>
                </anchor>
              </controlPr>
            </control>
          </mc:Choice>
        </mc:AlternateContent>
        <mc:AlternateContent xmlns:mc="http://schemas.openxmlformats.org/markup-compatibility/2006">
          <mc:Choice Requires="x14">
            <control shapeId="10302" r:id="rId65" name="Check Box 62">
              <controlPr defaultSize="0" autoFill="0" autoLine="0" autoPict="0">
                <anchor moveWithCells="1">
                  <from>
                    <xdr:col>10</xdr:col>
                    <xdr:colOff>200025</xdr:colOff>
                    <xdr:row>57</xdr:row>
                    <xdr:rowOff>9525</xdr:rowOff>
                  </from>
                  <to>
                    <xdr:col>10</xdr:col>
                    <xdr:colOff>504825</xdr:colOff>
                    <xdr:row>57</xdr:row>
                    <xdr:rowOff>228600</xdr:rowOff>
                  </to>
                </anchor>
              </controlPr>
            </control>
          </mc:Choice>
        </mc:AlternateContent>
        <mc:AlternateContent xmlns:mc="http://schemas.openxmlformats.org/markup-compatibility/2006">
          <mc:Choice Requires="x14">
            <control shapeId="10303" r:id="rId66" name="Check Box 63">
              <controlPr defaultSize="0" autoFill="0" autoLine="0" autoPict="0">
                <anchor moveWithCells="1">
                  <from>
                    <xdr:col>11</xdr:col>
                    <xdr:colOff>200025</xdr:colOff>
                    <xdr:row>57</xdr:row>
                    <xdr:rowOff>9525</xdr:rowOff>
                  </from>
                  <to>
                    <xdr:col>11</xdr:col>
                    <xdr:colOff>504825</xdr:colOff>
                    <xdr:row>57</xdr:row>
                    <xdr:rowOff>228600</xdr:rowOff>
                  </to>
                </anchor>
              </controlPr>
            </control>
          </mc:Choice>
        </mc:AlternateContent>
        <mc:AlternateContent xmlns:mc="http://schemas.openxmlformats.org/markup-compatibility/2006">
          <mc:Choice Requires="x14">
            <control shapeId="10304" r:id="rId67" name="Check Box 64">
              <controlPr defaultSize="0" autoFill="0" autoLine="0" autoPict="0">
                <anchor moveWithCells="1">
                  <from>
                    <xdr:col>9</xdr:col>
                    <xdr:colOff>200025</xdr:colOff>
                    <xdr:row>58</xdr:row>
                    <xdr:rowOff>9525</xdr:rowOff>
                  </from>
                  <to>
                    <xdr:col>9</xdr:col>
                    <xdr:colOff>504825</xdr:colOff>
                    <xdr:row>58</xdr:row>
                    <xdr:rowOff>228600</xdr:rowOff>
                  </to>
                </anchor>
              </controlPr>
            </control>
          </mc:Choice>
        </mc:AlternateContent>
        <mc:AlternateContent xmlns:mc="http://schemas.openxmlformats.org/markup-compatibility/2006">
          <mc:Choice Requires="x14">
            <control shapeId="10305" r:id="rId68" name="Check Box 65">
              <controlPr defaultSize="0" autoFill="0" autoLine="0" autoPict="0">
                <anchor moveWithCells="1">
                  <from>
                    <xdr:col>10</xdr:col>
                    <xdr:colOff>200025</xdr:colOff>
                    <xdr:row>58</xdr:row>
                    <xdr:rowOff>9525</xdr:rowOff>
                  </from>
                  <to>
                    <xdr:col>10</xdr:col>
                    <xdr:colOff>504825</xdr:colOff>
                    <xdr:row>58</xdr:row>
                    <xdr:rowOff>228600</xdr:rowOff>
                  </to>
                </anchor>
              </controlPr>
            </control>
          </mc:Choice>
        </mc:AlternateContent>
        <mc:AlternateContent xmlns:mc="http://schemas.openxmlformats.org/markup-compatibility/2006">
          <mc:Choice Requires="x14">
            <control shapeId="10306" r:id="rId69" name="Check Box 66">
              <controlPr defaultSize="0" autoFill="0" autoLine="0" autoPict="0">
                <anchor moveWithCells="1">
                  <from>
                    <xdr:col>11</xdr:col>
                    <xdr:colOff>200025</xdr:colOff>
                    <xdr:row>58</xdr:row>
                    <xdr:rowOff>9525</xdr:rowOff>
                  </from>
                  <to>
                    <xdr:col>11</xdr:col>
                    <xdr:colOff>504825</xdr:colOff>
                    <xdr:row>58</xdr:row>
                    <xdr:rowOff>228600</xdr:rowOff>
                  </to>
                </anchor>
              </controlPr>
            </control>
          </mc:Choice>
        </mc:AlternateContent>
        <mc:AlternateContent xmlns:mc="http://schemas.openxmlformats.org/markup-compatibility/2006">
          <mc:Choice Requires="x14">
            <control shapeId="10307" r:id="rId70" name="Check Box 67">
              <controlPr defaultSize="0" autoFill="0" autoLine="0" autoPict="0">
                <anchor moveWithCells="1">
                  <from>
                    <xdr:col>9</xdr:col>
                    <xdr:colOff>200025</xdr:colOff>
                    <xdr:row>59</xdr:row>
                    <xdr:rowOff>9525</xdr:rowOff>
                  </from>
                  <to>
                    <xdr:col>9</xdr:col>
                    <xdr:colOff>504825</xdr:colOff>
                    <xdr:row>59</xdr:row>
                    <xdr:rowOff>228600</xdr:rowOff>
                  </to>
                </anchor>
              </controlPr>
            </control>
          </mc:Choice>
        </mc:AlternateContent>
        <mc:AlternateContent xmlns:mc="http://schemas.openxmlformats.org/markup-compatibility/2006">
          <mc:Choice Requires="x14">
            <control shapeId="10308" r:id="rId71" name="Check Box 68">
              <controlPr defaultSize="0" autoFill="0" autoLine="0" autoPict="0">
                <anchor moveWithCells="1">
                  <from>
                    <xdr:col>10</xdr:col>
                    <xdr:colOff>200025</xdr:colOff>
                    <xdr:row>59</xdr:row>
                    <xdr:rowOff>9525</xdr:rowOff>
                  </from>
                  <to>
                    <xdr:col>10</xdr:col>
                    <xdr:colOff>504825</xdr:colOff>
                    <xdr:row>59</xdr:row>
                    <xdr:rowOff>228600</xdr:rowOff>
                  </to>
                </anchor>
              </controlPr>
            </control>
          </mc:Choice>
        </mc:AlternateContent>
        <mc:AlternateContent xmlns:mc="http://schemas.openxmlformats.org/markup-compatibility/2006">
          <mc:Choice Requires="x14">
            <control shapeId="10309" r:id="rId72" name="Check Box 69">
              <controlPr defaultSize="0" autoFill="0" autoLine="0" autoPict="0">
                <anchor moveWithCells="1">
                  <from>
                    <xdr:col>11</xdr:col>
                    <xdr:colOff>200025</xdr:colOff>
                    <xdr:row>59</xdr:row>
                    <xdr:rowOff>9525</xdr:rowOff>
                  </from>
                  <to>
                    <xdr:col>11</xdr:col>
                    <xdr:colOff>504825</xdr:colOff>
                    <xdr:row>59</xdr:row>
                    <xdr:rowOff>228600</xdr:rowOff>
                  </to>
                </anchor>
              </controlPr>
            </control>
          </mc:Choice>
        </mc:AlternateContent>
        <mc:AlternateContent xmlns:mc="http://schemas.openxmlformats.org/markup-compatibility/2006">
          <mc:Choice Requires="x14">
            <control shapeId="10310" r:id="rId73" name="Check Box 70">
              <controlPr defaultSize="0" autoFill="0" autoLine="0" autoPict="0">
                <anchor moveWithCells="1">
                  <from>
                    <xdr:col>9</xdr:col>
                    <xdr:colOff>200025</xdr:colOff>
                    <xdr:row>60</xdr:row>
                    <xdr:rowOff>9525</xdr:rowOff>
                  </from>
                  <to>
                    <xdr:col>9</xdr:col>
                    <xdr:colOff>504825</xdr:colOff>
                    <xdr:row>60</xdr:row>
                    <xdr:rowOff>228600</xdr:rowOff>
                  </to>
                </anchor>
              </controlPr>
            </control>
          </mc:Choice>
        </mc:AlternateContent>
        <mc:AlternateContent xmlns:mc="http://schemas.openxmlformats.org/markup-compatibility/2006">
          <mc:Choice Requires="x14">
            <control shapeId="10311" r:id="rId74" name="Check Box 71">
              <controlPr defaultSize="0" autoFill="0" autoLine="0" autoPict="0">
                <anchor moveWithCells="1">
                  <from>
                    <xdr:col>10</xdr:col>
                    <xdr:colOff>200025</xdr:colOff>
                    <xdr:row>60</xdr:row>
                    <xdr:rowOff>9525</xdr:rowOff>
                  </from>
                  <to>
                    <xdr:col>10</xdr:col>
                    <xdr:colOff>504825</xdr:colOff>
                    <xdr:row>60</xdr:row>
                    <xdr:rowOff>228600</xdr:rowOff>
                  </to>
                </anchor>
              </controlPr>
            </control>
          </mc:Choice>
        </mc:AlternateContent>
        <mc:AlternateContent xmlns:mc="http://schemas.openxmlformats.org/markup-compatibility/2006">
          <mc:Choice Requires="x14">
            <control shapeId="10312" r:id="rId75" name="Check Box 72">
              <controlPr defaultSize="0" autoFill="0" autoLine="0" autoPict="0">
                <anchor moveWithCells="1">
                  <from>
                    <xdr:col>11</xdr:col>
                    <xdr:colOff>200025</xdr:colOff>
                    <xdr:row>60</xdr:row>
                    <xdr:rowOff>9525</xdr:rowOff>
                  </from>
                  <to>
                    <xdr:col>11</xdr:col>
                    <xdr:colOff>504825</xdr:colOff>
                    <xdr:row>60</xdr:row>
                    <xdr:rowOff>228600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sheetPr>
  <dimension ref="A1:L46"/>
  <sheetViews>
    <sheetView showGridLines="0" showRowColHeaders="0" workbookViewId="0">
      <selection activeCell="B22" sqref="B22:B28"/>
    </sheetView>
  </sheetViews>
  <sheetFormatPr defaultRowHeight="12.75" x14ac:dyDescent="0.2"/>
  <cols>
    <col min="1" max="1" width="9.140625" style="136"/>
    <col min="2" max="2" width="20.85546875" style="136" customWidth="1"/>
    <col min="3" max="3" width="27.42578125" style="136" customWidth="1"/>
    <col min="4" max="5" width="9.140625" style="136"/>
    <col min="6" max="6" width="16.28515625" style="136" customWidth="1"/>
    <col min="7" max="9" width="3.7109375" style="326" customWidth="1"/>
    <col min="10" max="16384" width="9.140625" style="136"/>
  </cols>
  <sheetData>
    <row r="1" spans="2:9" x14ac:dyDescent="0.2">
      <c r="B1" s="6"/>
    </row>
    <row r="2" spans="2:9" x14ac:dyDescent="0.2">
      <c r="B2" s="439" t="s">
        <v>591</v>
      </c>
      <c r="C2" s="244"/>
      <c r="D2" s="244"/>
      <c r="E2" s="244"/>
      <c r="F2" s="244"/>
      <c r="G2" s="440"/>
      <c r="H2" s="440"/>
      <c r="I2" s="440"/>
    </row>
    <row r="3" spans="2:9" x14ac:dyDescent="0.2">
      <c r="B3" s="441" t="s">
        <v>592</v>
      </c>
      <c r="C3" s="244"/>
      <c r="D3" s="244"/>
      <c r="E3" s="244"/>
      <c r="F3" s="244"/>
      <c r="G3" s="440"/>
      <c r="H3" s="440"/>
      <c r="I3" s="440"/>
    </row>
    <row r="4" spans="2:9" x14ac:dyDescent="0.2">
      <c r="B4" s="441" t="s">
        <v>103</v>
      </c>
      <c r="C4" s="244"/>
      <c r="D4" s="244"/>
      <c r="E4" s="244"/>
      <c r="F4" s="244"/>
      <c r="G4" s="440"/>
      <c r="H4" s="440"/>
      <c r="I4" s="440"/>
    </row>
    <row r="5" spans="2:9" x14ac:dyDescent="0.2">
      <c r="B5" s="441" t="s">
        <v>593</v>
      </c>
      <c r="C5" s="244"/>
      <c r="D5" s="244"/>
      <c r="E5" s="244"/>
      <c r="F5" s="244"/>
      <c r="G5" s="440"/>
      <c r="H5" s="440"/>
      <c r="I5" s="440"/>
    </row>
    <row r="6" spans="2:9" x14ac:dyDescent="0.2">
      <c r="B6" s="441" t="s">
        <v>594</v>
      </c>
      <c r="C6" s="244"/>
      <c r="D6" s="244"/>
      <c r="E6" s="244"/>
      <c r="F6" s="244"/>
      <c r="G6" s="440"/>
      <c r="H6" s="440"/>
      <c r="I6" s="440"/>
    </row>
    <row r="7" spans="2:9" x14ac:dyDescent="0.2">
      <c r="B7" s="441" t="s">
        <v>595</v>
      </c>
      <c r="C7" s="244"/>
      <c r="D7" s="244"/>
      <c r="E7" s="244"/>
      <c r="F7" s="244"/>
      <c r="G7" s="440"/>
      <c r="H7" s="440"/>
      <c r="I7" s="440"/>
    </row>
    <row r="8" spans="2:9" x14ac:dyDescent="0.2">
      <c r="B8" s="441" t="s">
        <v>596</v>
      </c>
      <c r="C8" s="244"/>
      <c r="D8" s="244"/>
      <c r="E8" s="244"/>
      <c r="F8" s="244"/>
      <c r="G8" s="440"/>
      <c r="H8" s="440"/>
      <c r="I8" s="440"/>
    </row>
    <row r="9" spans="2:9" ht="13.5" thickBot="1" x14ac:dyDescent="0.25">
      <c r="B9" s="6"/>
    </row>
    <row r="10" spans="2:9" ht="15" customHeight="1" x14ac:dyDescent="0.2">
      <c r="B10" s="442" t="s">
        <v>5</v>
      </c>
      <c r="C10" s="1213">
        <f>Leerlingvragenlijst!$F$7</f>
        <v>0</v>
      </c>
      <c r="D10" s="1213"/>
      <c r="E10" s="1213"/>
      <c r="F10" s="1213"/>
      <c r="G10" s="1213"/>
      <c r="H10" s="1213"/>
      <c r="I10" s="1214"/>
    </row>
    <row r="11" spans="2:9" ht="15" customHeight="1" x14ac:dyDescent="0.2">
      <c r="B11" s="443" t="s">
        <v>106</v>
      </c>
      <c r="C11" s="1215">
        <f>Leerlingvragenlijst!$F$8</f>
        <v>0</v>
      </c>
      <c r="D11" s="1215"/>
      <c r="E11" s="1215"/>
      <c r="F11" s="1215"/>
      <c r="G11" s="1215"/>
      <c r="H11" s="1215"/>
      <c r="I11" s="1216"/>
    </row>
    <row r="12" spans="2:9" ht="15" customHeight="1" thickBot="1" x14ac:dyDescent="0.25">
      <c r="B12" s="444" t="s">
        <v>107</v>
      </c>
      <c r="C12" s="1217"/>
      <c r="D12" s="1217"/>
      <c r="E12" s="1217"/>
      <c r="F12" s="1217"/>
      <c r="G12" s="1217"/>
      <c r="H12" s="1217"/>
      <c r="I12" s="1218"/>
    </row>
    <row r="13" spans="2:9" ht="13.5" thickBot="1" x14ac:dyDescent="0.25">
      <c r="B13" s="257"/>
      <c r="C13" s="257"/>
      <c r="D13" s="257"/>
      <c r="E13" s="445"/>
      <c r="F13" s="445"/>
      <c r="G13" s="446" t="s">
        <v>555</v>
      </c>
      <c r="H13" s="446" t="s">
        <v>557</v>
      </c>
      <c r="I13" s="446" t="s">
        <v>559</v>
      </c>
    </row>
    <row r="14" spans="2:9" ht="15" customHeight="1" x14ac:dyDescent="0.2">
      <c r="B14" s="447" t="s">
        <v>597</v>
      </c>
      <c r="C14" s="1209" t="s">
        <v>598</v>
      </c>
      <c r="D14" s="1197"/>
      <c r="E14" s="1197"/>
      <c r="F14" s="1210"/>
      <c r="G14" s="448" t="b">
        <f>Leerlingvragenlijst!M22</f>
        <v>1</v>
      </c>
      <c r="H14" s="449" t="b">
        <f>Leerlingvragenlijst!N22</f>
        <v>0</v>
      </c>
      <c r="I14" s="535" t="b">
        <f>Leerlingvragenlijst!O22</f>
        <v>0</v>
      </c>
    </row>
    <row r="15" spans="2:9" ht="15" customHeight="1" x14ac:dyDescent="0.2">
      <c r="B15" s="450"/>
      <c r="C15" s="1204" t="s">
        <v>599</v>
      </c>
      <c r="D15" s="1186"/>
      <c r="E15" s="1186"/>
      <c r="F15" s="1205"/>
      <c r="G15" s="451" t="b">
        <f>Leerlingvragenlijst!M23</f>
        <v>0</v>
      </c>
      <c r="H15" s="452" t="b">
        <f>Leerlingvragenlijst!N23</f>
        <v>1</v>
      </c>
      <c r="I15" s="536" t="b">
        <f>Leerlingvragenlijst!O23</f>
        <v>0</v>
      </c>
    </row>
    <row r="16" spans="2:9" ht="15" customHeight="1" x14ac:dyDescent="0.2">
      <c r="B16" s="450"/>
      <c r="C16" s="1202" t="s">
        <v>600</v>
      </c>
      <c r="D16" s="1200"/>
      <c r="E16" s="1200"/>
      <c r="F16" s="1203"/>
      <c r="G16" s="451" t="b">
        <f>Leerlingvragenlijst!M24</f>
        <v>0</v>
      </c>
      <c r="H16" s="452" t="b">
        <f>Leerlingvragenlijst!N24</f>
        <v>1</v>
      </c>
      <c r="I16" s="536" t="b">
        <f>Leerlingvragenlijst!O24</f>
        <v>0</v>
      </c>
    </row>
    <row r="17" spans="1:9" ht="15" customHeight="1" x14ac:dyDescent="0.2">
      <c r="B17" s="450"/>
      <c r="C17" s="1204" t="s">
        <v>601</v>
      </c>
      <c r="D17" s="1186"/>
      <c r="E17" s="1186"/>
      <c r="F17" s="1205"/>
      <c r="G17" s="451" t="b">
        <f>Leerlingvragenlijst!M25</f>
        <v>0</v>
      </c>
      <c r="H17" s="452" t="b">
        <f>Leerlingvragenlijst!N25</f>
        <v>0</v>
      </c>
      <c r="I17" s="536" t="b">
        <f>Leerlingvragenlijst!O25</f>
        <v>0</v>
      </c>
    </row>
    <row r="18" spans="1:9" ht="15" customHeight="1" x14ac:dyDescent="0.2">
      <c r="B18" s="453"/>
      <c r="C18" s="1202" t="s">
        <v>602</v>
      </c>
      <c r="D18" s="1200"/>
      <c r="E18" s="1200"/>
      <c r="F18" s="1203"/>
      <c r="G18" s="451" t="b">
        <f>Leerlingvragenlijst!M26</f>
        <v>0</v>
      </c>
      <c r="H18" s="452" t="b">
        <f>Leerlingvragenlijst!N26</f>
        <v>0</v>
      </c>
      <c r="I18" s="536" t="b">
        <f>Leerlingvragenlijst!O26</f>
        <v>0</v>
      </c>
    </row>
    <row r="19" spans="1:9" ht="15" customHeight="1" x14ac:dyDescent="0.2">
      <c r="B19" s="454"/>
      <c r="C19" s="1204" t="s">
        <v>603</v>
      </c>
      <c r="D19" s="1186"/>
      <c r="E19" s="1186"/>
      <c r="F19" s="1205"/>
      <c r="G19" s="451" t="b">
        <f>Leerlingvragenlijst!M27</f>
        <v>0</v>
      </c>
      <c r="H19" s="452" t="b">
        <f>Leerlingvragenlijst!N27</f>
        <v>0</v>
      </c>
      <c r="I19" s="536" t="b">
        <f>Leerlingvragenlijst!O27</f>
        <v>0</v>
      </c>
    </row>
    <row r="20" spans="1:9" ht="15" customHeight="1" thickBot="1" x14ac:dyDescent="0.25">
      <c r="B20" s="455"/>
      <c r="C20" s="1206" t="s">
        <v>604</v>
      </c>
      <c r="D20" s="1207"/>
      <c r="E20" s="1207"/>
      <c r="F20" s="1208"/>
      <c r="G20" s="456" t="b">
        <f>Leerlingvragenlijst!M28</f>
        <v>0</v>
      </c>
      <c r="H20" s="457" t="b">
        <f>Leerlingvragenlijst!N28</f>
        <v>0</v>
      </c>
      <c r="I20" s="537" t="b">
        <f>Leerlingvragenlijst!O28</f>
        <v>0</v>
      </c>
    </row>
    <row r="21" spans="1:9" ht="15" customHeight="1" thickBot="1" x14ac:dyDescent="0.25">
      <c r="A21" s="144"/>
      <c r="B21" s="41"/>
      <c r="C21" s="458"/>
      <c r="D21" s="458"/>
      <c r="E21" s="458"/>
      <c r="F21" s="458"/>
      <c r="G21" s="459"/>
      <c r="H21" s="459"/>
      <c r="I21" s="460"/>
    </row>
    <row r="22" spans="1:9" ht="15" customHeight="1" x14ac:dyDescent="0.2">
      <c r="B22" s="1193" t="s">
        <v>605</v>
      </c>
      <c r="C22" s="1209" t="s">
        <v>569</v>
      </c>
      <c r="D22" s="1197"/>
      <c r="E22" s="1197"/>
      <c r="F22" s="1210"/>
      <c r="G22" s="538"/>
      <c r="H22" s="539"/>
      <c r="I22" s="540"/>
    </row>
    <row r="23" spans="1:9" ht="15" customHeight="1" x14ac:dyDescent="0.2">
      <c r="B23" s="1194"/>
      <c r="C23" s="1204" t="s">
        <v>570</v>
      </c>
      <c r="D23" s="1186"/>
      <c r="E23" s="1186"/>
      <c r="F23" s="1205"/>
      <c r="G23" s="541"/>
      <c r="H23" s="542"/>
      <c r="I23" s="543"/>
    </row>
    <row r="24" spans="1:9" ht="15" customHeight="1" x14ac:dyDescent="0.2">
      <c r="B24" s="1194"/>
      <c r="C24" s="1202" t="s">
        <v>489</v>
      </c>
      <c r="D24" s="1200"/>
      <c r="E24" s="1200"/>
      <c r="F24" s="1203"/>
      <c r="G24" s="541"/>
      <c r="H24" s="542"/>
      <c r="I24" s="543"/>
    </row>
    <row r="25" spans="1:9" ht="15" customHeight="1" x14ac:dyDescent="0.2">
      <c r="B25" s="1194"/>
      <c r="C25" s="1204" t="s">
        <v>571</v>
      </c>
      <c r="D25" s="1186"/>
      <c r="E25" s="1186"/>
      <c r="F25" s="1205"/>
      <c r="G25" s="541"/>
      <c r="H25" s="542"/>
      <c r="I25" s="543"/>
    </row>
    <row r="26" spans="1:9" ht="15" customHeight="1" x14ac:dyDescent="0.2">
      <c r="B26" s="1194"/>
      <c r="C26" s="1202" t="s">
        <v>572</v>
      </c>
      <c r="D26" s="1200"/>
      <c r="E26" s="1200"/>
      <c r="F26" s="1203"/>
      <c r="G26" s="541"/>
      <c r="H26" s="542"/>
      <c r="I26" s="543"/>
    </row>
    <row r="27" spans="1:9" ht="15" customHeight="1" x14ac:dyDescent="0.2">
      <c r="B27" s="1194"/>
      <c r="C27" s="1204" t="s">
        <v>573</v>
      </c>
      <c r="D27" s="1186"/>
      <c r="E27" s="1186"/>
      <c r="F27" s="1205"/>
      <c r="G27" s="541"/>
      <c r="H27" s="544"/>
      <c r="I27" s="543"/>
    </row>
    <row r="28" spans="1:9" ht="15" customHeight="1" thickBot="1" x14ac:dyDescent="0.25">
      <c r="B28" s="1195"/>
      <c r="C28" s="1206" t="s">
        <v>574</v>
      </c>
      <c r="D28" s="1207"/>
      <c r="E28" s="1207"/>
      <c r="F28" s="1208"/>
      <c r="G28" s="545"/>
      <c r="H28" s="546"/>
      <c r="I28" s="547"/>
    </row>
    <row r="29" spans="1:9" s="144" customFormat="1" ht="13.5" thickBot="1" x14ac:dyDescent="0.25">
      <c r="B29" s="461"/>
      <c r="C29" s="461"/>
      <c r="D29" s="461"/>
      <c r="G29" s="462"/>
      <c r="H29" s="462"/>
      <c r="I29" s="462"/>
    </row>
    <row r="30" spans="1:9" s="144" customFormat="1" x14ac:dyDescent="0.2">
      <c r="B30" s="1193" t="s">
        <v>606</v>
      </c>
      <c r="C30" s="1209" t="s">
        <v>607</v>
      </c>
      <c r="D30" s="1197"/>
      <c r="E30" s="1197"/>
      <c r="F30" s="1210"/>
      <c r="G30" s="538"/>
      <c r="H30" s="539"/>
      <c r="I30" s="540"/>
    </row>
    <row r="31" spans="1:9" s="144" customFormat="1" x14ac:dyDescent="0.2">
      <c r="B31" s="1194"/>
      <c r="C31" s="1204" t="s">
        <v>608</v>
      </c>
      <c r="D31" s="1186"/>
      <c r="E31" s="1186"/>
      <c r="F31" s="1205"/>
      <c r="G31" s="541"/>
      <c r="H31" s="542"/>
      <c r="I31" s="543"/>
    </row>
    <row r="32" spans="1:9" s="144" customFormat="1" x14ac:dyDescent="0.2">
      <c r="B32" s="1194"/>
      <c r="C32" s="1202" t="s">
        <v>609</v>
      </c>
      <c r="D32" s="1200"/>
      <c r="E32" s="1200"/>
      <c r="F32" s="1203"/>
      <c r="G32" s="541"/>
      <c r="H32" s="542"/>
      <c r="I32" s="543"/>
    </row>
    <row r="33" spans="2:12" s="144" customFormat="1" ht="13.5" thickBot="1" x14ac:dyDescent="0.25">
      <c r="B33" s="1195"/>
      <c r="C33" s="1211" t="s">
        <v>610</v>
      </c>
      <c r="D33" s="1175"/>
      <c r="E33" s="1175"/>
      <c r="F33" s="1212"/>
      <c r="G33" s="545"/>
      <c r="H33" s="546"/>
      <c r="I33" s="547"/>
    </row>
    <row r="34" spans="2:12" s="144" customFormat="1" ht="13.5" thickBot="1" x14ac:dyDescent="0.25">
      <c r="B34" s="461"/>
      <c r="C34" s="463"/>
      <c r="D34" s="463"/>
      <c r="G34" s="462"/>
      <c r="H34" s="462"/>
      <c r="I34" s="462"/>
    </row>
    <row r="35" spans="2:12" s="144" customFormat="1" x14ac:dyDescent="0.2">
      <c r="B35" s="1193" t="s">
        <v>611</v>
      </c>
      <c r="C35" s="1196" t="s">
        <v>580</v>
      </c>
      <c r="D35" s="1197"/>
      <c r="E35" s="1197"/>
      <c r="F35" s="1198"/>
      <c r="G35" s="538"/>
      <c r="H35" s="539"/>
      <c r="I35" s="540"/>
    </row>
    <row r="36" spans="2:12" s="144" customFormat="1" x14ac:dyDescent="0.2">
      <c r="B36" s="1194"/>
      <c r="C36" s="1163" t="s">
        <v>581</v>
      </c>
      <c r="D36" s="1186"/>
      <c r="E36" s="1186"/>
      <c r="F36" s="1165"/>
      <c r="G36" s="541"/>
      <c r="H36" s="542"/>
      <c r="I36" s="543"/>
    </row>
    <row r="37" spans="2:12" s="144" customFormat="1" x14ac:dyDescent="0.2">
      <c r="B37" s="1194"/>
      <c r="C37" s="1199" t="s">
        <v>582</v>
      </c>
      <c r="D37" s="1200"/>
      <c r="E37" s="1200"/>
      <c r="F37" s="1201"/>
      <c r="G37" s="541"/>
      <c r="H37" s="542"/>
      <c r="I37" s="543"/>
    </row>
    <row r="38" spans="2:12" s="144" customFormat="1" x14ac:dyDescent="0.2">
      <c r="B38" s="1194"/>
      <c r="C38" s="1163" t="s">
        <v>583</v>
      </c>
      <c r="D38" s="1186"/>
      <c r="E38" s="1186"/>
      <c r="F38" s="1165"/>
      <c r="G38" s="541"/>
      <c r="H38" s="542"/>
      <c r="I38" s="543"/>
    </row>
    <row r="39" spans="2:12" x14ac:dyDescent="0.2">
      <c r="B39" s="1194"/>
      <c r="C39" s="1199" t="s">
        <v>584</v>
      </c>
      <c r="D39" s="1200"/>
      <c r="E39" s="1200"/>
      <c r="F39" s="1201"/>
      <c r="G39" s="541"/>
      <c r="H39" s="544"/>
      <c r="I39" s="543"/>
    </row>
    <row r="40" spans="2:12" ht="13.5" thickBot="1" x14ac:dyDescent="0.25">
      <c r="B40" s="1195"/>
      <c r="C40" s="1169" t="s">
        <v>585</v>
      </c>
      <c r="D40" s="1175"/>
      <c r="E40" s="1175"/>
      <c r="F40" s="1171"/>
      <c r="G40" s="545"/>
      <c r="H40" s="546"/>
      <c r="I40" s="547"/>
    </row>
    <row r="41" spans="2:12" x14ac:dyDescent="0.2">
      <c r="B41" s="464"/>
      <c r="C41" s="464"/>
      <c r="D41" s="464"/>
    </row>
    <row r="42" spans="2:12" ht="13.5" thickBot="1" x14ac:dyDescent="0.25">
      <c r="B42" s="465" t="s">
        <v>612</v>
      </c>
      <c r="C42" s="465"/>
      <c r="D42" s="465"/>
      <c r="E42" s="465"/>
      <c r="F42" s="465"/>
      <c r="G42" s="465"/>
      <c r="H42" s="465"/>
      <c r="I42" s="465"/>
      <c r="J42" s="466"/>
      <c r="K42" s="466"/>
      <c r="L42" s="466"/>
    </row>
    <row r="43" spans="2:12" ht="44.25" customHeight="1" thickBot="1" x14ac:dyDescent="0.25">
      <c r="B43" s="1190"/>
      <c r="C43" s="1191"/>
      <c r="D43" s="1191"/>
      <c r="E43" s="1191"/>
      <c r="F43" s="1191"/>
      <c r="G43" s="1191"/>
      <c r="H43" s="1191"/>
      <c r="I43" s="1192"/>
      <c r="J43" s="467"/>
      <c r="K43" s="467"/>
      <c r="L43" s="467"/>
    </row>
    <row r="44" spans="2:12" x14ac:dyDescent="0.2">
      <c r="J44" s="144"/>
      <c r="K44" s="144"/>
      <c r="L44" s="144"/>
    </row>
    <row r="45" spans="2:12" ht="13.5" thickBot="1" x14ac:dyDescent="0.25">
      <c r="B45" s="465" t="s">
        <v>613</v>
      </c>
      <c r="C45" s="465"/>
      <c r="D45" s="465"/>
      <c r="E45" s="465"/>
      <c r="F45" s="465"/>
      <c r="G45" s="465"/>
      <c r="H45" s="465"/>
      <c r="I45" s="465"/>
      <c r="J45" s="466"/>
      <c r="K45" s="466"/>
      <c r="L45" s="466"/>
    </row>
    <row r="46" spans="2:12" ht="44.25" customHeight="1" thickBot="1" x14ac:dyDescent="0.25">
      <c r="B46" s="1190"/>
      <c r="C46" s="1191"/>
      <c r="D46" s="1191"/>
      <c r="E46" s="1191"/>
      <c r="F46" s="1191"/>
      <c r="G46" s="1191"/>
      <c r="H46" s="1191"/>
      <c r="I46" s="1192"/>
      <c r="J46" s="467"/>
      <c r="K46" s="467"/>
      <c r="L46" s="467"/>
    </row>
  </sheetData>
  <sheetProtection algorithmName="SHA-512" hashValue="TDtUTeHvNZCo1qlRgw8hYn2DaHEbfKTDbvw3t58GNRRHP+V3Q7eEWflYAtPY7XpBEy2HU2qJkh/oARTHQmuhkQ==" saltValue="qD1QjZt+2fu3EeZTtwYugg==" spinCount="100000" sheet="1" objects="1" scenarios="1"/>
  <mergeCells count="32">
    <mergeCell ref="C10:I10"/>
    <mergeCell ref="C11:I11"/>
    <mergeCell ref="C12:I12"/>
    <mergeCell ref="C14:F14"/>
    <mergeCell ref="C15:F15"/>
    <mergeCell ref="B30:B33"/>
    <mergeCell ref="C30:F30"/>
    <mergeCell ref="C31:F31"/>
    <mergeCell ref="C32:F32"/>
    <mergeCell ref="C33:F33"/>
    <mergeCell ref="C16:F16"/>
    <mergeCell ref="C18:F18"/>
    <mergeCell ref="C19:F19"/>
    <mergeCell ref="C20:F20"/>
    <mergeCell ref="B22:B28"/>
    <mergeCell ref="C22:F22"/>
    <mergeCell ref="C23:F23"/>
    <mergeCell ref="C24:F24"/>
    <mergeCell ref="C25:F25"/>
    <mergeCell ref="C26:F26"/>
    <mergeCell ref="C27:F27"/>
    <mergeCell ref="C28:F28"/>
    <mergeCell ref="C17:F17"/>
    <mergeCell ref="B43:I43"/>
    <mergeCell ref="B46:I46"/>
    <mergeCell ref="B35:B40"/>
    <mergeCell ref="C35:F35"/>
    <mergeCell ref="C36:F36"/>
    <mergeCell ref="C37:F37"/>
    <mergeCell ref="C38:F38"/>
    <mergeCell ref="C39:F39"/>
    <mergeCell ref="C40:F40"/>
  </mergeCells>
  <phoneticPr fontId="58" type="noConversion"/>
  <conditionalFormatting sqref="C21:F21">
    <cfRule type="expression" dxfId="23" priority="1" stopIfTrue="1">
      <formula>$I21=TRUE</formula>
    </cfRule>
  </conditionalFormatting>
  <conditionalFormatting sqref="C14:F20 C35:F40">
    <cfRule type="expression" dxfId="22" priority="2" stopIfTrue="1">
      <formula>$G14=TRUE</formula>
    </cfRule>
    <cfRule type="expression" dxfId="21" priority="3" stopIfTrue="1">
      <formula>$H14=TRUE</formula>
    </cfRule>
    <cfRule type="expression" dxfId="20" priority="4" stopIfTrue="1">
      <formula>$I14=TRUE</formula>
    </cfRule>
  </conditionalFormatting>
  <conditionalFormatting sqref="C22:F28 C30:F33">
    <cfRule type="expression" dxfId="19" priority="5" stopIfTrue="1">
      <formula>$G22=TRUE</formula>
    </cfRule>
    <cfRule type="expression" dxfId="18" priority="6" stopIfTrue="1">
      <formula>$H22=TRUE</formula>
    </cfRule>
    <cfRule type="expression" dxfId="17" priority="7" stopIfTrue="1">
      <formula>$I22=TRUE</formula>
    </cfRule>
  </conditionalFormatting>
  <conditionalFormatting sqref="G21:H21">
    <cfRule type="cellIs" dxfId="16" priority="8" stopIfTrue="1" operator="equal">
      <formula>TRUE</formula>
    </cfRule>
  </conditionalFormatting>
  <conditionalFormatting sqref="I21">
    <cfRule type="cellIs" dxfId="15" priority="9" stopIfTrue="1" operator="equal">
      <formula>TRUE</formula>
    </cfRule>
  </conditionalFormatting>
  <conditionalFormatting sqref="G22:I28 G30:I33 G35:I40 G14:I20">
    <cfRule type="cellIs" dxfId="14" priority="10" stopIfTrue="1" operator="equal">
      <formula>TRUE</formula>
    </cfRule>
  </conditionalFormatting>
  <pageMargins left="0.66" right="0.14000000000000001" top="1" bottom="1" header="0.5" footer="0.5"/>
  <pageSetup paperSize="9" orientation="portrait" horizontalDpi="4294967293" verticalDpi="0" r:id="rId1"/>
  <headerFooter alignWithMargins="0">
    <oddFooter>&amp;L© Eduforce / Meesterwerk&amp;R&amp;D / &amp;T</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1"/>
    <pageSetUpPr fitToPage="1"/>
  </sheetPr>
  <dimension ref="B1:J34"/>
  <sheetViews>
    <sheetView showGridLines="0" showRowColHeaders="0" zoomScaleNormal="100" workbookViewId="0">
      <selection activeCell="D14" sqref="D14:F14"/>
    </sheetView>
  </sheetViews>
  <sheetFormatPr defaultRowHeight="12.75" x14ac:dyDescent="0.2"/>
  <cols>
    <col min="1" max="1" width="9.140625" style="627"/>
    <col min="2" max="5" width="20.7109375" style="627" customWidth="1"/>
    <col min="6" max="6" width="45.85546875" style="627" customWidth="1"/>
    <col min="7" max="10" width="9.140625" style="620" hidden="1" customWidth="1"/>
    <col min="11" max="16384" width="9.140625" style="627"/>
  </cols>
  <sheetData>
    <row r="1" spans="2:8" x14ac:dyDescent="0.2">
      <c r="B1" s="1244"/>
      <c r="C1" s="1244"/>
      <c r="D1" s="1244"/>
      <c r="E1" s="1244"/>
      <c r="F1" s="1244"/>
    </row>
    <row r="2" spans="2:8" x14ac:dyDescent="0.2">
      <c r="B2" s="1245"/>
      <c r="C2" s="1245"/>
      <c r="D2" s="1245"/>
      <c r="E2" s="1245"/>
      <c r="F2" s="1245"/>
    </row>
    <row r="3" spans="2:8" x14ac:dyDescent="0.2">
      <c r="B3" s="621" t="s">
        <v>690</v>
      </c>
      <c r="C3" s="622"/>
      <c r="D3" s="623"/>
      <c r="E3" s="623"/>
      <c r="F3" s="622"/>
    </row>
    <row r="4" spans="2:8" x14ac:dyDescent="0.2">
      <c r="B4" s="624" t="s">
        <v>103</v>
      </c>
      <c r="C4" s="622"/>
      <c r="D4" s="623"/>
      <c r="E4" s="623"/>
      <c r="F4" s="622"/>
    </row>
    <row r="5" spans="2:8" x14ac:dyDescent="0.2">
      <c r="B5" s="625" t="s">
        <v>691</v>
      </c>
      <c r="C5" s="622"/>
      <c r="D5" s="623"/>
      <c r="E5" s="623"/>
      <c r="F5" s="622"/>
    </row>
    <row r="6" spans="2:8" x14ac:dyDescent="0.2">
      <c r="B6" s="625" t="s">
        <v>692</v>
      </c>
      <c r="C6" s="622"/>
      <c r="D6" s="623"/>
      <c r="E6" s="623"/>
      <c r="F6" s="622"/>
    </row>
    <row r="7" spans="2:8" x14ac:dyDescent="0.2">
      <c r="B7" s="626"/>
    </row>
    <row r="8" spans="2:8" x14ac:dyDescent="0.2">
      <c r="B8" s="628" t="s">
        <v>693</v>
      </c>
    </row>
    <row r="9" spans="2:8" x14ac:dyDescent="0.2">
      <c r="B9" s="628"/>
    </row>
    <row r="10" spans="2:8" x14ac:dyDescent="0.2">
      <c r="B10" s="1236" t="s">
        <v>5</v>
      </c>
      <c r="C10" s="1237"/>
      <c r="D10" s="1238"/>
      <c r="E10" s="1239"/>
      <c r="F10" s="1240"/>
      <c r="G10" s="629"/>
      <c r="H10" s="629"/>
    </row>
    <row r="11" spans="2:8" x14ac:dyDescent="0.2">
      <c r="B11" s="1236" t="s">
        <v>6</v>
      </c>
      <c r="C11" s="1237"/>
      <c r="D11" s="1241"/>
      <c r="E11" s="1242"/>
      <c r="F11" s="1243"/>
      <c r="G11" s="630"/>
      <c r="H11" s="630"/>
    </row>
    <row r="12" spans="2:8" x14ac:dyDescent="0.2">
      <c r="B12" s="1236" t="s">
        <v>106</v>
      </c>
      <c r="C12" s="1237"/>
      <c r="D12" s="1238"/>
      <c r="E12" s="1239"/>
      <c r="F12" s="1240"/>
      <c r="G12" s="629"/>
      <c r="H12" s="629"/>
    </row>
    <row r="13" spans="2:8" x14ac:dyDescent="0.2">
      <c r="B13" s="1236" t="s">
        <v>107</v>
      </c>
      <c r="C13" s="1237"/>
      <c r="D13" s="1241"/>
      <c r="E13" s="1242"/>
      <c r="F13" s="1243"/>
      <c r="G13" s="630"/>
      <c r="H13" s="630"/>
    </row>
    <row r="14" spans="2:8" x14ac:dyDescent="0.2">
      <c r="B14" s="1236" t="s">
        <v>295</v>
      </c>
      <c r="C14" s="1237"/>
      <c r="D14" s="1238"/>
      <c r="E14" s="1239"/>
      <c r="F14" s="1240"/>
      <c r="G14" s="629"/>
      <c r="H14" s="629"/>
    </row>
    <row r="15" spans="2:8" x14ac:dyDescent="0.2">
      <c r="B15" s="628"/>
    </row>
    <row r="16" spans="2:8" ht="13.5" thickBot="1" x14ac:dyDescent="0.25">
      <c r="B16" s="628"/>
    </row>
    <row r="17" spans="2:10" x14ac:dyDescent="0.2">
      <c r="B17" s="1228" t="s">
        <v>694</v>
      </c>
      <c r="C17" s="631" t="s">
        <v>695</v>
      </c>
      <c r="D17" s="631" t="s">
        <v>696</v>
      </c>
      <c r="E17" s="631" t="s">
        <v>696</v>
      </c>
      <c r="F17" s="631" t="s">
        <v>697</v>
      </c>
    </row>
    <row r="18" spans="2:10" ht="13.5" thickBot="1" x14ac:dyDescent="0.25">
      <c r="B18" s="1229"/>
      <c r="C18" s="632" t="s">
        <v>698</v>
      </c>
      <c r="D18" s="632" t="s">
        <v>699</v>
      </c>
      <c r="E18" s="632" t="s">
        <v>700</v>
      </c>
      <c r="F18" s="632" t="s">
        <v>701</v>
      </c>
    </row>
    <row r="19" spans="2:10" ht="12.75" customHeight="1" x14ac:dyDescent="0.2">
      <c r="B19" s="1219" t="s">
        <v>569</v>
      </c>
      <c r="C19" s="1230" t="s">
        <v>702</v>
      </c>
      <c r="D19" s="1230" t="s">
        <v>703</v>
      </c>
      <c r="E19" s="1230" t="s">
        <v>703</v>
      </c>
      <c r="F19" s="1233" t="str">
        <f>IF(J19&gt;11,"Extra compacten en verrijken op nog hoger niveau (+ 9 mnd) / optie:versnellen",IF(J19&gt;8,"Stevig compacten en verrijken op hoger niveau (+ 6 mnd)",IF(J19&gt;7,"Compacten en verrijken",IF(J19&gt;4,"Beperkt compacten en verrijken",IF(J19&lt;5,"")))))</f>
        <v>Compacten en verrijken</v>
      </c>
      <c r="G19" s="620">
        <f>IF(C19="CITO A+, I",4,IF(C19="CITO A/B, I/II",3))</f>
        <v>4</v>
      </c>
      <c r="H19" s="620">
        <f>IF(D19="CITO A+, I",4,IF(D19="CITO B, II of lager",2,IF(D19="CITO C, III of lager",1)))</f>
        <v>2</v>
      </c>
      <c r="I19" s="620">
        <f>IF(E19="CITO A+, I",4,IF(E19="CITO B, II of lager",2,IF(E19="CITO C, III of lager",1)))</f>
        <v>2</v>
      </c>
      <c r="J19" s="620">
        <f>SUM(G19:I19)</f>
        <v>8</v>
      </c>
    </row>
    <row r="20" spans="2:10" x14ac:dyDescent="0.2">
      <c r="B20" s="1220"/>
      <c r="C20" s="1231"/>
      <c r="D20" s="1231"/>
      <c r="E20" s="1231"/>
      <c r="F20" s="1234"/>
    </row>
    <row r="21" spans="2:10" x14ac:dyDescent="0.2">
      <c r="B21" s="1220"/>
      <c r="C21" s="1231"/>
      <c r="D21" s="1231"/>
      <c r="E21" s="1231"/>
      <c r="F21" s="1234"/>
    </row>
    <row r="22" spans="2:10" ht="13.5" thickBot="1" x14ac:dyDescent="0.25">
      <c r="B22" s="1221"/>
      <c r="C22" s="1232"/>
      <c r="D22" s="1232"/>
      <c r="E22" s="1232"/>
      <c r="F22" s="1235"/>
    </row>
    <row r="23" spans="2:10" ht="12.75" customHeight="1" x14ac:dyDescent="0.2">
      <c r="B23" s="1219" t="s">
        <v>570</v>
      </c>
      <c r="C23" s="1222"/>
      <c r="D23" s="1222"/>
      <c r="E23" s="1222"/>
      <c r="F23" s="1225"/>
      <c r="G23" s="620" t="b">
        <f>IF(C23="CITO A+, I",4,IF(C23="CITO A/B, I/II",3))</f>
        <v>0</v>
      </c>
      <c r="H23" s="620" t="b">
        <f>IF(D23="CITO A+, I",4,IF(D23="CITO B, II of lager",2,IF(D23="CITO C, III of lager",1)))</f>
        <v>0</v>
      </c>
      <c r="I23" s="620" t="b">
        <f>IF(E23="CITO A+, I",4,IF(E23="CITO B, II of lager",2,IF(E23="CITO C, III of lager",1)))</f>
        <v>0</v>
      </c>
      <c r="J23" s="620">
        <f>SUM(G23:I23)</f>
        <v>0</v>
      </c>
    </row>
    <row r="24" spans="2:10" x14ac:dyDescent="0.2">
      <c r="B24" s="1220"/>
      <c r="C24" s="1223"/>
      <c r="D24" s="1223"/>
      <c r="E24" s="1223"/>
      <c r="F24" s="1226"/>
    </row>
    <row r="25" spans="2:10" x14ac:dyDescent="0.2">
      <c r="B25" s="1220"/>
      <c r="C25" s="1223"/>
      <c r="D25" s="1223"/>
      <c r="E25" s="1223"/>
      <c r="F25" s="1226"/>
    </row>
    <row r="26" spans="2:10" ht="13.5" thickBot="1" x14ac:dyDescent="0.25">
      <c r="B26" s="1221"/>
      <c r="C26" s="1224"/>
      <c r="D26" s="1224"/>
      <c r="E26" s="1224"/>
      <c r="F26" s="1227"/>
    </row>
    <row r="27" spans="2:10" ht="12.75" customHeight="1" x14ac:dyDescent="0.2">
      <c r="B27" s="635" t="s">
        <v>704</v>
      </c>
      <c r="C27" s="1222"/>
      <c r="D27" s="1222"/>
      <c r="E27" s="1222"/>
      <c r="F27" s="1225"/>
      <c r="G27" s="620" t="b">
        <f>IF(C27="CITO A+, I",4,IF(C27="CITO A/B, I/II",3))</f>
        <v>0</v>
      </c>
      <c r="H27" s="620" t="b">
        <f>IF(D27="CITO A+, I",4,IF(D27="CITO B, II of lager",2,IF(D27="CITO C, III of lager",1)))</f>
        <v>0</v>
      </c>
      <c r="I27" s="620" t="b">
        <f>IF(E27="CITO A+, I",4,IF(E27="CITO B, II of lager",2,IF(E27="CITO C, III of lager",1)))</f>
        <v>0</v>
      </c>
      <c r="J27" s="620">
        <f>SUM(G27:I27)</f>
        <v>0</v>
      </c>
    </row>
    <row r="28" spans="2:10" x14ac:dyDescent="0.2">
      <c r="B28" s="635" t="s">
        <v>705</v>
      </c>
      <c r="C28" s="1223"/>
      <c r="D28" s="1223"/>
      <c r="E28" s="1223"/>
      <c r="F28" s="1226"/>
    </row>
    <row r="29" spans="2:10" x14ac:dyDescent="0.2">
      <c r="B29" s="633"/>
      <c r="C29" s="1223"/>
      <c r="D29" s="1223"/>
      <c r="E29" s="1223"/>
      <c r="F29" s="1226"/>
    </row>
    <row r="30" spans="2:10" ht="13.5" thickBot="1" x14ac:dyDescent="0.25">
      <c r="B30" s="634"/>
      <c r="C30" s="1224"/>
      <c r="D30" s="1224"/>
      <c r="E30" s="1224"/>
      <c r="F30" s="1227"/>
    </row>
    <row r="31" spans="2:10" ht="12.75" customHeight="1" x14ac:dyDescent="0.2">
      <c r="B31" s="1219" t="s">
        <v>706</v>
      </c>
      <c r="C31" s="1222"/>
      <c r="D31" s="1222"/>
      <c r="E31" s="1222"/>
      <c r="F31" s="1225"/>
      <c r="G31" s="620" t="b">
        <f>IF(C31="CITO A+, I",4,IF(C31="CITO A/B, I/II",3))</f>
        <v>0</v>
      </c>
      <c r="H31" s="620" t="b">
        <f>IF(D31="CITO A+, I",4,IF(D31="CITO B, II of lager",2,IF(D31="CITO C, III of lager",1)))</f>
        <v>0</v>
      </c>
      <c r="I31" s="620" t="b">
        <f>IF(E31="CITO A+, I",4,IF(E31="CITO B, II of lager",2,IF(E31="CITO C, III of lager",1)))</f>
        <v>0</v>
      </c>
      <c r="J31" s="620">
        <f>SUM(G31:I31)</f>
        <v>0</v>
      </c>
    </row>
    <row r="32" spans="2:10" x14ac:dyDescent="0.2">
      <c r="B32" s="1220"/>
      <c r="C32" s="1223"/>
      <c r="D32" s="1223"/>
      <c r="E32" s="1223"/>
      <c r="F32" s="1226"/>
    </row>
    <row r="33" spans="2:6" x14ac:dyDescent="0.2">
      <c r="B33" s="1220"/>
      <c r="C33" s="1223"/>
      <c r="D33" s="1223"/>
      <c r="E33" s="1223"/>
      <c r="F33" s="1226"/>
    </row>
    <row r="34" spans="2:6" ht="13.5" thickBot="1" x14ac:dyDescent="0.25">
      <c r="B34" s="1221"/>
      <c r="C34" s="1224"/>
      <c r="D34" s="1224"/>
      <c r="E34" s="1224"/>
      <c r="F34" s="1227"/>
    </row>
  </sheetData>
  <sheetProtection algorithmName="SHA-512" hashValue="HMBw53kwv6xQn1J5RcGetI4/8iJaVslw1i0VOuybj9rOZpYe5ZI+MI1KefC6piaajA+zcbaGFNHXyvx+1O76yg==" saltValue="LjWDDoTN14n9SwcdcTOQcA==" spinCount="100000" sheet="1" objects="1" scenarios="1"/>
  <mergeCells count="32">
    <mergeCell ref="B1:F1"/>
    <mergeCell ref="B2:F2"/>
    <mergeCell ref="B10:C10"/>
    <mergeCell ref="D10:F10"/>
    <mergeCell ref="B11:C11"/>
    <mergeCell ref="D11:F11"/>
    <mergeCell ref="B12:C12"/>
    <mergeCell ref="D12:F12"/>
    <mergeCell ref="B13:C13"/>
    <mergeCell ref="D13:F13"/>
    <mergeCell ref="B14:C14"/>
    <mergeCell ref="D14:F14"/>
    <mergeCell ref="C27:C30"/>
    <mergeCell ref="D27:D30"/>
    <mergeCell ref="E27:E30"/>
    <mergeCell ref="F27:F30"/>
    <mergeCell ref="B17:B18"/>
    <mergeCell ref="B19:B22"/>
    <mergeCell ref="C19:C22"/>
    <mergeCell ref="D19:D22"/>
    <mergeCell ref="E19:E22"/>
    <mergeCell ref="F19:F22"/>
    <mergeCell ref="B23:B26"/>
    <mergeCell ref="C23:C26"/>
    <mergeCell ref="D23:D26"/>
    <mergeCell ref="E23:E26"/>
    <mergeCell ref="F23:F26"/>
    <mergeCell ref="B31:B34"/>
    <mergeCell ref="C31:C34"/>
    <mergeCell ref="D31:D34"/>
    <mergeCell ref="E31:E34"/>
    <mergeCell ref="F31:F34"/>
  </mergeCells>
  <conditionalFormatting sqref="F19 F23 F27 F31">
    <cfRule type="cellIs" dxfId="13" priority="1" stopIfTrue="1" operator="equal">
      <formula>FALSE</formula>
    </cfRule>
  </conditionalFormatting>
  <conditionalFormatting sqref="C19:E34">
    <cfRule type="cellIs" dxfId="12" priority="2" stopIfTrue="1" operator="equal">
      <formula>"CITO A+, I"</formula>
    </cfRule>
    <cfRule type="cellIs" dxfId="11" priority="3" stopIfTrue="1" operator="between">
      <formula>"CITO A/B, I/II"</formula>
      <formula>"CITO A(+)"</formula>
    </cfRule>
    <cfRule type="cellIs" dxfId="10" priority="4" stopIfTrue="1" operator="equal">
      <formula>"CITO B, II of lager"</formula>
    </cfRule>
  </conditionalFormatting>
  <dataValidations count="2">
    <dataValidation type="list" allowBlank="1" showInputMessage="1" showErrorMessage="1" sqref="D19:E22">
      <mc:AlternateContent xmlns:x12ac="http://schemas.microsoft.com/office/spreadsheetml/2011/1/ac" xmlns:mc="http://schemas.openxmlformats.org/markup-compatibility/2006">
        <mc:Choice Requires="x12ac">
          <x12ac:list>"CITO A+, I","CITO B, II of lager","CITO C, III of lager",</x12ac:list>
        </mc:Choice>
        <mc:Fallback>
          <formula1>"CITO A+, I,CITO B, II of lager,CITO C, III of lager,"</formula1>
        </mc:Fallback>
      </mc:AlternateContent>
    </dataValidation>
    <dataValidation type="list" allowBlank="1" showInputMessage="1" showErrorMessage="1" sqref="C19:C22">
      <mc:AlternateContent xmlns:x12ac="http://schemas.microsoft.com/office/spreadsheetml/2011/1/ac" xmlns:mc="http://schemas.openxmlformats.org/markup-compatibility/2006">
        <mc:Choice Requires="x12ac">
          <x12ac:list>"CITO A+, I","CITO A/B, I/II",</x12ac:list>
        </mc:Choice>
        <mc:Fallback>
          <formula1>"CITO A+, I,CITO A/B, I/II,"</formula1>
        </mc:Fallback>
      </mc:AlternateContent>
    </dataValidation>
  </dataValidations>
  <pageMargins left="0.75" right="0.75" top="0.69" bottom="0.32" header="0.3" footer="0.14000000000000001"/>
  <pageSetup paperSize="9" orientation="landscape" horizontalDpi="4294967293" verticalDpi="0" r:id="rId1"/>
  <headerFooter alignWithMargins="0">
    <oddFooter>&amp;L© Eduforce / Meesterwerk &amp;R&amp;D / &amp;T</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8"/>
  </sheetPr>
  <dimension ref="B2:P43"/>
  <sheetViews>
    <sheetView showGridLines="0" showRowColHeaders="0" zoomScaleNormal="100" workbookViewId="0">
      <selection activeCell="B41" sqref="B41:F41"/>
    </sheetView>
  </sheetViews>
  <sheetFormatPr defaultRowHeight="12.75" x14ac:dyDescent="0.2"/>
  <cols>
    <col min="1" max="1" width="2.5703125" style="603" customWidth="1"/>
    <col min="2" max="2" width="9.140625" style="603"/>
    <col min="3" max="3" width="5" style="618" bestFit="1" customWidth="1"/>
    <col min="4" max="14" width="9.140625" style="603"/>
    <col min="15" max="16" width="0" style="596" hidden="1" customWidth="1"/>
    <col min="17" max="16384" width="9.140625" style="603"/>
  </cols>
  <sheetData>
    <row r="2" spans="2:15" x14ac:dyDescent="0.2">
      <c r="B2" s="1257"/>
      <c r="C2" s="1257"/>
      <c r="D2" s="1257"/>
      <c r="E2" s="1257"/>
      <c r="F2" s="1257"/>
      <c r="G2" s="1257"/>
      <c r="H2" s="1257"/>
      <c r="I2" s="1257"/>
      <c r="J2" s="1257"/>
      <c r="K2" s="1257"/>
      <c r="L2" s="1257"/>
      <c r="M2" s="1257"/>
      <c r="N2" s="1257"/>
    </row>
    <row r="3" spans="2:15" x14ac:dyDescent="0.2">
      <c r="B3" s="1258"/>
      <c r="C3" s="1258"/>
      <c r="D3" s="1258"/>
      <c r="E3" s="1258"/>
      <c r="F3" s="1258"/>
      <c r="G3" s="1258"/>
      <c r="H3" s="1258"/>
      <c r="I3" s="1258"/>
      <c r="J3" s="1258"/>
      <c r="K3" s="1258"/>
      <c r="L3" s="1258"/>
      <c r="M3" s="1258"/>
      <c r="N3" s="1258"/>
    </row>
    <row r="4" spans="2:15" x14ac:dyDescent="0.2">
      <c r="B4" s="597" t="s">
        <v>648</v>
      </c>
      <c r="C4" s="597"/>
      <c r="D4" s="597"/>
      <c r="E4" s="597"/>
      <c r="F4" s="597"/>
      <c r="G4" s="598"/>
      <c r="H4" s="598"/>
      <c r="I4" s="598"/>
      <c r="J4" s="598"/>
      <c r="K4" s="598"/>
      <c r="L4" s="598"/>
      <c r="M4" s="599"/>
      <c r="N4" s="599" t="s">
        <v>649</v>
      </c>
    </row>
    <row r="5" spans="2:15" x14ac:dyDescent="0.2">
      <c r="B5" s="600" t="s">
        <v>650</v>
      </c>
      <c r="C5" s="601"/>
      <c r="D5" s="598"/>
      <c r="E5" s="598"/>
      <c r="F5" s="598"/>
      <c r="G5" s="598"/>
      <c r="H5" s="598"/>
      <c r="I5" s="598"/>
      <c r="J5" s="598"/>
      <c r="K5" s="598"/>
      <c r="L5" s="598"/>
      <c r="M5" s="598"/>
      <c r="N5" s="598"/>
    </row>
    <row r="6" spans="2:15" x14ac:dyDescent="0.2">
      <c r="B6" s="1259" t="str">
        <f>IF($F$9=0,"Verschijnt een grijs vak, klik dan op 'Bijwerken'",IF($F$9&gt;0,""))</f>
        <v>Verschijnt een grijs vak, klik dan op 'Bijwerken'</v>
      </c>
      <c r="C6" s="1259"/>
      <c r="D6" s="1259"/>
      <c r="E6" s="1259"/>
      <c r="F6" s="1259"/>
      <c r="G6" s="1259"/>
      <c r="H6" s="1259"/>
      <c r="I6" s="1259"/>
      <c r="J6" s="1259"/>
      <c r="K6" s="1259"/>
      <c r="L6" s="1259"/>
      <c r="M6" s="1259"/>
      <c r="N6" s="1259"/>
    </row>
    <row r="7" spans="2:15" x14ac:dyDescent="0.2">
      <c r="B7" s="602" t="s">
        <v>651</v>
      </c>
      <c r="C7" s="602"/>
    </row>
    <row r="8" spans="2:15" x14ac:dyDescent="0.2">
      <c r="B8" s="604"/>
      <c r="C8" s="605"/>
    </row>
    <row r="9" spans="2:15" ht="15" customHeight="1" x14ac:dyDescent="0.2">
      <c r="B9" s="1254" t="s">
        <v>652</v>
      </c>
      <c r="C9" s="1254"/>
      <c r="D9" s="1254"/>
      <c r="E9" s="1254"/>
      <c r="F9" s="1256"/>
      <c r="G9" s="1256"/>
      <c r="H9" s="1256"/>
      <c r="I9" s="1256"/>
      <c r="J9" s="1256"/>
      <c r="K9" s="1256"/>
      <c r="L9" s="1256"/>
      <c r="M9" s="1256"/>
      <c r="N9" s="1256"/>
    </row>
    <row r="10" spans="2:15" ht="15" customHeight="1" x14ac:dyDescent="0.2">
      <c r="B10" s="1254" t="s">
        <v>619</v>
      </c>
      <c r="C10" s="1254"/>
      <c r="D10" s="1254"/>
      <c r="E10" s="1254"/>
      <c r="F10" s="1255"/>
      <c r="G10" s="1255"/>
      <c r="H10" s="1255"/>
      <c r="I10" s="1255"/>
      <c r="J10" s="1255"/>
      <c r="K10" s="1255"/>
      <c r="L10" s="1255"/>
      <c r="M10" s="1255"/>
      <c r="N10" s="1255"/>
    </row>
    <row r="11" spans="2:15" ht="15" customHeight="1" x14ac:dyDescent="0.2">
      <c r="B11" s="1254" t="s">
        <v>653</v>
      </c>
      <c r="C11" s="1254"/>
      <c r="D11" s="1254"/>
      <c r="E11" s="1254"/>
      <c r="F11" s="1256"/>
      <c r="G11" s="1256"/>
      <c r="H11" s="1256"/>
      <c r="I11" s="1256"/>
      <c r="J11" s="1256"/>
      <c r="K11" s="1256"/>
      <c r="L11" s="1256"/>
      <c r="M11" s="1256"/>
      <c r="N11" s="1256"/>
    </row>
    <row r="12" spans="2:15" ht="15" customHeight="1" x14ac:dyDescent="0.2">
      <c r="B12" s="1254" t="s">
        <v>183</v>
      </c>
      <c r="C12" s="1254"/>
      <c r="D12" s="1254"/>
      <c r="E12" s="1254"/>
      <c r="F12" s="1256"/>
      <c r="G12" s="1256"/>
      <c r="H12" s="1256"/>
      <c r="I12" s="1256"/>
      <c r="J12" s="1256"/>
      <c r="K12" s="1256"/>
      <c r="L12" s="1256"/>
      <c r="M12" s="1256"/>
      <c r="N12" s="1256"/>
    </row>
    <row r="13" spans="2:15" ht="15" customHeight="1" x14ac:dyDescent="0.2">
      <c r="B13" s="1254" t="s">
        <v>654</v>
      </c>
      <c r="C13" s="1254"/>
      <c r="D13" s="1254"/>
      <c r="E13" s="1254"/>
      <c r="F13" s="1256"/>
      <c r="G13" s="1256"/>
      <c r="H13" s="1256"/>
      <c r="I13" s="1256"/>
      <c r="J13" s="1256"/>
      <c r="K13" s="1256"/>
      <c r="L13" s="1256"/>
      <c r="M13" s="1256"/>
      <c r="N13" s="1256"/>
    </row>
    <row r="14" spans="2:15" ht="15" customHeight="1" x14ac:dyDescent="0.2">
      <c r="B14" s="1254" t="s">
        <v>193</v>
      </c>
      <c r="C14" s="1254"/>
      <c r="D14" s="1254"/>
      <c r="E14" s="1254"/>
      <c r="F14" s="1255"/>
      <c r="G14" s="1255"/>
      <c r="H14" s="1255"/>
      <c r="I14" s="1255"/>
      <c r="J14" s="1255"/>
      <c r="K14" s="1255"/>
      <c r="L14" s="1255"/>
      <c r="M14" s="1255"/>
      <c r="N14" s="1255"/>
    </row>
    <row r="15" spans="2:15" ht="15" customHeight="1" x14ac:dyDescent="0.2">
      <c r="B15" s="606"/>
      <c r="C15" s="606"/>
    </row>
    <row r="16" spans="2:15" ht="20.100000000000001" customHeight="1" x14ac:dyDescent="0.2">
      <c r="B16" s="607"/>
      <c r="C16" s="608" t="s">
        <v>655</v>
      </c>
      <c r="D16" s="1250" t="s">
        <v>656</v>
      </c>
      <c r="E16" s="1250"/>
      <c r="F16" s="1250"/>
      <c r="G16" s="1250"/>
      <c r="H16" s="1250"/>
      <c r="I16" s="1250"/>
      <c r="J16" s="1250"/>
      <c r="K16" s="1250"/>
      <c r="L16" s="1250"/>
      <c r="M16" s="1250"/>
      <c r="N16" s="1250"/>
      <c r="O16" s="596" t="b">
        <v>1</v>
      </c>
    </row>
    <row r="17" spans="2:16" ht="20.100000000000001" customHeight="1" x14ac:dyDescent="0.2">
      <c r="B17" s="609"/>
      <c r="C17" s="610" t="s">
        <v>657</v>
      </c>
      <c r="D17" s="1251" t="s">
        <v>658</v>
      </c>
      <c r="E17" s="1251"/>
      <c r="F17" s="1251"/>
      <c r="G17" s="1251"/>
      <c r="H17" s="1251"/>
      <c r="I17" s="1251"/>
      <c r="J17" s="1251"/>
      <c r="K17" s="1251"/>
      <c r="L17" s="1251"/>
      <c r="M17" s="1251"/>
      <c r="N17" s="1251"/>
      <c r="O17" s="596" t="b">
        <v>1</v>
      </c>
    </row>
    <row r="18" spans="2:16" ht="20.100000000000001" customHeight="1" x14ac:dyDescent="0.2">
      <c r="B18" s="607"/>
      <c r="C18" s="608" t="s">
        <v>659</v>
      </c>
      <c r="D18" s="1250" t="s">
        <v>660</v>
      </c>
      <c r="E18" s="1250"/>
      <c r="F18" s="1250"/>
      <c r="G18" s="1250"/>
      <c r="H18" s="1250"/>
      <c r="I18" s="1250"/>
      <c r="J18" s="1250"/>
      <c r="K18" s="1250"/>
      <c r="L18" s="1250"/>
      <c r="M18" s="1250"/>
      <c r="N18" s="1250"/>
      <c r="O18" s="596" t="b">
        <v>1</v>
      </c>
    </row>
    <row r="19" spans="2:16" ht="20.100000000000001" customHeight="1" x14ac:dyDescent="0.2">
      <c r="B19" s="609"/>
      <c r="C19" s="610" t="s">
        <v>661</v>
      </c>
      <c r="D19" s="1251" t="s">
        <v>662</v>
      </c>
      <c r="E19" s="1251"/>
      <c r="F19" s="1251"/>
      <c r="G19" s="1251"/>
      <c r="H19" s="1251"/>
      <c r="I19" s="1251"/>
      <c r="J19" s="1251"/>
      <c r="K19" s="1251"/>
      <c r="L19" s="1251"/>
      <c r="M19" s="1251"/>
      <c r="N19" s="1251"/>
      <c r="O19" s="596" t="b">
        <v>0</v>
      </c>
    </row>
    <row r="20" spans="2:16" ht="20.100000000000001" customHeight="1" x14ac:dyDescent="0.2">
      <c r="B20" s="607"/>
      <c r="C20" s="608" t="s">
        <v>663</v>
      </c>
      <c r="D20" s="1250" t="s">
        <v>664</v>
      </c>
      <c r="E20" s="1250"/>
      <c r="F20" s="1250"/>
      <c r="G20" s="1250"/>
      <c r="H20" s="1250"/>
      <c r="I20" s="1250"/>
      <c r="J20" s="1250"/>
      <c r="K20" s="1250"/>
      <c r="L20" s="1250"/>
      <c r="M20" s="1250"/>
      <c r="N20" s="1250"/>
      <c r="O20" s="596" t="b">
        <v>0</v>
      </c>
    </row>
    <row r="21" spans="2:16" ht="20.100000000000001" customHeight="1" x14ac:dyDescent="0.2">
      <c r="B21" s="609"/>
      <c r="C21" s="611" t="s">
        <v>316</v>
      </c>
      <c r="D21" s="1251" t="s">
        <v>665</v>
      </c>
      <c r="E21" s="1251"/>
      <c r="F21" s="1251"/>
      <c r="G21" s="1251"/>
      <c r="H21" s="1251"/>
      <c r="I21" s="1251"/>
      <c r="J21" s="1251"/>
      <c r="K21" s="1251"/>
      <c r="L21" s="1251"/>
      <c r="M21" s="1251"/>
      <c r="N21" s="1251"/>
      <c r="P21" s="596" t="b">
        <v>1</v>
      </c>
    </row>
    <row r="22" spans="2:16" ht="20.100000000000001" customHeight="1" x14ac:dyDescent="0.2">
      <c r="B22" s="607"/>
      <c r="C22" s="608" t="s">
        <v>319</v>
      </c>
      <c r="D22" s="1250" t="s">
        <v>666</v>
      </c>
      <c r="E22" s="1250"/>
      <c r="F22" s="1250"/>
      <c r="G22" s="1250"/>
      <c r="H22" s="1250"/>
      <c r="I22" s="1250"/>
      <c r="J22" s="1250"/>
      <c r="K22" s="1250"/>
      <c r="L22" s="1250"/>
      <c r="M22" s="1250"/>
      <c r="N22" s="1250"/>
      <c r="P22" s="596" t="b">
        <v>0</v>
      </c>
    </row>
    <row r="23" spans="2:16" ht="20.100000000000001" customHeight="1" x14ac:dyDescent="0.2">
      <c r="B23" s="609"/>
      <c r="C23" s="611" t="s">
        <v>322</v>
      </c>
      <c r="D23" s="1251" t="s">
        <v>667</v>
      </c>
      <c r="E23" s="1251"/>
      <c r="F23" s="1251"/>
      <c r="G23" s="1251"/>
      <c r="H23" s="1251"/>
      <c r="I23" s="1251"/>
      <c r="J23" s="1251"/>
      <c r="K23" s="1251"/>
      <c r="L23" s="1251"/>
      <c r="M23" s="1251"/>
      <c r="N23" s="1251"/>
      <c r="P23" s="596" t="b">
        <v>0</v>
      </c>
    </row>
    <row r="24" spans="2:16" ht="20.100000000000001" customHeight="1" x14ac:dyDescent="0.2">
      <c r="B24" s="607"/>
      <c r="C24" s="608" t="s">
        <v>325</v>
      </c>
      <c r="D24" s="1250" t="s">
        <v>668</v>
      </c>
      <c r="E24" s="1250"/>
      <c r="F24" s="1250"/>
      <c r="G24" s="1250"/>
      <c r="H24" s="1250"/>
      <c r="I24" s="1250"/>
      <c r="J24" s="1250"/>
      <c r="K24" s="1250"/>
      <c r="L24" s="1250"/>
      <c r="M24" s="1250"/>
      <c r="N24" s="1250"/>
      <c r="P24" s="596" t="b">
        <v>0</v>
      </c>
    </row>
    <row r="25" spans="2:16" ht="20.100000000000001" customHeight="1" x14ac:dyDescent="0.2">
      <c r="B25" s="609"/>
      <c r="C25" s="611" t="s">
        <v>328</v>
      </c>
      <c r="D25" s="1251" t="s">
        <v>669</v>
      </c>
      <c r="E25" s="1251"/>
      <c r="F25" s="1251"/>
      <c r="G25" s="1251"/>
      <c r="H25" s="1251"/>
      <c r="I25" s="1251"/>
      <c r="J25" s="1251"/>
      <c r="K25" s="1251"/>
      <c r="L25" s="1251"/>
      <c r="M25" s="1251"/>
      <c r="N25" s="1251"/>
      <c r="P25" s="596" t="b">
        <v>0</v>
      </c>
    </row>
    <row r="26" spans="2:16" ht="20.100000000000001" customHeight="1" x14ac:dyDescent="0.2">
      <c r="B26" s="607"/>
      <c r="C26" s="608" t="s">
        <v>670</v>
      </c>
      <c r="D26" s="1250" t="s">
        <v>671</v>
      </c>
      <c r="E26" s="1250"/>
      <c r="F26" s="1250"/>
      <c r="G26" s="1250"/>
      <c r="H26" s="1250"/>
      <c r="I26" s="1250"/>
      <c r="J26" s="1250"/>
      <c r="K26" s="1250"/>
      <c r="L26" s="1250"/>
      <c r="M26" s="1250"/>
      <c r="N26" s="1250"/>
      <c r="O26" s="596" t="b">
        <v>0</v>
      </c>
    </row>
    <row r="27" spans="2:16" ht="20.100000000000001" customHeight="1" x14ac:dyDescent="0.2">
      <c r="B27" s="609"/>
      <c r="C27" s="610" t="s">
        <v>672</v>
      </c>
      <c r="D27" s="1251" t="s">
        <v>673</v>
      </c>
      <c r="E27" s="1251"/>
      <c r="F27" s="1251"/>
      <c r="G27" s="1251"/>
      <c r="H27" s="1251"/>
      <c r="I27" s="1251"/>
      <c r="J27" s="1251"/>
      <c r="K27" s="1251"/>
      <c r="L27" s="1251"/>
      <c r="M27" s="1251"/>
      <c r="N27" s="1251"/>
      <c r="O27" s="596" t="b">
        <v>0</v>
      </c>
    </row>
    <row r="28" spans="2:16" ht="20.100000000000001" customHeight="1" x14ac:dyDescent="0.2">
      <c r="B28" s="607"/>
      <c r="C28" s="608" t="s">
        <v>337</v>
      </c>
      <c r="D28" s="1250" t="s">
        <v>674</v>
      </c>
      <c r="E28" s="1250"/>
      <c r="F28" s="1250"/>
      <c r="G28" s="1250"/>
      <c r="H28" s="1250"/>
      <c r="I28" s="1250"/>
      <c r="J28" s="1250"/>
      <c r="K28" s="1250"/>
      <c r="L28" s="1250"/>
      <c r="M28" s="1250"/>
      <c r="N28" s="1250"/>
      <c r="P28" s="596" t="b">
        <v>0</v>
      </c>
    </row>
    <row r="29" spans="2:16" ht="27" customHeight="1" x14ac:dyDescent="0.2">
      <c r="B29" s="609"/>
      <c r="C29" s="611" t="s">
        <v>340</v>
      </c>
      <c r="D29" s="1251" t="s">
        <v>675</v>
      </c>
      <c r="E29" s="1251"/>
      <c r="F29" s="1251"/>
      <c r="G29" s="1251"/>
      <c r="H29" s="1251"/>
      <c r="I29" s="1251"/>
      <c r="J29" s="1251"/>
      <c r="K29" s="1251"/>
      <c r="L29" s="1251"/>
      <c r="M29" s="1251"/>
      <c r="N29" s="1251"/>
      <c r="P29" s="596" t="b">
        <v>0</v>
      </c>
    </row>
    <row r="30" spans="2:16" ht="20.100000000000001" customHeight="1" x14ac:dyDescent="0.2">
      <c r="B30" s="607"/>
      <c r="C30" s="608" t="s">
        <v>343</v>
      </c>
      <c r="D30" s="1250" t="s">
        <v>676</v>
      </c>
      <c r="E30" s="1250"/>
      <c r="F30" s="1250"/>
      <c r="G30" s="1250"/>
      <c r="H30" s="1250"/>
      <c r="I30" s="1250"/>
      <c r="J30" s="1250"/>
      <c r="K30" s="1250"/>
      <c r="L30" s="1250"/>
      <c r="M30" s="1250"/>
      <c r="N30" s="1250"/>
      <c r="P30" s="596" t="b">
        <v>0</v>
      </c>
    </row>
    <row r="31" spans="2:16" ht="20.100000000000001" customHeight="1" x14ac:dyDescent="0.2">
      <c r="B31" s="609"/>
      <c r="C31" s="611" t="s">
        <v>346</v>
      </c>
      <c r="D31" s="1251" t="s">
        <v>677</v>
      </c>
      <c r="E31" s="1251"/>
      <c r="F31" s="1251"/>
      <c r="G31" s="1251"/>
      <c r="H31" s="1251"/>
      <c r="I31" s="1251"/>
      <c r="J31" s="1251"/>
      <c r="K31" s="1251"/>
      <c r="L31" s="1251"/>
      <c r="M31" s="1251"/>
      <c r="N31" s="1251"/>
      <c r="P31" s="596" t="b">
        <v>0</v>
      </c>
    </row>
    <row r="32" spans="2:16" ht="20.100000000000001" customHeight="1" x14ac:dyDescent="0.2">
      <c r="B32" s="607"/>
      <c r="C32" s="608" t="s">
        <v>349</v>
      </c>
      <c r="D32" s="1250" t="s">
        <v>678</v>
      </c>
      <c r="E32" s="1250"/>
      <c r="F32" s="1250"/>
      <c r="G32" s="1250"/>
      <c r="H32" s="1250"/>
      <c r="I32" s="1250"/>
      <c r="J32" s="1250"/>
      <c r="K32" s="1250"/>
      <c r="L32" s="1250"/>
      <c r="M32" s="1250"/>
      <c r="N32" s="1250"/>
      <c r="P32" s="596" t="b">
        <v>0</v>
      </c>
    </row>
    <row r="33" spans="2:16" ht="20.100000000000001" customHeight="1" x14ac:dyDescent="0.2">
      <c r="B33" s="609"/>
      <c r="C33" s="611" t="s">
        <v>352</v>
      </c>
      <c r="D33" s="1251" t="s">
        <v>679</v>
      </c>
      <c r="E33" s="1251"/>
      <c r="F33" s="1251"/>
      <c r="G33" s="1251"/>
      <c r="H33" s="1251"/>
      <c r="I33" s="1251"/>
      <c r="J33" s="1251"/>
      <c r="K33" s="1251"/>
      <c r="L33" s="1251"/>
      <c r="M33" s="1251"/>
      <c r="N33" s="1251"/>
      <c r="P33" s="596" t="b">
        <v>0</v>
      </c>
    </row>
    <row r="34" spans="2:16" ht="20.100000000000001" customHeight="1" x14ac:dyDescent="0.2">
      <c r="B34" s="607"/>
      <c r="C34" s="608" t="s">
        <v>355</v>
      </c>
      <c r="D34" s="1250" t="s">
        <v>680</v>
      </c>
      <c r="E34" s="1250"/>
      <c r="F34" s="1250"/>
      <c r="G34" s="1250"/>
      <c r="H34" s="1250"/>
      <c r="I34" s="1250"/>
      <c r="J34" s="1250"/>
      <c r="K34" s="1250"/>
      <c r="L34" s="1250"/>
      <c r="M34" s="1250"/>
      <c r="N34" s="1250"/>
      <c r="P34" s="596" t="b">
        <v>0</v>
      </c>
    </row>
    <row r="35" spans="2:16" ht="20.100000000000001" customHeight="1" x14ac:dyDescent="0.2">
      <c r="B35" s="609"/>
      <c r="C35" s="611" t="s">
        <v>358</v>
      </c>
      <c r="D35" s="1251" t="s">
        <v>681</v>
      </c>
      <c r="E35" s="1251"/>
      <c r="F35" s="1251"/>
      <c r="G35" s="1251"/>
      <c r="H35" s="1251"/>
      <c r="I35" s="1251"/>
      <c r="J35" s="1251"/>
      <c r="K35" s="1251"/>
      <c r="L35" s="1251"/>
      <c r="M35" s="1251"/>
      <c r="N35" s="1251"/>
      <c r="P35" s="596" t="b">
        <v>0</v>
      </c>
    </row>
    <row r="36" spans="2:16" ht="20.100000000000001" customHeight="1" x14ac:dyDescent="0.2">
      <c r="B36" s="607"/>
      <c r="C36" s="608" t="s">
        <v>361</v>
      </c>
      <c r="D36" s="1250" t="s">
        <v>682</v>
      </c>
      <c r="E36" s="1250"/>
      <c r="F36" s="1250"/>
      <c r="G36" s="1250"/>
      <c r="H36" s="1250"/>
      <c r="I36" s="1250"/>
      <c r="J36" s="1250"/>
      <c r="K36" s="1250"/>
      <c r="L36" s="1250"/>
      <c r="M36" s="1250"/>
      <c r="N36" s="1250"/>
      <c r="P36" s="596" t="b">
        <v>0</v>
      </c>
    </row>
    <row r="37" spans="2:16" x14ac:dyDescent="0.2">
      <c r="B37" s="606" t="s">
        <v>683</v>
      </c>
      <c r="C37" s="606"/>
      <c r="O37" s="596">
        <f>COUNTIF(O16:O36,TRUE)</f>
        <v>3</v>
      </c>
      <c r="P37" s="596">
        <f>COUNTIF(P16:P36,TRUE)</f>
        <v>1</v>
      </c>
    </row>
    <row r="38" spans="2:16" x14ac:dyDescent="0.2">
      <c r="B38" s="1253" t="s">
        <v>684</v>
      </c>
      <c r="C38" s="1253"/>
      <c r="D38" s="1253"/>
      <c r="E38" s="1253"/>
      <c r="F38" s="1253"/>
      <c r="G38" s="1253"/>
      <c r="H38" s="1253"/>
      <c r="I38" s="1253"/>
      <c r="J38" s="1253"/>
      <c r="K38" s="1253"/>
      <c r="L38" s="1253"/>
      <c r="M38" s="1253"/>
      <c r="N38" s="1253"/>
      <c r="O38" s="596">
        <f>SUM(O37+P37)</f>
        <v>4</v>
      </c>
    </row>
    <row r="39" spans="2:16" x14ac:dyDescent="0.2">
      <c r="B39" s="1252"/>
      <c r="C39" s="1252"/>
      <c r="D39" s="1252"/>
      <c r="E39" s="1252"/>
      <c r="F39" s="1252"/>
      <c r="G39" s="1252"/>
      <c r="H39" s="1252"/>
      <c r="I39" s="1252"/>
      <c r="J39" s="1252"/>
      <c r="K39" s="1252"/>
      <c r="L39" s="1252"/>
      <c r="M39" s="1252"/>
      <c r="N39" s="1252"/>
      <c r="O39" s="596">
        <f>IF(O37&gt;6,1,IF(O37&lt;7,0))</f>
        <v>0</v>
      </c>
      <c r="P39" s="596">
        <f>IF(P37&gt;2,1,IF(P37&lt;3,0))</f>
        <v>0</v>
      </c>
    </row>
    <row r="40" spans="2:16" x14ac:dyDescent="0.2">
      <c r="B40" s="612"/>
      <c r="C40" s="612"/>
      <c r="D40" s="612"/>
      <c r="E40" s="612"/>
      <c r="F40" s="612"/>
      <c r="G40" s="612"/>
      <c r="H40" s="612"/>
      <c r="I40" s="612"/>
      <c r="J40" s="612"/>
      <c r="K40" s="612"/>
      <c r="L40" s="612"/>
      <c r="M40" s="612"/>
      <c r="N40" s="612"/>
    </row>
    <row r="41" spans="2:16" ht="20.100000000000001" customHeight="1" x14ac:dyDescent="0.2">
      <c r="B41" s="1246" t="s">
        <v>685</v>
      </c>
      <c r="C41" s="1247"/>
      <c r="D41" s="1247"/>
      <c r="E41" s="1247"/>
      <c r="F41" s="1247"/>
      <c r="G41" s="613">
        <f>$O$38</f>
        <v>4</v>
      </c>
      <c r="H41" s="614"/>
      <c r="I41" s="614"/>
      <c r="J41" s="614"/>
      <c r="K41" s="614"/>
      <c r="L41" s="614"/>
      <c r="M41" s="614"/>
      <c r="N41" s="615"/>
      <c r="O41" s="596">
        <f>SUM(O39+P39)</f>
        <v>0</v>
      </c>
    </row>
    <row r="42" spans="2:16" ht="20.100000000000001" customHeight="1" x14ac:dyDescent="0.2">
      <c r="B42" s="1248" t="s">
        <v>686</v>
      </c>
      <c r="C42" s="1249"/>
      <c r="D42" s="1249"/>
      <c r="E42" s="1249"/>
      <c r="F42" s="1249"/>
      <c r="G42" s="613">
        <f>$O$37</f>
        <v>3</v>
      </c>
      <c r="H42" s="614"/>
      <c r="I42" s="614"/>
      <c r="J42" s="614"/>
      <c r="K42" s="614"/>
      <c r="L42" s="614"/>
      <c r="M42" s="614"/>
      <c r="N42" s="615"/>
      <c r="O42" s="596" t="str">
        <f>IF(O41=2,"ja",IF(O41&lt;2,"nee"))</f>
        <v>nee</v>
      </c>
    </row>
    <row r="43" spans="2:16" ht="20.100000000000001" customHeight="1" x14ac:dyDescent="0.2">
      <c r="B43" s="1248" t="s">
        <v>687</v>
      </c>
      <c r="C43" s="1249"/>
      <c r="D43" s="1249"/>
      <c r="E43" s="1249"/>
      <c r="F43" s="1249"/>
      <c r="G43" s="616"/>
      <c r="H43" s="617"/>
      <c r="I43" s="614"/>
      <c r="J43" s="614"/>
      <c r="K43" s="614"/>
      <c r="L43" s="614"/>
      <c r="M43" s="614"/>
      <c r="N43" s="615"/>
    </row>
  </sheetData>
  <sheetProtection algorithmName="SHA-512" hashValue="woHyAZMzN7nmxYRyEvqfdkMw94wSo+iu+Zh0OXxgEtpn31xDxhc5a0doLpzLJuhAa4RPdItMYKFXASp5a71LYg==" saltValue="HxeKwmOFxvXD4r7kx9a/Qw==" spinCount="100000" sheet="1" objects="1" scenarios="1"/>
  <mergeCells count="41">
    <mergeCell ref="B2:N2"/>
    <mergeCell ref="B3:N3"/>
    <mergeCell ref="B6:N6"/>
    <mergeCell ref="B9:E9"/>
    <mergeCell ref="F9:N9"/>
    <mergeCell ref="B10:E10"/>
    <mergeCell ref="F10:N10"/>
    <mergeCell ref="D19:N19"/>
    <mergeCell ref="B11:E11"/>
    <mergeCell ref="F11:N11"/>
    <mergeCell ref="B12:E12"/>
    <mergeCell ref="F12:N12"/>
    <mergeCell ref="B13:E13"/>
    <mergeCell ref="F13:N13"/>
    <mergeCell ref="D17:N17"/>
    <mergeCell ref="B14:E14"/>
    <mergeCell ref="F14:N14"/>
    <mergeCell ref="D16:N16"/>
    <mergeCell ref="D18:N18"/>
    <mergeCell ref="D25:N25"/>
    <mergeCell ref="D27:N27"/>
    <mergeCell ref="B38:N38"/>
    <mergeCell ref="D31:N31"/>
    <mergeCell ref="D28:N28"/>
    <mergeCell ref="D29:N29"/>
    <mergeCell ref="D20:N20"/>
    <mergeCell ref="D21:N21"/>
    <mergeCell ref="D22:N22"/>
    <mergeCell ref="D23:N23"/>
    <mergeCell ref="D24:N24"/>
    <mergeCell ref="B41:F41"/>
    <mergeCell ref="B42:F42"/>
    <mergeCell ref="B43:F43"/>
    <mergeCell ref="D26:N26"/>
    <mergeCell ref="D32:N32"/>
    <mergeCell ref="D33:N33"/>
    <mergeCell ref="D34:N34"/>
    <mergeCell ref="D35:N35"/>
    <mergeCell ref="B39:N39"/>
    <mergeCell ref="D36:N36"/>
    <mergeCell ref="D30:N30"/>
  </mergeCells>
  <phoneticPr fontId="58" type="noConversion"/>
  <conditionalFormatting sqref="G43">
    <cfRule type="cellIs" dxfId="9" priority="1" stopIfTrue="1" operator="equal">
      <formula>"ja"</formula>
    </cfRule>
    <cfRule type="cellIs" dxfId="8" priority="2" stopIfTrue="1" operator="equal">
      <formula>"nee"</formula>
    </cfRule>
  </conditionalFormatting>
  <conditionalFormatting sqref="B6:N6">
    <cfRule type="expression" dxfId="7" priority="3" stopIfTrue="1">
      <formula>$F$9=""</formula>
    </cfRule>
  </conditionalFormatting>
  <pageMargins left="0.61" right="0.31" top="1" bottom="1" header="0.5" footer="0.5"/>
  <pageSetup paperSize="9" scale="81" orientation="portrait" horizontalDpi="4294967293" verticalDpi="0" r:id="rId1"/>
  <headerFooter alignWithMargins="0">
    <oddFooter>&amp;L© Eduforce / Meesterwerk&amp;R&amp;D /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xdr:col>
                    <xdr:colOff>219075</xdr:colOff>
                    <xdr:row>15</xdr:row>
                    <xdr:rowOff>9525</xdr:rowOff>
                  </from>
                  <to>
                    <xdr:col>1</xdr:col>
                    <xdr:colOff>523875</xdr:colOff>
                    <xdr:row>15</xdr:row>
                    <xdr:rowOff>228600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xdr:col>
                    <xdr:colOff>219075</xdr:colOff>
                    <xdr:row>16</xdr:row>
                    <xdr:rowOff>9525</xdr:rowOff>
                  </from>
                  <to>
                    <xdr:col>1</xdr:col>
                    <xdr:colOff>523875</xdr:colOff>
                    <xdr:row>16</xdr:row>
                    <xdr:rowOff>228600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219075</xdr:colOff>
                    <xdr:row>17</xdr:row>
                    <xdr:rowOff>9525</xdr:rowOff>
                  </from>
                  <to>
                    <xdr:col>1</xdr:col>
                    <xdr:colOff>523875</xdr:colOff>
                    <xdr:row>17</xdr:row>
                    <xdr:rowOff>228600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1</xdr:col>
                    <xdr:colOff>219075</xdr:colOff>
                    <xdr:row>18</xdr:row>
                    <xdr:rowOff>9525</xdr:rowOff>
                  </from>
                  <to>
                    <xdr:col>1</xdr:col>
                    <xdr:colOff>523875</xdr:colOff>
                    <xdr:row>18</xdr:row>
                    <xdr:rowOff>228600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1</xdr:col>
                    <xdr:colOff>219075</xdr:colOff>
                    <xdr:row>19</xdr:row>
                    <xdr:rowOff>9525</xdr:rowOff>
                  </from>
                  <to>
                    <xdr:col>1</xdr:col>
                    <xdr:colOff>523875</xdr:colOff>
                    <xdr:row>19</xdr:row>
                    <xdr:rowOff>228600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1</xdr:col>
                    <xdr:colOff>219075</xdr:colOff>
                    <xdr:row>20</xdr:row>
                    <xdr:rowOff>9525</xdr:rowOff>
                  </from>
                  <to>
                    <xdr:col>1</xdr:col>
                    <xdr:colOff>523875</xdr:colOff>
                    <xdr:row>20</xdr:row>
                    <xdr:rowOff>228600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1</xdr:col>
                    <xdr:colOff>219075</xdr:colOff>
                    <xdr:row>21</xdr:row>
                    <xdr:rowOff>9525</xdr:rowOff>
                  </from>
                  <to>
                    <xdr:col>1</xdr:col>
                    <xdr:colOff>523875</xdr:colOff>
                    <xdr:row>21</xdr:row>
                    <xdr:rowOff>228600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1</xdr:col>
                    <xdr:colOff>219075</xdr:colOff>
                    <xdr:row>22</xdr:row>
                    <xdr:rowOff>9525</xdr:rowOff>
                  </from>
                  <to>
                    <xdr:col>1</xdr:col>
                    <xdr:colOff>523875</xdr:colOff>
                    <xdr:row>22</xdr:row>
                    <xdr:rowOff>228600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1</xdr:col>
                    <xdr:colOff>219075</xdr:colOff>
                    <xdr:row>23</xdr:row>
                    <xdr:rowOff>9525</xdr:rowOff>
                  </from>
                  <to>
                    <xdr:col>1</xdr:col>
                    <xdr:colOff>523875</xdr:colOff>
                    <xdr:row>23</xdr:row>
                    <xdr:rowOff>228600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1</xdr:col>
                    <xdr:colOff>219075</xdr:colOff>
                    <xdr:row>24</xdr:row>
                    <xdr:rowOff>9525</xdr:rowOff>
                  </from>
                  <to>
                    <xdr:col>1</xdr:col>
                    <xdr:colOff>523875</xdr:colOff>
                    <xdr:row>24</xdr:row>
                    <xdr:rowOff>228600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1</xdr:col>
                    <xdr:colOff>219075</xdr:colOff>
                    <xdr:row>25</xdr:row>
                    <xdr:rowOff>9525</xdr:rowOff>
                  </from>
                  <to>
                    <xdr:col>1</xdr:col>
                    <xdr:colOff>523875</xdr:colOff>
                    <xdr:row>25</xdr:row>
                    <xdr:rowOff>228600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1</xdr:col>
                    <xdr:colOff>219075</xdr:colOff>
                    <xdr:row>26</xdr:row>
                    <xdr:rowOff>9525</xdr:rowOff>
                  </from>
                  <to>
                    <xdr:col>1</xdr:col>
                    <xdr:colOff>523875</xdr:colOff>
                    <xdr:row>26</xdr:row>
                    <xdr:rowOff>228600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1</xdr:col>
                    <xdr:colOff>219075</xdr:colOff>
                    <xdr:row>27</xdr:row>
                    <xdr:rowOff>9525</xdr:rowOff>
                  </from>
                  <to>
                    <xdr:col>1</xdr:col>
                    <xdr:colOff>523875</xdr:colOff>
                    <xdr:row>27</xdr:row>
                    <xdr:rowOff>228600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1</xdr:col>
                    <xdr:colOff>219075</xdr:colOff>
                    <xdr:row>28</xdr:row>
                    <xdr:rowOff>9525</xdr:rowOff>
                  </from>
                  <to>
                    <xdr:col>1</xdr:col>
                    <xdr:colOff>523875</xdr:colOff>
                    <xdr:row>28</xdr:row>
                    <xdr:rowOff>228600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1</xdr:col>
                    <xdr:colOff>219075</xdr:colOff>
                    <xdr:row>29</xdr:row>
                    <xdr:rowOff>9525</xdr:rowOff>
                  </from>
                  <to>
                    <xdr:col>1</xdr:col>
                    <xdr:colOff>523875</xdr:colOff>
                    <xdr:row>29</xdr:row>
                    <xdr:rowOff>228600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1</xdr:col>
                    <xdr:colOff>219075</xdr:colOff>
                    <xdr:row>30</xdr:row>
                    <xdr:rowOff>9525</xdr:rowOff>
                  </from>
                  <to>
                    <xdr:col>1</xdr:col>
                    <xdr:colOff>523875</xdr:colOff>
                    <xdr:row>30</xdr:row>
                    <xdr:rowOff>228600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1</xdr:col>
                    <xdr:colOff>219075</xdr:colOff>
                    <xdr:row>31</xdr:row>
                    <xdr:rowOff>9525</xdr:rowOff>
                  </from>
                  <to>
                    <xdr:col>1</xdr:col>
                    <xdr:colOff>523875</xdr:colOff>
                    <xdr:row>31</xdr:row>
                    <xdr:rowOff>228600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1</xdr:col>
                    <xdr:colOff>219075</xdr:colOff>
                    <xdr:row>32</xdr:row>
                    <xdr:rowOff>9525</xdr:rowOff>
                  </from>
                  <to>
                    <xdr:col>1</xdr:col>
                    <xdr:colOff>523875</xdr:colOff>
                    <xdr:row>32</xdr:row>
                    <xdr:rowOff>228600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1</xdr:col>
                    <xdr:colOff>219075</xdr:colOff>
                    <xdr:row>33</xdr:row>
                    <xdr:rowOff>9525</xdr:rowOff>
                  </from>
                  <to>
                    <xdr:col>1</xdr:col>
                    <xdr:colOff>523875</xdr:colOff>
                    <xdr:row>33</xdr:row>
                    <xdr:rowOff>228600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1</xdr:col>
                    <xdr:colOff>219075</xdr:colOff>
                    <xdr:row>34</xdr:row>
                    <xdr:rowOff>9525</xdr:rowOff>
                  </from>
                  <to>
                    <xdr:col>1</xdr:col>
                    <xdr:colOff>523875</xdr:colOff>
                    <xdr:row>34</xdr:row>
                    <xdr:rowOff>228600</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from>
                    <xdr:col>1</xdr:col>
                    <xdr:colOff>219075</xdr:colOff>
                    <xdr:row>35</xdr:row>
                    <xdr:rowOff>9525</xdr:rowOff>
                  </from>
                  <to>
                    <xdr:col>1</xdr:col>
                    <xdr:colOff>523875</xdr:colOff>
                    <xdr:row>35</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4"/>
  </sheetPr>
  <dimension ref="B1:G45"/>
  <sheetViews>
    <sheetView showGridLines="0" showRowColHeaders="0" zoomScaleNormal="100" workbookViewId="0">
      <selection activeCell="D13" sqref="D13:F13"/>
    </sheetView>
  </sheetViews>
  <sheetFormatPr defaultRowHeight="11.25" x14ac:dyDescent="0.15"/>
  <cols>
    <col min="1" max="1" width="9.140625" style="549"/>
    <col min="2" max="4" width="20.7109375" style="555" customWidth="1"/>
    <col min="5" max="5" width="10.7109375" style="549" customWidth="1"/>
    <col min="6" max="6" width="50.7109375" style="556" customWidth="1"/>
    <col min="7" max="7" width="9.140625" style="548" hidden="1" customWidth="1"/>
    <col min="8" max="16384" width="9.140625" style="549"/>
  </cols>
  <sheetData>
    <row r="1" spans="2:7" ht="12.75" customHeight="1" x14ac:dyDescent="0.15">
      <c r="B1" s="1278"/>
      <c r="C1" s="1278"/>
      <c r="D1" s="1278"/>
      <c r="E1" s="1278"/>
      <c r="F1" s="1278"/>
    </row>
    <row r="2" spans="2:7" ht="12.75" customHeight="1" x14ac:dyDescent="0.15">
      <c r="B2" s="1279"/>
      <c r="C2" s="1279"/>
      <c r="D2" s="1279"/>
      <c r="E2" s="1279"/>
      <c r="F2" s="1279"/>
    </row>
    <row r="4" spans="2:7" x14ac:dyDescent="0.15">
      <c r="B4" s="550" t="s">
        <v>630</v>
      </c>
      <c r="C4" s="550"/>
      <c r="D4" s="551"/>
      <c r="E4" s="552"/>
      <c r="F4" s="553"/>
    </row>
    <row r="5" spans="2:7" x14ac:dyDescent="0.15">
      <c r="B5" s="554" t="s">
        <v>631</v>
      </c>
      <c r="C5" s="550"/>
      <c r="D5" s="551"/>
      <c r="E5" s="552"/>
      <c r="F5" s="553"/>
    </row>
    <row r="6" spans="2:7" x14ac:dyDescent="0.15">
      <c r="B6" s="554" t="s">
        <v>632</v>
      </c>
      <c r="C6" s="554"/>
      <c r="D6" s="551"/>
      <c r="E6" s="552"/>
      <c r="F6" s="553"/>
    </row>
    <row r="7" spans="2:7" x14ac:dyDescent="0.15">
      <c r="B7" s="554" t="s">
        <v>633</v>
      </c>
      <c r="C7" s="554"/>
      <c r="D7" s="551"/>
      <c r="E7" s="552"/>
      <c r="F7" s="553"/>
    </row>
    <row r="8" spans="2:7" x14ac:dyDescent="0.15">
      <c r="B8" s="554"/>
      <c r="C8" s="554"/>
      <c r="D8" s="551"/>
      <c r="E8" s="552"/>
      <c r="F8" s="553"/>
    </row>
    <row r="9" spans="2:7" ht="14.25" x14ac:dyDescent="0.2">
      <c r="B9" s="1280" t="str">
        <f>IF($D$11=0,"Verschijnt een grijs vak, klik dan op 'Bijwerken'",IF($D$11&gt;0,""))</f>
        <v>Verschijnt een grijs vak, klik dan op 'Bijwerken'</v>
      </c>
      <c r="C9" s="1280"/>
      <c r="D9" s="1280"/>
      <c r="E9" s="1280"/>
      <c r="F9" s="1280"/>
    </row>
    <row r="10" spans="2:7" ht="12" thickBot="1" x14ac:dyDescent="0.2"/>
    <row r="11" spans="2:7" s="558" customFormat="1" ht="15" customHeight="1" x14ac:dyDescent="0.25">
      <c r="B11" s="1281" t="s">
        <v>5</v>
      </c>
      <c r="C11" s="1282"/>
      <c r="D11" s="1283"/>
      <c r="E11" s="1284"/>
      <c r="F11" s="1285"/>
      <c r="G11" s="557"/>
    </row>
    <row r="12" spans="2:7" s="558" customFormat="1" ht="15" customHeight="1" x14ac:dyDescent="0.25">
      <c r="B12" s="1273" t="s">
        <v>106</v>
      </c>
      <c r="C12" s="1274"/>
      <c r="D12" s="1275"/>
      <c r="E12" s="1276"/>
      <c r="F12" s="1277"/>
      <c r="G12" s="557"/>
    </row>
    <row r="13" spans="2:7" s="558" customFormat="1" ht="15" customHeight="1" thickBot="1" x14ac:dyDescent="0.3">
      <c r="B13" s="1263" t="s">
        <v>107</v>
      </c>
      <c r="C13" s="1264"/>
      <c r="D13" s="1265"/>
      <c r="E13" s="1266"/>
      <c r="F13" s="1267"/>
      <c r="G13" s="557"/>
    </row>
    <row r="14" spans="2:7" s="558" customFormat="1" ht="15" customHeight="1" thickBot="1" x14ac:dyDescent="0.3">
      <c r="B14" s="559"/>
      <c r="C14" s="559"/>
      <c r="D14" s="560"/>
      <c r="F14" s="561"/>
      <c r="G14" s="557"/>
    </row>
    <row r="15" spans="2:7" s="558" customFormat="1" ht="15" customHeight="1" x14ac:dyDescent="0.25">
      <c r="B15" s="562"/>
      <c r="C15" s="563"/>
      <c r="D15" s="564"/>
      <c r="E15" s="565"/>
      <c r="F15" s="566"/>
      <c r="G15" s="557"/>
    </row>
    <row r="16" spans="2:7" s="558" customFormat="1" ht="22.5" x14ac:dyDescent="0.25">
      <c r="B16" s="567" t="s">
        <v>634</v>
      </c>
      <c r="C16" s="1268" t="s">
        <v>635</v>
      </c>
      <c r="D16" s="1269"/>
      <c r="E16" s="568"/>
      <c r="F16" s="569" t="s">
        <v>636</v>
      </c>
      <c r="G16" s="557" t="b">
        <v>1</v>
      </c>
    </row>
    <row r="17" spans="2:7" s="558" customFormat="1" ht="15" customHeight="1" x14ac:dyDescent="0.25">
      <c r="B17" s="570"/>
      <c r="C17" s="571"/>
      <c r="D17" s="572"/>
      <c r="E17" s="568"/>
      <c r="F17" s="569"/>
      <c r="G17" s="557"/>
    </row>
    <row r="18" spans="2:7" s="558" customFormat="1" ht="22.5" customHeight="1" x14ac:dyDescent="0.25">
      <c r="B18" s="573" t="s">
        <v>688</v>
      </c>
      <c r="C18" s="571"/>
      <c r="D18" s="572"/>
      <c r="E18" s="568"/>
      <c r="F18" s="569" t="s">
        <v>637</v>
      </c>
      <c r="G18" s="557" t="b">
        <v>0</v>
      </c>
    </row>
    <row r="19" spans="2:7" s="558" customFormat="1" ht="15" customHeight="1" x14ac:dyDescent="0.25">
      <c r="B19" s="570"/>
      <c r="C19" s="571"/>
      <c r="D19" s="572"/>
      <c r="E19" s="568"/>
      <c r="F19" s="569"/>
      <c r="G19" s="557"/>
    </row>
    <row r="20" spans="2:7" s="558" customFormat="1" ht="22.5" customHeight="1" x14ac:dyDescent="0.25">
      <c r="B20" s="574"/>
      <c r="C20" s="575"/>
      <c r="D20" s="572"/>
      <c r="E20" s="568"/>
      <c r="F20" s="569" t="s">
        <v>638</v>
      </c>
      <c r="G20" s="557" t="b">
        <v>1</v>
      </c>
    </row>
    <row r="21" spans="2:7" s="558" customFormat="1" ht="15" customHeight="1" x14ac:dyDescent="0.25">
      <c r="B21" s="574"/>
      <c r="C21" s="575"/>
      <c r="D21" s="572"/>
      <c r="E21" s="568"/>
      <c r="F21" s="569"/>
      <c r="G21" s="557"/>
    </row>
    <row r="22" spans="2:7" s="558" customFormat="1" ht="22.5" customHeight="1" x14ac:dyDescent="0.25">
      <c r="B22" s="574"/>
      <c r="C22" s="575"/>
      <c r="D22" s="572"/>
      <c r="E22" s="568"/>
      <c r="F22" s="569" t="s">
        <v>639</v>
      </c>
      <c r="G22" s="557" t="b">
        <v>0</v>
      </c>
    </row>
    <row r="23" spans="2:7" s="558" customFormat="1" ht="15" customHeight="1" x14ac:dyDescent="0.25">
      <c r="B23" s="574"/>
      <c r="C23" s="575"/>
      <c r="D23" s="572"/>
      <c r="E23" s="568"/>
      <c r="F23" s="569"/>
      <c r="G23" s="557"/>
    </row>
    <row r="24" spans="2:7" s="558" customFormat="1" ht="22.5" customHeight="1" x14ac:dyDescent="0.25">
      <c r="B24" s="574"/>
      <c r="C24" s="575"/>
      <c r="D24" s="572"/>
      <c r="E24" s="568"/>
      <c r="F24" s="569" t="s">
        <v>640</v>
      </c>
      <c r="G24" s="557" t="b">
        <v>0</v>
      </c>
    </row>
    <row r="25" spans="2:7" s="558" customFormat="1" ht="15" customHeight="1" thickBot="1" x14ac:dyDescent="0.3">
      <c r="B25" s="576"/>
      <c r="C25" s="577"/>
      <c r="D25" s="578"/>
      <c r="E25" s="579"/>
      <c r="F25" s="580"/>
      <c r="G25" s="557"/>
    </row>
    <row r="26" spans="2:7" s="558" customFormat="1" ht="15" customHeight="1" x14ac:dyDescent="0.25">
      <c r="B26" s="570"/>
      <c r="C26" s="581"/>
      <c r="D26" s="581"/>
      <c r="E26" s="582"/>
      <c r="F26" s="569"/>
      <c r="G26" s="557"/>
    </row>
    <row r="27" spans="2:7" s="558" customFormat="1" ht="15" customHeight="1" x14ac:dyDescent="0.25">
      <c r="B27" s="570"/>
      <c r="C27" s="581"/>
      <c r="D27" s="581"/>
      <c r="E27" s="582"/>
      <c r="F27" s="569"/>
      <c r="G27" s="557"/>
    </row>
    <row r="28" spans="2:7" s="558" customFormat="1" ht="22.5" customHeight="1" x14ac:dyDescent="0.25">
      <c r="B28" s="570"/>
      <c r="C28" s="1268" t="s">
        <v>641</v>
      </c>
      <c r="D28" s="1269"/>
      <c r="E28" s="568"/>
      <c r="F28" s="569" t="s">
        <v>642</v>
      </c>
      <c r="G28" s="557" t="b">
        <v>0</v>
      </c>
    </row>
    <row r="29" spans="2:7" s="558" customFormat="1" ht="15" customHeight="1" x14ac:dyDescent="0.25">
      <c r="B29" s="570"/>
      <c r="C29" s="581"/>
      <c r="D29" s="581"/>
      <c r="E29" s="568"/>
      <c r="F29" s="569"/>
      <c r="G29" s="557"/>
    </row>
    <row r="30" spans="2:7" s="558" customFormat="1" ht="22.5" customHeight="1" x14ac:dyDescent="0.25">
      <c r="B30" s="570"/>
      <c r="C30" s="581"/>
      <c r="D30" s="581"/>
      <c r="E30" s="568"/>
      <c r="F30" s="569" t="s">
        <v>643</v>
      </c>
      <c r="G30" s="557" t="b">
        <v>0</v>
      </c>
    </row>
    <row r="31" spans="2:7" s="558" customFormat="1" ht="15" customHeight="1" x14ac:dyDescent="0.25">
      <c r="B31" s="570"/>
      <c r="C31" s="581"/>
      <c r="D31" s="581"/>
      <c r="E31" s="568"/>
      <c r="F31" s="569"/>
      <c r="G31" s="557"/>
    </row>
    <row r="32" spans="2:7" s="558" customFormat="1" ht="22.5" customHeight="1" x14ac:dyDescent="0.25">
      <c r="B32" s="570"/>
      <c r="C32" s="581"/>
      <c r="D32" s="581"/>
      <c r="E32" s="568"/>
      <c r="F32" s="569" t="s">
        <v>644</v>
      </c>
      <c r="G32" s="557" t="b">
        <v>0</v>
      </c>
    </row>
    <row r="33" spans="2:7" s="558" customFormat="1" ht="15" customHeight="1" thickBot="1" x14ac:dyDescent="0.3">
      <c r="B33" s="570"/>
      <c r="C33" s="581"/>
      <c r="D33" s="581"/>
      <c r="E33" s="568"/>
      <c r="F33" s="569"/>
      <c r="G33" s="557"/>
    </row>
    <row r="34" spans="2:7" s="558" customFormat="1" ht="15" customHeight="1" x14ac:dyDescent="0.25">
      <c r="B34" s="571"/>
      <c r="C34" s="1270"/>
      <c r="D34" s="1271"/>
      <c r="E34" s="583"/>
      <c r="F34" s="566"/>
      <c r="G34" s="557"/>
    </row>
    <row r="35" spans="2:7" s="558" customFormat="1" ht="15" customHeight="1" x14ac:dyDescent="0.25">
      <c r="B35" s="571"/>
      <c r="C35" s="1268" t="s">
        <v>645</v>
      </c>
      <c r="D35" s="1272"/>
      <c r="E35" s="584"/>
      <c r="F35" s="569" t="s">
        <v>646</v>
      </c>
      <c r="G35" s="557"/>
    </row>
    <row r="36" spans="2:7" s="558" customFormat="1" ht="15" customHeight="1" x14ac:dyDescent="0.25">
      <c r="B36" s="571"/>
      <c r="C36" s="1260"/>
      <c r="D36" s="1261"/>
      <c r="E36" s="1262"/>
      <c r="F36" s="585"/>
      <c r="G36" s="557"/>
    </row>
    <row r="37" spans="2:7" s="558" customFormat="1" ht="15" customHeight="1" thickBot="1" x14ac:dyDescent="0.3">
      <c r="B37" s="571"/>
      <c r="C37" s="577"/>
      <c r="D37" s="586"/>
      <c r="E37" s="587"/>
      <c r="F37" s="580"/>
      <c r="G37" s="557"/>
    </row>
    <row r="38" spans="2:7" s="558" customFormat="1" ht="15" customHeight="1" x14ac:dyDescent="0.25">
      <c r="B38" s="571"/>
      <c r="C38" s="571"/>
      <c r="D38" s="581"/>
      <c r="E38" s="588"/>
      <c r="F38" s="569"/>
      <c r="G38" s="557"/>
    </row>
    <row r="39" spans="2:7" s="558" customFormat="1" ht="15" customHeight="1" x14ac:dyDescent="0.25">
      <c r="B39" s="570"/>
      <c r="C39" s="571" t="s">
        <v>647</v>
      </c>
      <c r="D39" s="581"/>
      <c r="E39" s="588"/>
      <c r="F39" s="584"/>
      <c r="G39" s="557"/>
    </row>
    <row r="40" spans="2:7" s="558" customFormat="1" ht="15" customHeight="1" x14ac:dyDescent="0.25">
      <c r="B40" s="570"/>
      <c r="C40" s="571"/>
      <c r="D40" s="581"/>
      <c r="E40" s="588"/>
      <c r="F40" s="584"/>
      <c r="G40" s="557"/>
    </row>
    <row r="41" spans="2:7" s="558" customFormat="1" ht="22.5" customHeight="1" x14ac:dyDescent="0.25">
      <c r="B41" s="570"/>
      <c r="C41" s="589" t="s">
        <v>688</v>
      </c>
      <c r="D41" s="581"/>
      <c r="E41" s="590"/>
      <c r="F41" s="569"/>
      <c r="G41" s="557"/>
    </row>
    <row r="42" spans="2:7" s="558" customFormat="1" ht="15" customHeight="1" thickBot="1" x14ac:dyDescent="0.3">
      <c r="B42" s="591"/>
      <c r="C42" s="592"/>
      <c r="D42" s="593"/>
      <c r="E42" s="594"/>
      <c r="F42" s="595"/>
      <c r="G42" s="557"/>
    </row>
    <row r="43" spans="2:7" s="558" customFormat="1" ht="15" customHeight="1" thickTop="1" x14ac:dyDescent="0.25">
      <c r="B43" s="560"/>
      <c r="C43" s="560"/>
      <c r="D43" s="560"/>
      <c r="F43" s="561"/>
      <c r="G43" s="557"/>
    </row>
    <row r="44" spans="2:7" ht="12.75" customHeight="1" x14ac:dyDescent="0.15"/>
    <row r="45" spans="2:7" ht="12.75" customHeight="1" x14ac:dyDescent="0.15"/>
  </sheetData>
  <sheetProtection algorithmName="SHA-512" hashValue="qYDdTUW5b83iN626lBtMapexI9oAgftn9XUrCj9W2XXn1o6BxOfrposVAuTb4NjlE30BGN7zSAXdnlzxx27Vww==" saltValue="APj6M1iVFaCOFxpOTZ8ODw==" spinCount="100000" sheet="1" objects="1" scenarios="1"/>
  <mergeCells count="14">
    <mergeCell ref="B12:C12"/>
    <mergeCell ref="D12:F12"/>
    <mergeCell ref="B1:F1"/>
    <mergeCell ref="B2:F2"/>
    <mergeCell ref="B9:F9"/>
    <mergeCell ref="B11:C11"/>
    <mergeCell ref="D11:F11"/>
    <mergeCell ref="C36:E36"/>
    <mergeCell ref="B13:C13"/>
    <mergeCell ref="D13:F13"/>
    <mergeCell ref="C16:D16"/>
    <mergeCell ref="C28:D28"/>
    <mergeCell ref="C34:D34"/>
    <mergeCell ref="C35:D35"/>
  </mergeCells>
  <phoneticPr fontId="58" type="noConversion"/>
  <conditionalFormatting sqref="E16 E18 E20 E22 E24 E28 E30 E32">
    <cfRule type="expression" dxfId="6" priority="1" stopIfTrue="1">
      <formula>$G16=TRUE</formula>
    </cfRule>
  </conditionalFormatting>
  <conditionalFormatting sqref="B18:C18">
    <cfRule type="cellIs" dxfId="5" priority="2" stopIfTrue="1" operator="equal">
      <formula>"ja"</formula>
    </cfRule>
    <cfRule type="cellIs" dxfId="4" priority="3" stopIfTrue="1" operator="equal">
      <formula>"nee"</formula>
    </cfRule>
  </conditionalFormatting>
  <conditionalFormatting sqref="B9:F9">
    <cfRule type="expression" dxfId="3" priority="4" stopIfTrue="1">
      <formula>$D$11=""</formula>
    </cfRule>
  </conditionalFormatting>
  <conditionalFormatting sqref="C41">
    <cfRule type="cellIs" dxfId="2" priority="5" stopIfTrue="1" operator="equal">
      <formula>"ja"</formula>
    </cfRule>
    <cfRule type="cellIs" dxfId="1" priority="6" stopIfTrue="1" operator="equal">
      <formula>"nee"</formula>
    </cfRule>
    <cfRule type="cellIs" dxfId="0" priority="7" stopIfTrue="1" operator="equal">
      <formula>"ja/nee"</formula>
    </cfRule>
  </conditionalFormatting>
  <dataValidations count="1">
    <dataValidation type="list" allowBlank="1" showInputMessage="1" showErrorMessage="1" sqref="C41 B18">
      <formula1>"ja/nee,ja,nee,"</formula1>
    </dataValidation>
  </dataValidations>
  <pageMargins left="0.65" right="0.31" top="1" bottom="1" header="0.5" footer="0.5"/>
  <pageSetup paperSize="9" scale="75" orientation="portrait" r:id="rId1"/>
  <headerFooter alignWithMargins="0">
    <oddFooter>&amp;L© Eduforce / Meesterwerk&amp;R&amp;D / &amp;T</oddFooter>
  </headerFooter>
  <colBreaks count="1" manualBreakCount="1">
    <brk id="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4</xdr:col>
                    <xdr:colOff>257175</xdr:colOff>
                    <xdr:row>15</xdr:row>
                    <xdr:rowOff>28575</xdr:rowOff>
                  </from>
                  <to>
                    <xdr:col>4</xdr:col>
                    <xdr:colOff>561975</xdr:colOff>
                    <xdr:row>15</xdr:row>
                    <xdr:rowOff>247650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4</xdr:col>
                    <xdr:colOff>257175</xdr:colOff>
                    <xdr:row>17</xdr:row>
                    <xdr:rowOff>28575</xdr:rowOff>
                  </from>
                  <to>
                    <xdr:col>4</xdr:col>
                    <xdr:colOff>561975</xdr:colOff>
                    <xdr:row>17</xdr:row>
                    <xdr:rowOff>247650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4</xdr:col>
                    <xdr:colOff>257175</xdr:colOff>
                    <xdr:row>19</xdr:row>
                    <xdr:rowOff>28575</xdr:rowOff>
                  </from>
                  <to>
                    <xdr:col>4</xdr:col>
                    <xdr:colOff>561975</xdr:colOff>
                    <xdr:row>19</xdr:row>
                    <xdr:rowOff>247650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4</xdr:col>
                    <xdr:colOff>257175</xdr:colOff>
                    <xdr:row>21</xdr:row>
                    <xdr:rowOff>28575</xdr:rowOff>
                  </from>
                  <to>
                    <xdr:col>4</xdr:col>
                    <xdr:colOff>561975</xdr:colOff>
                    <xdr:row>21</xdr:row>
                    <xdr:rowOff>247650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4</xdr:col>
                    <xdr:colOff>257175</xdr:colOff>
                    <xdr:row>23</xdr:row>
                    <xdr:rowOff>28575</xdr:rowOff>
                  </from>
                  <to>
                    <xdr:col>4</xdr:col>
                    <xdr:colOff>561975</xdr:colOff>
                    <xdr:row>23</xdr:row>
                    <xdr:rowOff>247650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4</xdr:col>
                    <xdr:colOff>257175</xdr:colOff>
                    <xdr:row>27</xdr:row>
                    <xdr:rowOff>28575</xdr:rowOff>
                  </from>
                  <to>
                    <xdr:col>4</xdr:col>
                    <xdr:colOff>561975</xdr:colOff>
                    <xdr:row>27</xdr:row>
                    <xdr:rowOff>247650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4</xdr:col>
                    <xdr:colOff>257175</xdr:colOff>
                    <xdr:row>29</xdr:row>
                    <xdr:rowOff>28575</xdr:rowOff>
                  </from>
                  <to>
                    <xdr:col>4</xdr:col>
                    <xdr:colOff>561975</xdr:colOff>
                    <xdr:row>29</xdr:row>
                    <xdr:rowOff>247650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4</xdr:col>
                    <xdr:colOff>257175</xdr:colOff>
                    <xdr:row>31</xdr:row>
                    <xdr:rowOff>28575</xdr:rowOff>
                  </from>
                  <to>
                    <xdr:col>4</xdr:col>
                    <xdr:colOff>561975</xdr:colOff>
                    <xdr:row>31</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
  <sheetViews>
    <sheetView showGridLines="0" showRowColHeaders="0" workbookViewId="0"/>
  </sheetViews>
  <sheetFormatPr defaultRowHeight="15" x14ac:dyDescent="0.25"/>
  <sheetData/>
  <sheetProtection algorithmName="SHA-512" hashValue="MM2hKJeJKROU1qygxHwnBtZJ1lNuI1EKmOyDgti5btOMjilYtcaEgZCVF/pwN6Tbbp9LxveKuqq+cg0Mlyf90Q==" saltValue="ajUEGV9WfnS2y2inQ7jcVA==" spinCount="100000" sheet="1" objects="1" scenarios="1"/>
  <phoneticPr fontId="58" type="noConversion"/>
  <pageMargins left="0.75" right="0.75" top="1" bottom="1" header="0.5" footer="0.5"/>
  <headerFooter alignWithMargins="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H25"/>
  <sheetViews>
    <sheetView showGridLines="0" showRowColHeaders="0" showZeros="0" showOutlineSymbols="0" zoomScale="125" zoomScaleNormal="125" workbookViewId="0">
      <selection activeCell="D10" sqref="D10"/>
    </sheetView>
  </sheetViews>
  <sheetFormatPr defaultRowHeight="12.75" x14ac:dyDescent="0.2"/>
  <cols>
    <col min="1" max="1" width="9.140625" style="637"/>
    <col min="2" max="2" width="8.85546875" style="637" customWidth="1"/>
    <col min="3" max="3" width="28.42578125" style="648" customWidth="1"/>
    <col min="4" max="4" width="9.140625" style="642"/>
    <col min="5" max="5" width="36.5703125" style="649" customWidth="1"/>
    <col min="6" max="6" width="12.42578125" style="642" customWidth="1"/>
    <col min="7" max="7" width="9.140625" style="636" hidden="1" customWidth="1"/>
    <col min="8" max="16384" width="9.140625" style="637"/>
  </cols>
  <sheetData>
    <row r="2" spans="2:8" x14ac:dyDescent="0.2">
      <c r="B2" s="693"/>
      <c r="C2" s="693"/>
      <c r="D2" s="693"/>
      <c r="E2" s="693"/>
      <c r="F2" s="693"/>
      <c r="G2" s="636">
        <v>0</v>
      </c>
      <c r="H2" s="637">
        <v>0</v>
      </c>
    </row>
    <row r="3" spans="2:8" x14ac:dyDescent="0.2">
      <c r="B3" s="694"/>
      <c r="C3" s="694"/>
      <c r="D3" s="694"/>
      <c r="E3" s="694"/>
      <c r="F3" s="694"/>
      <c r="G3" s="636">
        <v>0</v>
      </c>
      <c r="H3" s="637">
        <v>0</v>
      </c>
    </row>
    <row r="4" spans="2:8" x14ac:dyDescent="0.2">
      <c r="B4" s="638" t="s">
        <v>707</v>
      </c>
      <c r="C4" s="639"/>
      <c r="D4" s="640"/>
      <c r="E4" s="641"/>
    </row>
    <row r="5" spans="2:8" x14ac:dyDescent="0.2">
      <c r="B5" s="643" t="s">
        <v>708</v>
      </c>
      <c r="C5" s="644"/>
      <c r="D5" s="645"/>
      <c r="E5" s="646"/>
    </row>
    <row r="6" spans="2:8" x14ac:dyDescent="0.2">
      <c r="B6" s="643" t="s">
        <v>709</v>
      </c>
      <c r="C6" s="644"/>
      <c r="D6" s="645"/>
      <c r="E6" s="646"/>
    </row>
    <row r="7" spans="2:8" x14ac:dyDescent="0.2">
      <c r="B7" s="695" t="str">
        <f>IF($D$10=0,"Verschijnt een grijs vak, klik dan op 'Bijwerken'",IF($D$10&gt;0,""))</f>
        <v>Verschijnt een grijs vak, klik dan op 'Bijwerken'</v>
      </c>
      <c r="C7" s="695"/>
      <c r="D7" s="695"/>
      <c r="E7" s="695"/>
      <c r="F7" s="695"/>
    </row>
    <row r="8" spans="2:8" ht="13.5" thickBot="1" x14ac:dyDescent="0.25">
      <c r="B8" s="647"/>
    </row>
    <row r="9" spans="2:8" ht="20.100000000000001" customHeight="1" x14ac:dyDescent="0.2">
      <c r="B9" s="696" t="s">
        <v>710</v>
      </c>
      <c r="C9" s="697"/>
      <c r="D9" s="650" t="s">
        <v>183</v>
      </c>
      <c r="E9" s="698" t="s">
        <v>711</v>
      </c>
      <c r="F9" s="699"/>
    </row>
    <row r="10" spans="2:8" ht="20.100000000000001" customHeight="1" x14ac:dyDescent="0.2">
      <c r="B10" s="651"/>
      <c r="C10" s="652"/>
      <c r="D10" s="653"/>
      <c r="E10" s="700"/>
      <c r="F10" s="701"/>
    </row>
    <row r="11" spans="2:8" ht="39.950000000000003" customHeight="1" thickBot="1" x14ac:dyDescent="0.25">
      <c r="B11" s="686" t="s">
        <v>712</v>
      </c>
      <c r="C11" s="687"/>
      <c r="D11" s="654" t="s">
        <v>713</v>
      </c>
      <c r="E11" s="655" t="s">
        <v>714</v>
      </c>
      <c r="F11" s="656" t="s">
        <v>715</v>
      </c>
    </row>
    <row r="12" spans="2:8" ht="39.950000000000003" customHeight="1" thickTop="1" x14ac:dyDescent="0.2">
      <c r="B12" s="688">
        <v>1</v>
      </c>
      <c r="C12" s="657" t="s">
        <v>716</v>
      </c>
      <c r="D12" s="658"/>
      <c r="E12" s="659"/>
      <c r="F12" s="660"/>
      <c r="G12" s="636" t="b">
        <v>0</v>
      </c>
    </row>
    <row r="13" spans="2:8" ht="39.950000000000003" customHeight="1" x14ac:dyDescent="0.2">
      <c r="B13" s="689"/>
      <c r="C13" s="661" t="s">
        <v>717</v>
      </c>
      <c r="D13" s="662"/>
      <c r="E13" s="663"/>
      <c r="F13" s="664"/>
      <c r="G13" s="636" t="b">
        <v>0</v>
      </c>
    </row>
    <row r="14" spans="2:8" ht="39.950000000000003" customHeight="1" thickBot="1" x14ac:dyDescent="0.25">
      <c r="B14" s="690"/>
      <c r="C14" s="665" t="s">
        <v>718</v>
      </c>
      <c r="D14" s="666"/>
      <c r="E14" s="667"/>
      <c r="F14" s="668"/>
      <c r="G14" s="636" t="b">
        <v>0</v>
      </c>
    </row>
    <row r="15" spans="2:8" ht="39.950000000000003" customHeight="1" thickTop="1" x14ac:dyDescent="0.2">
      <c r="B15" s="688">
        <v>2</v>
      </c>
      <c r="C15" s="657" t="s">
        <v>719</v>
      </c>
      <c r="D15" s="658"/>
      <c r="E15" s="659"/>
      <c r="F15" s="660"/>
      <c r="G15" s="636" t="b">
        <v>0</v>
      </c>
    </row>
    <row r="16" spans="2:8" ht="39.950000000000003" customHeight="1" x14ac:dyDescent="0.2">
      <c r="B16" s="689"/>
      <c r="C16" s="661" t="s">
        <v>717</v>
      </c>
      <c r="D16" s="662"/>
      <c r="E16" s="663"/>
      <c r="F16" s="664"/>
      <c r="G16" s="636" t="b">
        <v>0</v>
      </c>
    </row>
    <row r="17" spans="2:7" ht="39.950000000000003" customHeight="1" x14ac:dyDescent="0.2">
      <c r="B17" s="689"/>
      <c r="C17" s="669" t="s">
        <v>720</v>
      </c>
      <c r="D17" s="662"/>
      <c r="E17" s="663"/>
      <c r="F17" s="664"/>
      <c r="G17" s="636" t="b">
        <v>0</v>
      </c>
    </row>
    <row r="18" spans="2:7" ht="39.950000000000003" customHeight="1" x14ac:dyDescent="0.2">
      <c r="B18" s="689"/>
      <c r="C18" s="661" t="s">
        <v>717</v>
      </c>
      <c r="D18" s="662"/>
      <c r="E18" s="663"/>
      <c r="F18" s="664"/>
      <c r="G18" s="636" t="b">
        <v>0</v>
      </c>
    </row>
    <row r="19" spans="2:7" ht="39.950000000000003" customHeight="1" x14ac:dyDescent="0.2">
      <c r="B19" s="689"/>
      <c r="C19" s="669" t="s">
        <v>721</v>
      </c>
      <c r="D19" s="662"/>
      <c r="E19" s="663"/>
      <c r="F19" s="664"/>
      <c r="G19" s="636" t="b">
        <v>0</v>
      </c>
    </row>
    <row r="20" spans="2:7" ht="39.950000000000003" customHeight="1" thickBot="1" x14ac:dyDescent="0.25">
      <c r="B20" s="690"/>
      <c r="C20" s="670" t="s">
        <v>722</v>
      </c>
      <c r="D20" s="666"/>
      <c r="E20" s="667"/>
      <c r="F20" s="668"/>
      <c r="G20" s="636" t="b">
        <v>0</v>
      </c>
    </row>
    <row r="21" spans="2:7" ht="39.950000000000003" customHeight="1" thickTop="1" x14ac:dyDescent="0.2">
      <c r="B21" s="671">
        <v>3</v>
      </c>
      <c r="C21" s="657" t="s">
        <v>723</v>
      </c>
      <c r="D21" s="658"/>
      <c r="E21" s="659"/>
      <c r="F21" s="660"/>
      <c r="G21" s="636" t="b">
        <v>0</v>
      </c>
    </row>
    <row r="22" spans="2:7" ht="39.950000000000003" customHeight="1" thickBot="1" x14ac:dyDescent="0.25">
      <c r="B22" s="672"/>
      <c r="C22" s="670" t="s">
        <v>724</v>
      </c>
      <c r="D22" s="666"/>
      <c r="E22" s="667"/>
      <c r="F22" s="668"/>
      <c r="G22" s="636" t="b">
        <v>0</v>
      </c>
    </row>
    <row r="23" spans="2:7" ht="39.950000000000003" customHeight="1" thickTop="1" thickBot="1" x14ac:dyDescent="0.25">
      <c r="B23" s="691" t="s">
        <v>725</v>
      </c>
      <c r="C23" s="692"/>
      <c r="D23" s="673" t="s">
        <v>713</v>
      </c>
      <c r="E23" s="674" t="s">
        <v>714</v>
      </c>
      <c r="F23" s="675" t="s">
        <v>715</v>
      </c>
    </row>
    <row r="24" spans="2:7" ht="47.25" customHeight="1" thickTop="1" x14ac:dyDescent="0.2">
      <c r="B24" s="676"/>
      <c r="C24" s="677" t="s">
        <v>726</v>
      </c>
      <c r="D24" s="678"/>
      <c r="E24" s="679"/>
      <c r="F24" s="680"/>
      <c r="G24" s="636" t="b">
        <v>0</v>
      </c>
    </row>
    <row r="25" spans="2:7" ht="39.950000000000003" customHeight="1" thickBot="1" x14ac:dyDescent="0.25">
      <c r="B25" s="681"/>
      <c r="C25" s="682" t="s">
        <v>727</v>
      </c>
      <c r="D25" s="683"/>
      <c r="E25" s="684"/>
      <c r="F25" s="685"/>
      <c r="G25" s="636" t="b">
        <v>0</v>
      </c>
    </row>
  </sheetData>
  <sheetProtection algorithmName="SHA-512" hashValue="68kYEDALaE657CdG/8Q3My3UVUSb3UhzYz6kz/ZVfo1yAn9PE4ygjoN+LKaQFzy4isKcUBi57RvEh8G3jBHvcA==" saltValue="YrjZsbLIBpnouRquibXvVQ==" spinCount="100000" sheet="1" objects="1" scenarios="1"/>
  <mergeCells count="10">
    <mergeCell ref="B11:C11"/>
    <mergeCell ref="B12:B14"/>
    <mergeCell ref="B15:B20"/>
    <mergeCell ref="B23:C23"/>
    <mergeCell ref="B2:F2"/>
    <mergeCell ref="B3:F3"/>
    <mergeCell ref="B7:F7"/>
    <mergeCell ref="B9:C9"/>
    <mergeCell ref="E9:F9"/>
    <mergeCell ref="E10:F10"/>
  </mergeCells>
  <conditionalFormatting sqref="D23">
    <cfRule type="expression" dxfId="136" priority="1" stopIfTrue="1">
      <formula>$G23=TRUE</formula>
    </cfRule>
  </conditionalFormatting>
  <conditionalFormatting sqref="D12:D22 D24:D25">
    <cfRule type="expression" dxfId="135" priority="2" stopIfTrue="1">
      <formula>$G12=TRUE</formula>
    </cfRule>
  </conditionalFormatting>
  <conditionalFormatting sqref="B7:F7">
    <cfRule type="expression" dxfId="134" priority="3" stopIfTrue="1">
      <formula>$D$10=""</formula>
    </cfRule>
  </conditionalFormatting>
  <dataValidations count="1">
    <dataValidation allowBlank="1" showInputMessage="1" showErrorMessage="1" promptTitle="nieuwe regel?" prompt="druk op Alt+Enter" sqref="E12:E25"/>
  </dataValidations>
  <pageMargins left="0.56999999999999995" right="0.23" top="1" bottom="1" header="0.5" footer="0.5"/>
  <pageSetup paperSize="9" scale="97" orientation="portrait" horizontalDpi="4294967293" verticalDpi="0" r:id="rId1"/>
  <headerFooter alignWithMargins="0">
    <oddFooter>&amp;L© Eduforce / Meesterwerk &amp;R&amp;D /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3</xdr:col>
                    <xdr:colOff>200025</xdr:colOff>
                    <xdr:row>11</xdr:row>
                    <xdr:rowOff>66675</xdr:rowOff>
                  </from>
                  <to>
                    <xdr:col>3</xdr:col>
                    <xdr:colOff>552450</xdr:colOff>
                    <xdr:row>11</xdr:row>
                    <xdr:rowOff>457200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3</xdr:col>
                    <xdr:colOff>200025</xdr:colOff>
                    <xdr:row>12</xdr:row>
                    <xdr:rowOff>66675</xdr:rowOff>
                  </from>
                  <to>
                    <xdr:col>3</xdr:col>
                    <xdr:colOff>552450</xdr:colOff>
                    <xdr:row>12</xdr:row>
                    <xdr:rowOff>457200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3</xdr:col>
                    <xdr:colOff>200025</xdr:colOff>
                    <xdr:row>13</xdr:row>
                    <xdr:rowOff>66675</xdr:rowOff>
                  </from>
                  <to>
                    <xdr:col>3</xdr:col>
                    <xdr:colOff>552450</xdr:colOff>
                    <xdr:row>13</xdr:row>
                    <xdr:rowOff>457200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3</xdr:col>
                    <xdr:colOff>200025</xdr:colOff>
                    <xdr:row>14</xdr:row>
                    <xdr:rowOff>66675</xdr:rowOff>
                  </from>
                  <to>
                    <xdr:col>3</xdr:col>
                    <xdr:colOff>552450</xdr:colOff>
                    <xdr:row>14</xdr:row>
                    <xdr:rowOff>457200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3</xdr:col>
                    <xdr:colOff>200025</xdr:colOff>
                    <xdr:row>15</xdr:row>
                    <xdr:rowOff>66675</xdr:rowOff>
                  </from>
                  <to>
                    <xdr:col>3</xdr:col>
                    <xdr:colOff>552450</xdr:colOff>
                    <xdr:row>15</xdr:row>
                    <xdr:rowOff>457200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3</xdr:col>
                    <xdr:colOff>200025</xdr:colOff>
                    <xdr:row>16</xdr:row>
                    <xdr:rowOff>66675</xdr:rowOff>
                  </from>
                  <to>
                    <xdr:col>3</xdr:col>
                    <xdr:colOff>552450</xdr:colOff>
                    <xdr:row>16</xdr:row>
                    <xdr:rowOff>457200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3</xdr:col>
                    <xdr:colOff>200025</xdr:colOff>
                    <xdr:row>17</xdr:row>
                    <xdr:rowOff>66675</xdr:rowOff>
                  </from>
                  <to>
                    <xdr:col>3</xdr:col>
                    <xdr:colOff>552450</xdr:colOff>
                    <xdr:row>17</xdr:row>
                    <xdr:rowOff>457200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3</xdr:col>
                    <xdr:colOff>200025</xdr:colOff>
                    <xdr:row>18</xdr:row>
                    <xdr:rowOff>66675</xdr:rowOff>
                  </from>
                  <to>
                    <xdr:col>3</xdr:col>
                    <xdr:colOff>552450</xdr:colOff>
                    <xdr:row>18</xdr:row>
                    <xdr:rowOff>457200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3</xdr:col>
                    <xdr:colOff>200025</xdr:colOff>
                    <xdr:row>19</xdr:row>
                    <xdr:rowOff>66675</xdr:rowOff>
                  </from>
                  <to>
                    <xdr:col>3</xdr:col>
                    <xdr:colOff>552450</xdr:colOff>
                    <xdr:row>19</xdr:row>
                    <xdr:rowOff>457200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3</xdr:col>
                    <xdr:colOff>200025</xdr:colOff>
                    <xdr:row>20</xdr:row>
                    <xdr:rowOff>66675</xdr:rowOff>
                  </from>
                  <to>
                    <xdr:col>3</xdr:col>
                    <xdr:colOff>552450</xdr:colOff>
                    <xdr:row>20</xdr:row>
                    <xdr:rowOff>457200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3</xdr:col>
                    <xdr:colOff>200025</xdr:colOff>
                    <xdr:row>21</xdr:row>
                    <xdr:rowOff>66675</xdr:rowOff>
                  </from>
                  <to>
                    <xdr:col>3</xdr:col>
                    <xdr:colOff>552450</xdr:colOff>
                    <xdr:row>21</xdr:row>
                    <xdr:rowOff>457200</xdr:rowOff>
                  </to>
                </anchor>
              </controlPr>
            </control>
          </mc:Choice>
        </mc:AlternateContent>
        <mc:AlternateContent xmlns:mc="http://schemas.openxmlformats.org/markup-compatibility/2006">
          <mc:Choice Requires="x14">
            <control shapeId="21516" r:id="rId15" name="Check Box 12">
              <controlPr defaultSize="0" autoFill="0" autoLine="0" autoPict="0">
                <anchor moveWithCells="1">
                  <from>
                    <xdr:col>3</xdr:col>
                    <xdr:colOff>200025</xdr:colOff>
                    <xdr:row>23</xdr:row>
                    <xdr:rowOff>104775</xdr:rowOff>
                  </from>
                  <to>
                    <xdr:col>3</xdr:col>
                    <xdr:colOff>552450</xdr:colOff>
                    <xdr:row>23</xdr:row>
                    <xdr:rowOff>495300</xdr:rowOff>
                  </to>
                </anchor>
              </controlPr>
            </control>
          </mc:Choice>
        </mc:AlternateContent>
        <mc:AlternateContent xmlns:mc="http://schemas.openxmlformats.org/markup-compatibility/2006">
          <mc:Choice Requires="x14">
            <control shapeId="21517" r:id="rId16" name="Check Box 13">
              <controlPr defaultSize="0" autoFill="0" autoLine="0" autoPict="0">
                <anchor moveWithCells="1">
                  <from>
                    <xdr:col>3</xdr:col>
                    <xdr:colOff>200025</xdr:colOff>
                    <xdr:row>24</xdr:row>
                    <xdr:rowOff>66675</xdr:rowOff>
                  </from>
                  <to>
                    <xdr:col>3</xdr:col>
                    <xdr:colOff>552450</xdr:colOff>
                    <xdr:row>24</xdr:row>
                    <xdr:rowOff>457200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sheetPr>
  <dimension ref="B1:W114"/>
  <sheetViews>
    <sheetView showGridLines="0" showRowColHeaders="0" zoomScaleNormal="100" workbookViewId="0">
      <selection activeCell="B41" sqref="B41:M43"/>
    </sheetView>
  </sheetViews>
  <sheetFormatPr defaultRowHeight="11.25" x14ac:dyDescent="0.15"/>
  <cols>
    <col min="1" max="1" width="9.140625" style="1"/>
    <col min="2" max="3" width="10.7109375" style="1" customWidth="1"/>
    <col min="4" max="4" width="11.42578125" style="1" customWidth="1"/>
    <col min="5" max="7" width="5.7109375" style="1" customWidth="1"/>
    <col min="8" max="9" width="10.7109375" style="1" customWidth="1"/>
    <col min="10" max="10" width="11.42578125" style="1" customWidth="1"/>
    <col min="11" max="13" width="5.7109375" style="1" customWidth="1"/>
    <col min="14" max="15" width="10.5703125" style="1" hidden="1" customWidth="1"/>
    <col min="16" max="18" width="9.28515625" style="1" hidden="1" customWidth="1"/>
    <col min="19" max="20" width="9.140625" style="1" hidden="1" customWidth="1"/>
    <col min="21" max="21" width="9.42578125" style="1" hidden="1" customWidth="1"/>
    <col min="22" max="23" width="9.140625" style="1" hidden="1" customWidth="1"/>
    <col min="24" max="16384" width="9.140625" style="1"/>
  </cols>
  <sheetData>
    <row r="1" spans="2:13" x14ac:dyDescent="0.15">
      <c r="B1" s="753"/>
      <c r="C1" s="753"/>
      <c r="D1" s="753"/>
      <c r="E1" s="753"/>
      <c r="F1" s="753"/>
      <c r="G1" s="753"/>
      <c r="H1" s="753"/>
      <c r="I1" s="753"/>
      <c r="J1" s="753"/>
      <c r="K1" s="753"/>
      <c r="L1" s="753"/>
      <c r="M1" s="753"/>
    </row>
    <row r="2" spans="2:13" x14ac:dyDescent="0.15">
      <c r="B2" s="754"/>
      <c r="C2" s="754"/>
      <c r="D2" s="754"/>
      <c r="E2" s="754"/>
      <c r="F2" s="754"/>
      <c r="G2" s="754"/>
      <c r="H2" s="754"/>
      <c r="I2" s="754"/>
      <c r="J2" s="754"/>
      <c r="K2" s="754"/>
      <c r="L2" s="754"/>
      <c r="M2" s="754"/>
    </row>
    <row r="3" spans="2:13" x14ac:dyDescent="0.15">
      <c r="B3" s="2" t="s">
        <v>0</v>
      </c>
      <c r="C3" s="3"/>
      <c r="D3" s="3"/>
      <c r="E3" s="3"/>
      <c r="F3" s="3"/>
      <c r="G3" s="3"/>
      <c r="H3" s="3"/>
      <c r="I3" s="3"/>
      <c r="J3" s="3"/>
      <c r="K3" s="2" t="s">
        <v>1</v>
      </c>
      <c r="L3" s="3"/>
      <c r="M3" s="3"/>
    </row>
    <row r="4" spans="2:13" x14ac:dyDescent="0.15">
      <c r="B4" s="2" t="s">
        <v>2</v>
      </c>
      <c r="C4" s="3"/>
      <c r="D4" s="3"/>
      <c r="E4" s="3"/>
      <c r="F4" s="3"/>
      <c r="G4" s="3"/>
      <c r="H4" s="3"/>
      <c r="I4" s="3"/>
      <c r="J4" s="3"/>
      <c r="K4" s="3"/>
      <c r="L4" s="3"/>
      <c r="M4" s="3"/>
    </row>
    <row r="5" spans="2:13" x14ac:dyDescent="0.15">
      <c r="B5" s="4" t="s">
        <v>3</v>
      </c>
      <c r="C5" s="3"/>
      <c r="D5" s="3"/>
      <c r="E5" s="3"/>
      <c r="F5" s="3"/>
      <c r="G5" s="3"/>
      <c r="H5" s="3"/>
      <c r="I5" s="3"/>
      <c r="J5" s="3"/>
      <c r="K5" s="3"/>
      <c r="L5" s="3"/>
      <c r="M5" s="3"/>
    </row>
    <row r="6" spans="2:13" x14ac:dyDescent="0.15">
      <c r="B6" s="4" t="s">
        <v>4</v>
      </c>
      <c r="C6" s="3"/>
      <c r="D6" s="3"/>
      <c r="E6" s="3"/>
      <c r="F6" s="3"/>
      <c r="G6" s="3"/>
      <c r="H6" s="3"/>
      <c r="I6" s="3"/>
      <c r="J6" s="3"/>
      <c r="K6" s="3"/>
      <c r="L6" s="3"/>
      <c r="M6" s="3"/>
    </row>
    <row r="7" spans="2:13" ht="12.75" x14ac:dyDescent="0.2">
      <c r="B7" s="755" t="str">
        <f>IF($E$9=0,"Verschijnt een grijs vak, klik dan op 'Bijwerken'",IF($E$9&gt;0,""))</f>
        <v/>
      </c>
      <c r="C7" s="755"/>
      <c r="D7" s="755"/>
      <c r="E7" s="755"/>
      <c r="F7" s="755"/>
      <c r="G7" s="755"/>
      <c r="H7" s="755"/>
      <c r="I7" s="755"/>
      <c r="J7" s="755"/>
      <c r="K7" s="755"/>
      <c r="L7" s="755"/>
      <c r="M7" s="755"/>
    </row>
    <row r="8" spans="2:13" ht="12.75" customHeight="1" x14ac:dyDescent="0.15"/>
    <row r="9" spans="2:13" x14ac:dyDescent="0.15">
      <c r="B9" s="747" t="s">
        <v>5</v>
      </c>
      <c r="C9" s="748"/>
      <c r="D9" s="749"/>
      <c r="E9" s="756" t="s">
        <v>629</v>
      </c>
      <c r="F9" s="756"/>
      <c r="G9" s="756"/>
      <c r="H9" s="756"/>
      <c r="I9" s="756"/>
      <c r="J9" s="756"/>
      <c r="K9" s="756"/>
      <c r="L9" s="756"/>
      <c r="M9" s="756"/>
    </row>
    <row r="10" spans="2:13" x14ac:dyDescent="0.15">
      <c r="B10" s="747" t="s">
        <v>6</v>
      </c>
      <c r="C10" s="748"/>
      <c r="D10" s="749"/>
      <c r="E10" s="746"/>
      <c r="F10" s="746"/>
      <c r="G10" s="746"/>
      <c r="H10" s="746"/>
      <c r="I10" s="746"/>
      <c r="J10" s="746"/>
      <c r="K10" s="746"/>
      <c r="L10" s="746"/>
      <c r="M10" s="746"/>
    </row>
    <row r="11" spans="2:13" x14ac:dyDescent="0.15">
      <c r="B11" s="747" t="s">
        <v>7</v>
      </c>
      <c r="C11" s="748"/>
      <c r="D11" s="749"/>
      <c r="E11" s="746"/>
      <c r="F11" s="746"/>
      <c r="G11" s="746"/>
      <c r="H11" s="746"/>
      <c r="I11" s="746"/>
      <c r="J11" s="746"/>
      <c r="K11" s="746"/>
      <c r="L11" s="746"/>
      <c r="M11" s="746"/>
    </row>
    <row r="12" spans="2:13" x14ac:dyDescent="0.15">
      <c r="B12" s="747" t="s">
        <v>8</v>
      </c>
      <c r="C12" s="748"/>
      <c r="D12" s="749"/>
      <c r="E12" s="750"/>
      <c r="F12" s="750"/>
      <c r="G12" s="750"/>
      <c r="H12" s="750"/>
      <c r="I12" s="750"/>
      <c r="J12" s="750"/>
      <c r="K12" s="750"/>
      <c r="L12" s="750"/>
      <c r="M12" s="750"/>
    </row>
    <row r="13" spans="2:13" x14ac:dyDescent="0.15">
      <c r="B13" s="5"/>
    </row>
    <row r="14" spans="2:13" x14ac:dyDescent="0.15">
      <c r="B14" s="6" t="s">
        <v>9</v>
      </c>
    </row>
    <row r="15" spans="2:13" x14ac:dyDescent="0.15">
      <c r="B15" s="7" t="s">
        <v>10</v>
      </c>
    </row>
    <row r="16" spans="2:13" x14ac:dyDescent="0.15">
      <c r="B16" s="5"/>
    </row>
    <row r="17" spans="2:15" x14ac:dyDescent="0.15">
      <c r="B17" s="5" t="s">
        <v>11</v>
      </c>
    </row>
    <row r="18" spans="2:15" ht="20.100000000000001" customHeight="1" x14ac:dyDescent="0.15">
      <c r="B18" s="8" t="s">
        <v>12</v>
      </c>
      <c r="C18" s="9"/>
      <c r="D18" s="10" t="s">
        <v>13</v>
      </c>
      <c r="E18" s="9"/>
      <c r="F18" s="10"/>
      <c r="G18" s="10" t="s">
        <v>14</v>
      </c>
      <c r="H18" s="9"/>
      <c r="I18" s="9"/>
      <c r="J18" s="10" t="s">
        <v>15</v>
      </c>
      <c r="K18" s="11"/>
      <c r="L18" s="11"/>
      <c r="M18" s="12"/>
    </row>
    <row r="19" spans="2:15" ht="20.100000000000001" customHeight="1" x14ac:dyDescent="0.15">
      <c r="B19" s="13" t="s">
        <v>16</v>
      </c>
      <c r="C19" s="14"/>
      <c r="D19" s="15" t="s">
        <v>17</v>
      </c>
      <c r="E19" s="14"/>
      <c r="F19" s="15"/>
      <c r="G19" s="15" t="s">
        <v>18</v>
      </c>
      <c r="H19" s="14"/>
      <c r="I19" s="14"/>
      <c r="J19" s="15" t="s">
        <v>19</v>
      </c>
      <c r="K19" s="16"/>
      <c r="L19" s="16"/>
      <c r="M19" s="17"/>
    </row>
    <row r="20" spans="2:15" ht="20.100000000000001" customHeight="1" x14ac:dyDescent="0.15">
      <c r="B20" s="13" t="s">
        <v>20</v>
      </c>
      <c r="C20" s="14"/>
      <c r="D20" s="15" t="s">
        <v>21</v>
      </c>
      <c r="E20" s="14"/>
      <c r="F20" s="15"/>
      <c r="G20" s="15" t="s">
        <v>22</v>
      </c>
      <c r="H20" s="14"/>
      <c r="I20" s="14"/>
      <c r="J20" s="15" t="s">
        <v>23</v>
      </c>
      <c r="K20" s="16"/>
      <c r="L20" s="16"/>
      <c r="M20" s="17"/>
    </row>
    <row r="21" spans="2:15" ht="20.100000000000001" customHeight="1" x14ac:dyDescent="0.15">
      <c r="B21" s="18" t="s">
        <v>24</v>
      </c>
      <c r="C21" s="19"/>
      <c r="D21" s="20" t="s">
        <v>25</v>
      </c>
      <c r="E21" s="19"/>
      <c r="F21" s="20"/>
      <c r="G21" s="20" t="s">
        <v>26</v>
      </c>
      <c r="H21" s="19"/>
      <c r="I21" s="19"/>
      <c r="J21" s="20" t="s">
        <v>27</v>
      </c>
      <c r="K21" s="21"/>
      <c r="L21" s="21"/>
      <c r="M21" s="22"/>
    </row>
    <row r="22" spans="2:15" x14ac:dyDescent="0.15">
      <c r="B22" s="5" t="s">
        <v>28</v>
      </c>
    </row>
    <row r="23" spans="2:15" x14ac:dyDescent="0.15">
      <c r="B23" s="702"/>
      <c r="C23" s="703"/>
      <c r="D23" s="703"/>
      <c r="E23" s="703"/>
      <c r="F23" s="703"/>
      <c r="G23" s="703"/>
      <c r="H23" s="703"/>
      <c r="I23" s="703"/>
      <c r="J23" s="703"/>
      <c r="K23" s="703"/>
      <c r="L23" s="703"/>
      <c r="M23" s="704"/>
    </row>
    <row r="24" spans="2:15" x14ac:dyDescent="0.15">
      <c r="B24" s="705"/>
      <c r="C24" s="706"/>
      <c r="D24" s="706"/>
      <c r="E24" s="706"/>
      <c r="F24" s="706"/>
      <c r="G24" s="706"/>
      <c r="H24" s="706"/>
      <c r="I24" s="706"/>
      <c r="J24" s="706"/>
      <c r="K24" s="706"/>
      <c r="L24" s="706"/>
      <c r="M24" s="707"/>
    </row>
    <row r="25" spans="2:15" x14ac:dyDescent="0.15">
      <c r="B25" s="708"/>
      <c r="C25" s="709"/>
      <c r="D25" s="709"/>
      <c r="E25" s="709"/>
      <c r="F25" s="709"/>
      <c r="G25" s="709"/>
      <c r="H25" s="709"/>
      <c r="I25" s="709"/>
      <c r="J25" s="709"/>
      <c r="K25" s="709"/>
      <c r="L25" s="709"/>
      <c r="M25" s="710"/>
    </row>
    <row r="26" spans="2:15" x14ac:dyDescent="0.15">
      <c r="B26" s="5"/>
    </row>
    <row r="27" spans="2:15" x14ac:dyDescent="0.15">
      <c r="B27" s="6" t="s">
        <v>29</v>
      </c>
      <c r="H27" s="23"/>
      <c r="I27" s="23"/>
      <c r="J27" s="739" t="str">
        <f>IF(M28&gt;6,"een groen vakje = een signaal",IF(M29&gt;6,"een groen vakje = een signaal",IF(M30&gt;6,"een groen vakje = een signaal",IF(M28&lt;7,"",IF(M29&lt;7,"",IF(M30&lt;7,""))))))</f>
        <v>een groen vakje = een signaal</v>
      </c>
      <c r="K27" s="739"/>
      <c r="L27" s="739"/>
      <c r="M27" s="739"/>
    </row>
    <row r="28" spans="2:15" x14ac:dyDescent="0.15">
      <c r="B28" s="7" t="s">
        <v>30</v>
      </c>
      <c r="G28" s="24" t="s">
        <v>31</v>
      </c>
      <c r="H28" s="25"/>
      <c r="I28" s="25"/>
      <c r="J28" s="25"/>
      <c r="K28" s="26"/>
      <c r="L28" s="27"/>
      <c r="M28" s="28">
        <f>SUM(N40+Q40)</f>
        <v>7</v>
      </c>
    </row>
    <row r="29" spans="2:15" x14ac:dyDescent="0.15">
      <c r="G29" s="29" t="s">
        <v>32</v>
      </c>
      <c r="H29" s="25"/>
      <c r="I29" s="26"/>
      <c r="J29" s="26"/>
      <c r="K29" s="751"/>
      <c r="L29" s="752"/>
      <c r="M29" s="28">
        <f>SUM(O40+R40)</f>
        <v>0</v>
      </c>
      <c r="N29" s="30"/>
      <c r="O29" s="30"/>
    </row>
    <row r="30" spans="2:15" x14ac:dyDescent="0.15">
      <c r="G30" s="24" t="s">
        <v>33</v>
      </c>
      <c r="H30" s="25"/>
      <c r="I30" s="25"/>
      <c r="J30" s="25"/>
      <c r="K30" s="751"/>
      <c r="L30" s="752"/>
      <c r="M30" s="28">
        <f>SUM(P40+S40)</f>
        <v>0</v>
      </c>
    </row>
    <row r="31" spans="2:15" x14ac:dyDescent="0.15">
      <c r="B31" s="7" t="s">
        <v>34</v>
      </c>
    </row>
    <row r="32" spans="2:15" x14ac:dyDescent="0.15">
      <c r="B32" s="5"/>
    </row>
    <row r="33" spans="2:19" x14ac:dyDescent="0.15">
      <c r="B33" s="5" t="s">
        <v>35</v>
      </c>
    </row>
    <row r="34" spans="2:19" x14ac:dyDescent="0.15">
      <c r="B34" s="31"/>
      <c r="C34" s="32"/>
      <c r="D34" s="33"/>
      <c r="E34" s="34" t="s">
        <v>36</v>
      </c>
      <c r="F34" s="34" t="s">
        <v>37</v>
      </c>
      <c r="G34" s="34" t="s">
        <v>38</v>
      </c>
      <c r="H34" s="31"/>
      <c r="I34" s="11"/>
      <c r="J34" s="12"/>
      <c r="K34" s="34" t="s">
        <v>36</v>
      </c>
      <c r="L34" s="34" t="s">
        <v>37</v>
      </c>
      <c r="M34" s="34" t="s">
        <v>38</v>
      </c>
      <c r="N34" s="35" t="s">
        <v>39</v>
      </c>
      <c r="O34" s="35" t="s">
        <v>40</v>
      </c>
      <c r="P34" s="35" t="s">
        <v>41</v>
      </c>
      <c r="Q34" s="35" t="s">
        <v>39</v>
      </c>
      <c r="R34" s="35" t="s">
        <v>40</v>
      </c>
      <c r="S34" s="35" t="s">
        <v>41</v>
      </c>
    </row>
    <row r="35" spans="2:19" ht="24.95" customHeight="1" x14ac:dyDescent="0.15">
      <c r="B35" s="740" t="s">
        <v>42</v>
      </c>
      <c r="C35" s="741"/>
      <c r="D35" s="742"/>
      <c r="E35" s="36"/>
      <c r="F35" s="36"/>
      <c r="G35" s="37"/>
      <c r="H35" s="711" t="s">
        <v>43</v>
      </c>
      <c r="I35" s="712"/>
      <c r="J35" s="713"/>
      <c r="K35" s="36"/>
      <c r="L35" s="36"/>
      <c r="M35" s="37"/>
      <c r="N35" s="38" t="b">
        <v>1</v>
      </c>
      <c r="O35" s="38" t="b">
        <v>0</v>
      </c>
      <c r="P35" s="38" t="b">
        <v>0</v>
      </c>
      <c r="Q35" s="38" t="b">
        <v>0</v>
      </c>
      <c r="R35" s="38" t="b">
        <v>0</v>
      </c>
      <c r="S35" s="38"/>
    </row>
    <row r="36" spans="2:19" ht="24.95" customHeight="1" x14ac:dyDescent="0.15">
      <c r="B36" s="740" t="s">
        <v>44</v>
      </c>
      <c r="C36" s="741"/>
      <c r="D36" s="742"/>
      <c r="E36" s="36"/>
      <c r="F36" s="36"/>
      <c r="G36" s="37"/>
      <c r="H36" s="711" t="s">
        <v>45</v>
      </c>
      <c r="I36" s="712"/>
      <c r="J36" s="713"/>
      <c r="K36" s="36"/>
      <c r="L36" s="36"/>
      <c r="M36" s="37"/>
      <c r="N36" s="38" t="b">
        <v>1</v>
      </c>
      <c r="O36" s="38" t="b">
        <v>0</v>
      </c>
      <c r="P36" s="38" t="b">
        <v>0</v>
      </c>
      <c r="Q36" s="38" t="b">
        <v>0</v>
      </c>
      <c r="R36" s="38" t="b">
        <v>0</v>
      </c>
      <c r="S36" s="38"/>
    </row>
    <row r="37" spans="2:19" ht="24.95" customHeight="1" x14ac:dyDescent="0.15">
      <c r="B37" s="740" t="s">
        <v>46</v>
      </c>
      <c r="C37" s="741"/>
      <c r="D37" s="742"/>
      <c r="E37" s="36"/>
      <c r="F37" s="36"/>
      <c r="G37" s="37"/>
      <c r="H37" s="711" t="s">
        <v>47</v>
      </c>
      <c r="I37" s="712"/>
      <c r="J37" s="713"/>
      <c r="K37" s="36"/>
      <c r="L37" s="36"/>
      <c r="M37" s="37"/>
      <c r="N37" s="38" t="b">
        <v>1</v>
      </c>
      <c r="O37" s="38" t="b">
        <v>0</v>
      </c>
      <c r="P37" s="38" t="b">
        <v>0</v>
      </c>
      <c r="Q37" s="38" t="b">
        <v>1</v>
      </c>
      <c r="R37" s="38" t="b">
        <v>0</v>
      </c>
      <c r="S37" s="38" t="b">
        <v>0</v>
      </c>
    </row>
    <row r="38" spans="2:19" ht="24.95" customHeight="1" x14ac:dyDescent="0.15">
      <c r="B38" s="740" t="s">
        <v>48</v>
      </c>
      <c r="C38" s="741"/>
      <c r="D38" s="742"/>
      <c r="E38" s="36"/>
      <c r="F38" s="36"/>
      <c r="G38" s="37"/>
      <c r="H38" s="711" t="s">
        <v>49</v>
      </c>
      <c r="I38" s="712"/>
      <c r="J38" s="713"/>
      <c r="K38" s="36"/>
      <c r="L38" s="36"/>
      <c r="M38" s="37"/>
      <c r="N38" s="38" t="b">
        <v>1</v>
      </c>
      <c r="O38" s="38" t="b">
        <v>0</v>
      </c>
      <c r="P38" s="38" t="b">
        <v>0</v>
      </c>
      <c r="Q38" s="38" t="b">
        <v>1</v>
      </c>
      <c r="R38" s="38" t="b">
        <v>0</v>
      </c>
      <c r="S38" s="38" t="b">
        <v>0</v>
      </c>
    </row>
    <row r="39" spans="2:19" ht="24.95" customHeight="1" x14ac:dyDescent="0.15">
      <c r="B39" s="743" t="s">
        <v>50</v>
      </c>
      <c r="C39" s="744"/>
      <c r="D39" s="745"/>
      <c r="E39" s="39"/>
      <c r="F39" s="39"/>
      <c r="G39" s="40"/>
      <c r="H39" s="726"/>
      <c r="I39" s="727"/>
      <c r="J39" s="728"/>
      <c r="K39" s="39"/>
      <c r="L39" s="39"/>
      <c r="M39" s="40"/>
      <c r="N39" s="38" t="b">
        <v>1</v>
      </c>
      <c r="O39" s="38" t="b">
        <v>0</v>
      </c>
      <c r="P39" s="38" t="b">
        <v>0</v>
      </c>
      <c r="Q39" s="38"/>
      <c r="R39" s="38"/>
      <c r="S39" s="38"/>
    </row>
    <row r="40" spans="2:19" ht="12.75" customHeight="1" x14ac:dyDescent="0.15">
      <c r="B40" s="724" t="s">
        <v>28</v>
      </c>
      <c r="C40" s="724"/>
      <c r="D40" s="41"/>
      <c r="E40" s="41"/>
      <c r="F40" s="41"/>
      <c r="G40" s="41"/>
      <c r="H40" s="42"/>
      <c r="I40" s="41"/>
      <c r="J40" s="41"/>
      <c r="K40" s="41"/>
      <c r="L40" s="16"/>
      <c r="M40" s="16"/>
      <c r="N40" s="38">
        <f t="shared" ref="N40:S40" si="0">COUNTIF(N35:N39,"waar")</f>
        <v>5</v>
      </c>
      <c r="O40" s="38">
        <f t="shared" si="0"/>
        <v>0</v>
      </c>
      <c r="P40" s="38">
        <f t="shared" si="0"/>
        <v>0</v>
      </c>
      <c r="Q40" s="38">
        <f t="shared" si="0"/>
        <v>2</v>
      </c>
      <c r="R40" s="38">
        <f t="shared" si="0"/>
        <v>0</v>
      </c>
      <c r="S40" s="38">
        <f t="shared" si="0"/>
        <v>0</v>
      </c>
    </row>
    <row r="41" spans="2:19" x14ac:dyDescent="0.15">
      <c r="B41" s="702"/>
      <c r="C41" s="703"/>
      <c r="D41" s="703"/>
      <c r="E41" s="703"/>
      <c r="F41" s="703"/>
      <c r="G41" s="703"/>
      <c r="H41" s="703"/>
      <c r="I41" s="703"/>
      <c r="J41" s="703"/>
      <c r="K41" s="703"/>
      <c r="L41" s="703"/>
      <c r="M41" s="704"/>
    </row>
    <row r="42" spans="2:19" x14ac:dyDescent="0.15">
      <c r="B42" s="705"/>
      <c r="C42" s="706"/>
      <c r="D42" s="706"/>
      <c r="E42" s="706"/>
      <c r="F42" s="706"/>
      <c r="G42" s="706"/>
      <c r="H42" s="706"/>
      <c r="I42" s="706"/>
      <c r="J42" s="706"/>
      <c r="K42" s="706"/>
      <c r="L42" s="706"/>
      <c r="M42" s="707"/>
    </row>
    <row r="43" spans="2:19" x14ac:dyDescent="0.15">
      <c r="B43" s="708"/>
      <c r="C43" s="709"/>
      <c r="D43" s="709"/>
      <c r="E43" s="709"/>
      <c r="F43" s="709"/>
      <c r="G43" s="709"/>
      <c r="H43" s="709"/>
      <c r="I43" s="709"/>
      <c r="J43" s="709"/>
      <c r="K43" s="709"/>
      <c r="L43" s="709"/>
      <c r="M43" s="710"/>
    </row>
    <row r="44" spans="2:19" x14ac:dyDescent="0.15">
      <c r="B44" s="43"/>
      <c r="C44" s="16"/>
      <c r="D44" s="16"/>
      <c r="E44" s="16"/>
      <c r="F44" s="16"/>
      <c r="G44" s="16"/>
      <c r="H44" s="16"/>
      <c r="I44" s="16"/>
      <c r="J44" s="16"/>
      <c r="K44" s="16"/>
      <c r="L44" s="16"/>
      <c r="M44" s="16"/>
    </row>
    <row r="45" spans="2:19" x14ac:dyDescent="0.15">
      <c r="B45" s="6" t="s">
        <v>51</v>
      </c>
    </row>
    <row r="46" spans="2:19" x14ac:dyDescent="0.15">
      <c r="B46" s="5" t="s">
        <v>52</v>
      </c>
      <c r="J46" s="739" t="str">
        <f>IF(M47&gt;6,"een groen vakje = een signaal",IF(M48&gt;6,"een groen vakje = een signaal",IF(M49&gt;6,"een groen vakje = een signaal",IF(M47&lt;7,"",IF(M48&lt;7,"",IF(M49&lt;7,""))))))</f>
        <v/>
      </c>
      <c r="K46" s="739"/>
      <c r="L46" s="739"/>
      <c r="M46" s="739"/>
    </row>
    <row r="47" spans="2:19" x14ac:dyDescent="0.15">
      <c r="B47" s="7" t="s">
        <v>30</v>
      </c>
      <c r="G47" s="44"/>
      <c r="H47" s="11"/>
      <c r="I47" s="11"/>
      <c r="J47" s="11"/>
      <c r="K47" s="735" t="s">
        <v>53</v>
      </c>
      <c r="L47" s="736"/>
      <c r="M47" s="484"/>
    </row>
    <row r="48" spans="2:19" x14ac:dyDescent="0.15">
      <c r="G48" s="46"/>
      <c r="H48" s="11"/>
      <c r="I48" s="47"/>
      <c r="J48" s="47"/>
      <c r="K48" s="735" t="s">
        <v>54</v>
      </c>
      <c r="L48" s="736"/>
      <c r="M48" s="484"/>
      <c r="N48" s="30"/>
      <c r="O48" s="30"/>
    </row>
    <row r="49" spans="2:20" x14ac:dyDescent="0.15">
      <c r="G49" s="24"/>
      <c r="H49" s="25"/>
      <c r="I49" s="25"/>
      <c r="J49" s="25"/>
      <c r="K49" s="737" t="s">
        <v>55</v>
      </c>
      <c r="L49" s="738"/>
      <c r="M49" s="484"/>
    </row>
    <row r="50" spans="2:20" x14ac:dyDescent="0.15">
      <c r="B50" s="7" t="s">
        <v>34</v>
      </c>
    </row>
    <row r="51" spans="2:20" x14ac:dyDescent="0.15">
      <c r="B51" s="5"/>
    </row>
    <row r="52" spans="2:20" x14ac:dyDescent="0.15">
      <c r="B52" s="5" t="s">
        <v>56</v>
      </c>
    </row>
    <row r="53" spans="2:20" x14ac:dyDescent="0.15">
      <c r="B53" s="31"/>
      <c r="C53" s="32"/>
      <c r="D53" s="33"/>
      <c r="E53" s="34" t="s">
        <v>57</v>
      </c>
      <c r="F53" s="34" t="s">
        <v>58</v>
      </c>
      <c r="G53" s="34" t="s">
        <v>38</v>
      </c>
      <c r="H53" s="31"/>
      <c r="I53" s="11"/>
      <c r="J53" s="12"/>
      <c r="K53" s="48" t="s">
        <v>57</v>
      </c>
      <c r="L53" s="34" t="s">
        <v>58</v>
      </c>
      <c r="M53" s="34" t="s">
        <v>38</v>
      </c>
      <c r="N53" s="35" t="s">
        <v>59</v>
      </c>
      <c r="O53" s="35" t="s">
        <v>60</v>
      </c>
      <c r="P53" s="35" t="s">
        <v>41</v>
      </c>
      <c r="Q53" s="35" t="s">
        <v>59</v>
      </c>
      <c r="R53" s="35" t="s">
        <v>60</v>
      </c>
      <c r="S53" s="35" t="s">
        <v>41</v>
      </c>
    </row>
    <row r="54" spans="2:20" ht="24.95" customHeight="1" x14ac:dyDescent="0.15">
      <c r="B54" s="711" t="s">
        <v>61</v>
      </c>
      <c r="C54" s="712"/>
      <c r="D54" s="713"/>
      <c r="E54" s="36"/>
      <c r="F54" s="36"/>
      <c r="G54" s="37"/>
      <c r="H54" s="711" t="s">
        <v>62</v>
      </c>
      <c r="I54" s="712"/>
      <c r="J54" s="713"/>
      <c r="K54" s="49"/>
      <c r="L54" s="36"/>
      <c r="M54" s="37"/>
      <c r="N54" s="38" t="b">
        <v>0</v>
      </c>
      <c r="O54" s="38" t="b">
        <v>0</v>
      </c>
      <c r="P54" s="38" t="b">
        <v>0</v>
      </c>
      <c r="Q54" s="38" t="b">
        <v>0</v>
      </c>
      <c r="R54" s="38" t="b">
        <v>0</v>
      </c>
      <c r="S54" s="38"/>
    </row>
    <row r="55" spans="2:20" ht="24.95" customHeight="1" x14ac:dyDescent="0.15">
      <c r="B55" s="711" t="s">
        <v>63</v>
      </c>
      <c r="C55" s="712"/>
      <c r="D55" s="713"/>
      <c r="E55" s="36"/>
      <c r="F55" s="36"/>
      <c r="G55" s="37"/>
      <c r="H55" s="711" t="s">
        <v>64</v>
      </c>
      <c r="I55" s="712"/>
      <c r="J55" s="713"/>
      <c r="K55" s="49"/>
      <c r="L55" s="36"/>
      <c r="M55" s="37"/>
      <c r="N55" s="38" t="b">
        <v>0</v>
      </c>
      <c r="O55" s="38" t="b">
        <v>0</v>
      </c>
      <c r="P55" s="38" t="b">
        <v>0</v>
      </c>
      <c r="Q55" s="38" t="b">
        <v>0</v>
      </c>
      <c r="R55" s="38"/>
      <c r="S55" s="38"/>
    </row>
    <row r="56" spans="2:20" ht="24.95" customHeight="1" x14ac:dyDescent="0.15">
      <c r="B56" s="711" t="s">
        <v>65</v>
      </c>
      <c r="C56" s="712"/>
      <c r="D56" s="713"/>
      <c r="E56" s="36"/>
      <c r="F56" s="36"/>
      <c r="G56" s="37"/>
      <c r="H56" s="711" t="s">
        <v>66</v>
      </c>
      <c r="I56" s="712"/>
      <c r="J56" s="713"/>
      <c r="K56" s="49"/>
      <c r="L56" s="36"/>
      <c r="M56" s="37"/>
      <c r="N56" s="50" t="b">
        <v>0</v>
      </c>
      <c r="O56" s="38" t="b">
        <v>0</v>
      </c>
      <c r="P56" s="38" t="b">
        <v>0</v>
      </c>
      <c r="Q56" s="51" t="b">
        <v>0</v>
      </c>
      <c r="R56" s="38" t="b">
        <v>0</v>
      </c>
      <c r="S56" s="38"/>
    </row>
    <row r="57" spans="2:20" ht="24.95" customHeight="1" x14ac:dyDescent="0.15">
      <c r="B57" s="711" t="s">
        <v>67</v>
      </c>
      <c r="C57" s="712"/>
      <c r="D57" s="713"/>
      <c r="E57" s="36"/>
      <c r="F57" s="36"/>
      <c r="G57" s="37"/>
      <c r="H57" s="711" t="s">
        <v>68</v>
      </c>
      <c r="I57" s="712"/>
      <c r="J57" s="713"/>
      <c r="K57" s="49"/>
      <c r="L57" s="36"/>
      <c r="M57" s="37"/>
      <c r="N57" s="52" t="b">
        <v>0</v>
      </c>
      <c r="O57" s="38" t="b">
        <v>0</v>
      </c>
      <c r="P57" s="38" t="b">
        <v>0</v>
      </c>
      <c r="Q57" s="51" t="b">
        <v>0</v>
      </c>
      <c r="R57" s="38" t="b">
        <v>0</v>
      </c>
      <c r="S57" s="38"/>
    </row>
    <row r="58" spans="2:20" ht="24.95" customHeight="1" x14ac:dyDescent="0.15">
      <c r="B58" s="711" t="s">
        <v>69</v>
      </c>
      <c r="C58" s="712"/>
      <c r="D58" s="713"/>
      <c r="E58" s="36"/>
      <c r="F58" s="36"/>
      <c r="G58" s="37"/>
      <c r="H58" s="711" t="s">
        <v>70</v>
      </c>
      <c r="I58" s="712"/>
      <c r="J58" s="713"/>
      <c r="K58" s="49"/>
      <c r="L58" s="36"/>
      <c r="M58" s="37"/>
      <c r="N58" s="50" t="b">
        <v>0</v>
      </c>
      <c r="O58" s="38" t="b">
        <v>0</v>
      </c>
      <c r="P58" s="38" t="b">
        <v>0</v>
      </c>
      <c r="Q58" s="51" t="b">
        <v>0</v>
      </c>
      <c r="R58" s="38" t="b">
        <v>0</v>
      </c>
      <c r="S58" s="38"/>
    </row>
    <row r="59" spans="2:20" ht="24.95" customHeight="1" x14ac:dyDescent="0.15">
      <c r="B59" s="711" t="s">
        <v>71</v>
      </c>
      <c r="C59" s="712"/>
      <c r="D59" s="713"/>
      <c r="E59" s="36"/>
      <c r="F59" s="36"/>
      <c r="G59" s="37"/>
      <c r="H59" s="720" t="s">
        <v>72</v>
      </c>
      <c r="I59" s="721"/>
      <c r="J59" s="722"/>
      <c r="K59" s="49"/>
      <c r="L59" s="36"/>
      <c r="M59" s="37"/>
      <c r="N59" s="38" t="b">
        <v>0</v>
      </c>
      <c r="O59" s="38" t="b">
        <v>0</v>
      </c>
      <c r="P59" s="38" t="b">
        <v>0</v>
      </c>
      <c r="Q59" s="53" t="b">
        <v>0</v>
      </c>
      <c r="R59" s="38"/>
      <c r="S59" s="38"/>
      <c r="T59" s="53"/>
    </row>
    <row r="60" spans="2:20" ht="24.95" customHeight="1" x14ac:dyDescent="0.15">
      <c r="B60" s="726" t="s">
        <v>73</v>
      </c>
      <c r="C60" s="727"/>
      <c r="D60" s="728"/>
      <c r="E60" s="39"/>
      <c r="F60" s="39"/>
      <c r="G60" s="40"/>
      <c r="H60" s="732" t="s">
        <v>74</v>
      </c>
      <c r="I60" s="733"/>
      <c r="J60" s="734"/>
      <c r="K60" s="54"/>
      <c r="L60" s="39"/>
      <c r="M60" s="40"/>
      <c r="N60" s="38" t="b">
        <v>0</v>
      </c>
      <c r="O60" s="38" t="b">
        <v>0</v>
      </c>
      <c r="P60" s="38" t="b">
        <v>0</v>
      </c>
      <c r="Q60" s="38" t="b">
        <v>0</v>
      </c>
      <c r="R60" s="38"/>
      <c r="S60" s="38"/>
    </row>
    <row r="61" spans="2:20" x14ac:dyDescent="0.15">
      <c r="B61" s="55" t="s">
        <v>28</v>
      </c>
      <c r="C61" s="16"/>
      <c r="D61" s="16"/>
      <c r="E61" s="16"/>
      <c r="F61" s="16"/>
      <c r="G61" s="16"/>
      <c r="H61" s="16"/>
      <c r="I61" s="16"/>
      <c r="J61" s="16"/>
      <c r="K61" s="16"/>
      <c r="L61" s="16"/>
      <c r="M61" s="16"/>
      <c r="N61" s="1">
        <f t="shared" ref="N61:S61" si="1">COUNTIF(N54:N60,"waar")</f>
        <v>0</v>
      </c>
      <c r="O61" s="1">
        <f t="shared" si="1"/>
        <v>0</v>
      </c>
      <c r="P61" s="1">
        <f t="shared" si="1"/>
        <v>0</v>
      </c>
      <c r="Q61" s="1">
        <f t="shared" si="1"/>
        <v>0</v>
      </c>
      <c r="R61" s="1">
        <f t="shared" si="1"/>
        <v>0</v>
      </c>
      <c r="S61" s="1">
        <f t="shared" si="1"/>
        <v>0</v>
      </c>
      <c r="T61" s="1">
        <f>COUNTIF(T72:T74,"waar")</f>
        <v>0</v>
      </c>
    </row>
    <row r="62" spans="2:20" x14ac:dyDescent="0.15">
      <c r="B62" s="702"/>
      <c r="C62" s="703"/>
      <c r="D62" s="703"/>
      <c r="E62" s="703"/>
      <c r="F62" s="703"/>
      <c r="G62" s="703"/>
      <c r="H62" s="703"/>
      <c r="I62" s="703"/>
      <c r="J62" s="703"/>
      <c r="K62" s="703"/>
      <c r="L62" s="703"/>
      <c r="M62" s="704"/>
    </row>
    <row r="63" spans="2:20" x14ac:dyDescent="0.15">
      <c r="B63" s="705"/>
      <c r="C63" s="706"/>
      <c r="D63" s="706"/>
      <c r="E63" s="706"/>
      <c r="F63" s="706"/>
      <c r="G63" s="706"/>
      <c r="H63" s="706"/>
      <c r="I63" s="706"/>
      <c r="J63" s="706"/>
      <c r="K63" s="706"/>
      <c r="L63" s="706"/>
      <c r="M63" s="707"/>
    </row>
    <row r="64" spans="2:20" x14ac:dyDescent="0.15">
      <c r="B64" s="708"/>
      <c r="C64" s="709"/>
      <c r="D64" s="709"/>
      <c r="E64" s="709"/>
      <c r="F64" s="709"/>
      <c r="G64" s="709"/>
      <c r="H64" s="709"/>
      <c r="I64" s="709"/>
      <c r="J64" s="709"/>
      <c r="K64" s="709"/>
      <c r="L64" s="709"/>
      <c r="M64" s="710"/>
    </row>
    <row r="65" spans="2:23" x14ac:dyDescent="0.15">
      <c r="B65" s="43"/>
      <c r="C65" s="16"/>
      <c r="D65" s="16"/>
      <c r="E65" s="16"/>
      <c r="F65" s="16"/>
      <c r="G65" s="16"/>
      <c r="H65" s="16"/>
      <c r="I65" s="16"/>
      <c r="J65" s="16"/>
      <c r="K65" s="16"/>
      <c r="L65" s="16"/>
      <c r="M65" s="16"/>
    </row>
    <row r="66" spans="2:23" x14ac:dyDescent="0.15">
      <c r="B66" s="6" t="s">
        <v>75</v>
      </c>
    </row>
    <row r="67" spans="2:23" ht="12.75" customHeight="1" x14ac:dyDescent="0.15">
      <c r="B67" s="5" t="s">
        <v>76</v>
      </c>
      <c r="M67" s="56" t="str">
        <f>IF(M68&gt;4,"een groen vakje = een signaal",IF(M69&gt;4,"een groen vakje = een signaal",IF(M70&gt;4,"een groen vakje = een signaal",IF(M68&lt;5,"",IF(M69&lt;5,"",IF(M70&lt;5,""))))))</f>
        <v/>
      </c>
    </row>
    <row r="68" spans="2:23" x14ac:dyDescent="0.15">
      <c r="B68" s="7" t="s">
        <v>30</v>
      </c>
      <c r="G68" s="57" t="s">
        <v>31</v>
      </c>
      <c r="H68" s="26"/>
      <c r="I68" s="26"/>
      <c r="J68" s="26"/>
      <c r="K68" s="58"/>
      <c r="L68" s="45"/>
      <c r="M68" s="485"/>
    </row>
    <row r="69" spans="2:23" x14ac:dyDescent="0.15">
      <c r="G69" s="29" t="s">
        <v>77</v>
      </c>
      <c r="H69" s="26"/>
      <c r="I69" s="26"/>
      <c r="J69" s="26"/>
      <c r="K69" s="58"/>
      <c r="L69" s="45"/>
      <c r="M69" s="485"/>
      <c r="N69" s="30"/>
      <c r="O69" s="30"/>
    </row>
    <row r="70" spans="2:23" x14ac:dyDescent="0.15">
      <c r="G70" s="57" t="s">
        <v>33</v>
      </c>
      <c r="H70" s="26"/>
      <c r="I70" s="26"/>
      <c r="J70" s="26"/>
      <c r="K70" s="58"/>
      <c r="L70" s="45"/>
      <c r="M70" s="485"/>
    </row>
    <row r="71" spans="2:23" x14ac:dyDescent="0.15">
      <c r="B71" s="7" t="s">
        <v>34</v>
      </c>
    </row>
    <row r="72" spans="2:23" x14ac:dyDescent="0.15">
      <c r="B72" s="5"/>
      <c r="T72" s="51" t="b">
        <f>Q56</f>
        <v>0</v>
      </c>
    </row>
    <row r="73" spans="2:23" x14ac:dyDescent="0.15">
      <c r="B73" s="5" t="s">
        <v>35</v>
      </c>
      <c r="T73" s="51" t="b">
        <f>Q57</f>
        <v>0</v>
      </c>
    </row>
    <row r="74" spans="2:23" x14ac:dyDescent="0.15">
      <c r="B74" s="59"/>
      <c r="C74" s="60"/>
      <c r="D74" s="61"/>
      <c r="E74" s="62" t="s">
        <v>36</v>
      </c>
      <c r="F74" s="34" t="s">
        <v>37</v>
      </c>
      <c r="G74" s="34" t="s">
        <v>38</v>
      </c>
      <c r="H74" s="59"/>
      <c r="I74" s="63"/>
      <c r="J74" s="64"/>
      <c r="K74" s="65" t="s">
        <v>36</v>
      </c>
      <c r="L74" s="34" t="s">
        <v>37</v>
      </c>
      <c r="M74" s="34" t="s">
        <v>38</v>
      </c>
      <c r="N74" s="35" t="s">
        <v>36</v>
      </c>
      <c r="O74" s="35" t="s">
        <v>37</v>
      </c>
      <c r="P74" s="35" t="s">
        <v>38</v>
      </c>
      <c r="Q74" s="35" t="s">
        <v>36</v>
      </c>
      <c r="R74" s="35" t="s">
        <v>37</v>
      </c>
      <c r="S74" s="35" t="s">
        <v>38</v>
      </c>
      <c r="T74" s="51" t="b">
        <f>Q58</f>
        <v>0</v>
      </c>
    </row>
    <row r="75" spans="2:23" ht="24.95" customHeight="1" x14ac:dyDescent="0.15">
      <c r="B75" s="711" t="s">
        <v>78</v>
      </c>
      <c r="C75" s="712"/>
      <c r="D75" s="713"/>
      <c r="E75" s="66"/>
      <c r="F75" s="36"/>
      <c r="G75" s="37"/>
      <c r="H75" s="723" t="s">
        <v>79</v>
      </c>
      <c r="I75" s="724"/>
      <c r="J75" s="725"/>
      <c r="K75" s="67"/>
      <c r="L75" s="36"/>
      <c r="M75" s="37"/>
      <c r="N75" s="51" t="b">
        <v>0</v>
      </c>
      <c r="O75" s="38" t="b">
        <v>0</v>
      </c>
      <c r="P75" s="38" t="b">
        <v>0</v>
      </c>
      <c r="Q75" s="38" t="b">
        <v>0</v>
      </c>
      <c r="R75" s="38" t="b">
        <v>0</v>
      </c>
      <c r="S75" s="38"/>
      <c r="T75" s="3" t="b">
        <f>N75</f>
        <v>0</v>
      </c>
      <c r="U75" s="68" t="b">
        <f>N79</f>
        <v>0</v>
      </c>
      <c r="V75" s="69" t="b">
        <f>N56</f>
        <v>0</v>
      </c>
      <c r="W75" s="70" t="b">
        <f t="shared" ref="W75:W80" si="2">Q76</f>
        <v>0</v>
      </c>
    </row>
    <row r="76" spans="2:23" ht="24.95" customHeight="1" x14ac:dyDescent="0.15">
      <c r="B76" s="711" t="s">
        <v>80</v>
      </c>
      <c r="C76" s="712"/>
      <c r="D76" s="713"/>
      <c r="E76" s="66"/>
      <c r="F76" s="36"/>
      <c r="G76" s="37"/>
      <c r="H76" s="723" t="s">
        <v>81</v>
      </c>
      <c r="I76" s="724"/>
      <c r="J76" s="725"/>
      <c r="K76" s="67"/>
      <c r="L76" s="36"/>
      <c r="M76" s="37"/>
      <c r="N76" s="51" t="b">
        <v>0</v>
      </c>
      <c r="O76" s="38" t="b">
        <v>0</v>
      </c>
      <c r="P76" s="38" t="b">
        <v>0</v>
      </c>
      <c r="Q76" s="38" t="b">
        <v>0</v>
      </c>
      <c r="R76" s="38" t="b">
        <v>0</v>
      </c>
      <c r="S76" s="38"/>
      <c r="T76" s="3" t="b">
        <f>N76</f>
        <v>0</v>
      </c>
      <c r="U76" s="68" t="b">
        <f>N81</f>
        <v>0</v>
      </c>
      <c r="V76" s="69" t="b">
        <f>N57</f>
        <v>0</v>
      </c>
      <c r="W76" s="70" t="b">
        <f t="shared" si="2"/>
        <v>0</v>
      </c>
    </row>
    <row r="77" spans="2:23" ht="24.95" customHeight="1" x14ac:dyDescent="0.15">
      <c r="B77" s="711" t="s">
        <v>82</v>
      </c>
      <c r="C77" s="712"/>
      <c r="D77" s="713"/>
      <c r="E77" s="66"/>
      <c r="F77" s="36"/>
      <c r="G77" s="37"/>
      <c r="H77" s="723" t="s">
        <v>83</v>
      </c>
      <c r="I77" s="724"/>
      <c r="J77" s="725"/>
      <c r="K77" s="67"/>
      <c r="L77" s="36"/>
      <c r="M77" s="37"/>
      <c r="N77" s="51" t="b">
        <v>0</v>
      </c>
      <c r="O77" s="38" t="b">
        <v>0</v>
      </c>
      <c r="P77" s="38" t="b">
        <v>0</v>
      </c>
      <c r="Q77" s="38" t="b">
        <v>0</v>
      </c>
      <c r="R77" s="38" t="b">
        <v>0</v>
      </c>
      <c r="S77" s="38"/>
      <c r="T77" s="3" t="b">
        <f>N77</f>
        <v>0</v>
      </c>
      <c r="U77" s="68" t="b">
        <f>N57</f>
        <v>0</v>
      </c>
      <c r="V77" s="69" t="b">
        <f>N58</f>
        <v>0</v>
      </c>
      <c r="W77" s="70" t="b">
        <f t="shared" si="2"/>
        <v>0</v>
      </c>
    </row>
    <row r="78" spans="2:23" ht="24.95" customHeight="1" x14ac:dyDescent="0.15">
      <c r="B78" s="711" t="s">
        <v>84</v>
      </c>
      <c r="C78" s="712"/>
      <c r="D78" s="713"/>
      <c r="E78" s="66"/>
      <c r="F78" s="36"/>
      <c r="G78" s="37"/>
      <c r="H78" s="723" t="s">
        <v>85</v>
      </c>
      <c r="I78" s="724"/>
      <c r="J78" s="725"/>
      <c r="K78" s="67"/>
      <c r="L78" s="36"/>
      <c r="M78" s="37"/>
      <c r="N78" s="51" t="b">
        <v>0</v>
      </c>
      <c r="O78" s="38" t="b">
        <v>0</v>
      </c>
      <c r="P78" s="38" t="b">
        <v>0</v>
      </c>
      <c r="Q78" s="38" t="b">
        <v>0</v>
      </c>
      <c r="R78" s="38" t="b">
        <v>0</v>
      </c>
      <c r="S78" s="38"/>
      <c r="T78" s="3" t="b">
        <f>N78</f>
        <v>0</v>
      </c>
      <c r="V78" s="69" t="b">
        <f>N81</f>
        <v>0</v>
      </c>
      <c r="W78" s="70" t="b">
        <f t="shared" si="2"/>
        <v>0</v>
      </c>
    </row>
    <row r="79" spans="2:23" ht="24.95" customHeight="1" x14ac:dyDescent="0.15">
      <c r="B79" s="711" t="s">
        <v>86</v>
      </c>
      <c r="C79" s="712"/>
      <c r="D79" s="713"/>
      <c r="E79" s="66"/>
      <c r="F79" s="36"/>
      <c r="G79" s="37"/>
      <c r="H79" s="723" t="s">
        <v>87</v>
      </c>
      <c r="I79" s="724"/>
      <c r="J79" s="725"/>
      <c r="K79" s="67"/>
      <c r="L79" s="36"/>
      <c r="M79" s="37"/>
      <c r="N79" s="52" t="b">
        <v>0</v>
      </c>
      <c r="O79" s="38" t="b">
        <v>0</v>
      </c>
      <c r="P79" s="38" t="b">
        <v>0</v>
      </c>
      <c r="Q79" s="38" t="b">
        <v>0</v>
      </c>
      <c r="R79" s="38" t="b">
        <v>0</v>
      </c>
      <c r="S79" s="38" t="b">
        <v>0</v>
      </c>
      <c r="T79" s="3" t="b">
        <f>N80</f>
        <v>0</v>
      </c>
      <c r="V79" s="69" t="b">
        <f>Q76</f>
        <v>0</v>
      </c>
      <c r="W79" s="70" t="b">
        <f t="shared" si="2"/>
        <v>0</v>
      </c>
    </row>
    <row r="80" spans="2:23" ht="24.95" customHeight="1" x14ac:dyDescent="0.15">
      <c r="B80" s="711" t="s">
        <v>88</v>
      </c>
      <c r="C80" s="712"/>
      <c r="D80" s="713"/>
      <c r="E80" s="66"/>
      <c r="F80" s="36"/>
      <c r="G80" s="37"/>
      <c r="H80" s="723" t="s">
        <v>89</v>
      </c>
      <c r="I80" s="724"/>
      <c r="J80" s="725"/>
      <c r="K80" s="67"/>
      <c r="L80" s="36"/>
      <c r="M80" s="37"/>
      <c r="N80" s="51" t="b">
        <v>0</v>
      </c>
      <c r="O80" s="38" t="b">
        <v>0</v>
      </c>
      <c r="P80" s="38" t="b">
        <v>0</v>
      </c>
      <c r="Q80" s="38" t="b">
        <v>0</v>
      </c>
      <c r="R80" s="38" t="b">
        <v>0</v>
      </c>
      <c r="S80" s="38" t="b">
        <v>0</v>
      </c>
      <c r="T80" s="3">
        <f>COUNTIF(T72:T79,"waar")</f>
        <v>0</v>
      </c>
      <c r="U80" s="68">
        <f>COUNTIF(U75:U77,"waar")</f>
        <v>0</v>
      </c>
      <c r="V80" s="69" t="b">
        <f>Q80</f>
        <v>0</v>
      </c>
      <c r="W80" s="70" t="b">
        <f t="shared" si="2"/>
        <v>0</v>
      </c>
    </row>
    <row r="81" spans="2:23" ht="24.95" customHeight="1" x14ac:dyDescent="0.15">
      <c r="B81" s="726" t="s">
        <v>90</v>
      </c>
      <c r="C81" s="727"/>
      <c r="D81" s="728"/>
      <c r="E81" s="71"/>
      <c r="F81" s="39"/>
      <c r="G81" s="40"/>
      <c r="H81" s="729" t="s">
        <v>91</v>
      </c>
      <c r="I81" s="730"/>
      <c r="J81" s="731"/>
      <c r="K81" s="72"/>
      <c r="L81" s="39"/>
      <c r="M81" s="40"/>
      <c r="N81" s="52" t="b">
        <v>0</v>
      </c>
      <c r="O81" s="38" t="b">
        <v>0</v>
      </c>
      <c r="P81" s="38" t="b">
        <v>0</v>
      </c>
      <c r="Q81" s="38" t="b">
        <v>0</v>
      </c>
      <c r="R81" s="38" t="b">
        <v>0</v>
      </c>
      <c r="S81" s="38"/>
      <c r="T81" s="73"/>
      <c r="V81" s="69">
        <f>COUNTIF(V75:V80,"waar")</f>
        <v>0</v>
      </c>
      <c r="W81" s="70">
        <f>COUNTIF(W75:W80,"waar")</f>
        <v>0</v>
      </c>
    </row>
    <row r="82" spans="2:23" x14ac:dyDescent="0.15">
      <c r="B82" s="55" t="s">
        <v>28</v>
      </c>
      <c r="C82" s="16"/>
      <c r="D82" s="16"/>
      <c r="E82" s="16"/>
      <c r="F82" s="16"/>
      <c r="G82" s="16"/>
      <c r="H82" s="16"/>
      <c r="I82" s="16"/>
      <c r="J82" s="16"/>
      <c r="K82" s="16"/>
      <c r="L82" s="16"/>
      <c r="M82" s="16"/>
      <c r="N82" s="1">
        <f t="shared" ref="N82:S82" si="3">COUNTIF(N75:N81,"waar")</f>
        <v>0</v>
      </c>
      <c r="O82" s="1">
        <f t="shared" si="3"/>
        <v>0</v>
      </c>
      <c r="P82" s="1">
        <f t="shared" si="3"/>
        <v>0</v>
      </c>
      <c r="Q82" s="1">
        <f t="shared" si="3"/>
        <v>0</v>
      </c>
      <c r="R82" s="1">
        <f t="shared" si="3"/>
        <v>0</v>
      </c>
      <c r="S82" s="1">
        <f t="shared" si="3"/>
        <v>0</v>
      </c>
      <c r="T82" s="73"/>
    </row>
    <row r="83" spans="2:23" x14ac:dyDescent="0.15">
      <c r="B83" s="702"/>
      <c r="C83" s="703"/>
      <c r="D83" s="703"/>
      <c r="E83" s="703"/>
      <c r="F83" s="703"/>
      <c r="G83" s="703"/>
      <c r="H83" s="703"/>
      <c r="I83" s="703"/>
      <c r="J83" s="703"/>
      <c r="K83" s="703"/>
      <c r="L83" s="703"/>
      <c r="M83" s="704"/>
    </row>
    <row r="84" spans="2:23" x14ac:dyDescent="0.15">
      <c r="B84" s="705"/>
      <c r="C84" s="706"/>
      <c r="D84" s="706"/>
      <c r="E84" s="706"/>
      <c r="F84" s="706"/>
      <c r="G84" s="706"/>
      <c r="H84" s="706"/>
      <c r="I84" s="706"/>
      <c r="J84" s="706"/>
      <c r="K84" s="706"/>
      <c r="L84" s="706"/>
      <c r="M84" s="707"/>
    </row>
    <row r="85" spans="2:23" x14ac:dyDescent="0.15">
      <c r="B85" s="708"/>
      <c r="C85" s="709"/>
      <c r="D85" s="709"/>
      <c r="E85" s="709"/>
      <c r="F85" s="709"/>
      <c r="G85" s="709"/>
      <c r="H85" s="709"/>
      <c r="I85" s="709"/>
      <c r="J85" s="709"/>
      <c r="K85" s="709"/>
      <c r="L85" s="709"/>
      <c r="M85" s="710"/>
    </row>
    <row r="86" spans="2:23" x14ac:dyDescent="0.15">
      <c r="B86" s="43"/>
      <c r="C86" s="16"/>
      <c r="D86" s="16"/>
      <c r="E86" s="16"/>
      <c r="F86" s="16"/>
      <c r="G86" s="16"/>
      <c r="H86" s="16"/>
      <c r="I86" s="16"/>
      <c r="J86" s="16"/>
      <c r="K86" s="16"/>
      <c r="L86" s="16"/>
      <c r="M86" s="16"/>
    </row>
    <row r="87" spans="2:23" x14ac:dyDescent="0.15">
      <c r="B87" s="74" t="s">
        <v>92</v>
      </c>
    </row>
    <row r="88" spans="2:23" x14ac:dyDescent="0.15">
      <c r="B88" s="5" t="s">
        <v>76</v>
      </c>
      <c r="K88" s="23"/>
      <c r="L88" s="23"/>
      <c r="M88" s="56" t="str">
        <f>IF(M89&gt;3,"een groen vakje = een signaal",IF(M90&gt;3,"een groen vakje = een signaal",IF(M91&gt;3,"een groen vakje = een signaal",IF(M89&lt;4,"",IF(M90&lt;4,"",IF(M91&lt;4,""))))))</f>
        <v/>
      </c>
    </row>
    <row r="89" spans="2:23" x14ac:dyDescent="0.15">
      <c r="B89" s="7" t="s">
        <v>30</v>
      </c>
      <c r="G89" s="57" t="s">
        <v>31</v>
      </c>
      <c r="H89" s="26"/>
      <c r="I89" s="26"/>
      <c r="J89" s="26"/>
      <c r="K89" s="58"/>
      <c r="L89" s="45"/>
      <c r="M89" s="485"/>
    </row>
    <row r="90" spans="2:23" x14ac:dyDescent="0.15">
      <c r="G90" s="29" t="s">
        <v>32</v>
      </c>
      <c r="H90" s="26"/>
      <c r="I90" s="26"/>
      <c r="J90" s="26"/>
      <c r="K90" s="58"/>
      <c r="L90" s="45"/>
      <c r="M90" s="485"/>
      <c r="N90" s="30"/>
      <c r="O90" s="30"/>
    </row>
    <row r="91" spans="2:23" x14ac:dyDescent="0.15">
      <c r="G91" s="57" t="s">
        <v>33</v>
      </c>
      <c r="H91" s="26"/>
      <c r="I91" s="26"/>
      <c r="J91" s="26"/>
      <c r="K91" s="58"/>
      <c r="L91" s="45"/>
      <c r="M91" s="485"/>
    </row>
    <row r="92" spans="2:23" x14ac:dyDescent="0.15">
      <c r="B92" s="7" t="s">
        <v>34</v>
      </c>
    </row>
    <row r="93" spans="2:23" x14ac:dyDescent="0.15">
      <c r="B93" s="5"/>
    </row>
    <row r="94" spans="2:23" x14ac:dyDescent="0.15">
      <c r="B94" s="5" t="s">
        <v>35</v>
      </c>
    </row>
    <row r="95" spans="2:23" x14ac:dyDescent="0.15">
      <c r="B95" s="59"/>
      <c r="C95" s="60"/>
      <c r="D95" s="61"/>
      <c r="E95" s="34" t="s">
        <v>36</v>
      </c>
      <c r="F95" s="34" t="s">
        <v>37</v>
      </c>
      <c r="G95" s="34" t="s">
        <v>38</v>
      </c>
      <c r="H95" s="59"/>
      <c r="I95" s="63"/>
      <c r="J95" s="64"/>
      <c r="K95" s="34" t="s">
        <v>36</v>
      </c>
      <c r="L95" s="34" t="s">
        <v>37</v>
      </c>
      <c r="M95" s="34" t="s">
        <v>38</v>
      </c>
      <c r="N95" s="35" t="s">
        <v>36</v>
      </c>
      <c r="O95" s="35" t="s">
        <v>37</v>
      </c>
      <c r="P95" s="35" t="s">
        <v>38</v>
      </c>
      <c r="Q95" s="35" t="s">
        <v>36</v>
      </c>
      <c r="R95" s="35" t="s">
        <v>37</v>
      </c>
      <c r="S95" s="35" t="s">
        <v>38</v>
      </c>
    </row>
    <row r="96" spans="2:23" ht="24.95" customHeight="1" x14ac:dyDescent="0.15">
      <c r="B96" s="711" t="s">
        <v>93</v>
      </c>
      <c r="C96" s="712"/>
      <c r="D96" s="713"/>
      <c r="E96" s="36"/>
      <c r="F96" s="36"/>
      <c r="G96" s="37"/>
      <c r="H96" s="714" t="s">
        <v>94</v>
      </c>
      <c r="I96" s="715"/>
      <c r="J96" s="716"/>
      <c r="K96" s="36"/>
      <c r="L96" s="36"/>
      <c r="M96" s="37"/>
      <c r="N96" s="38" t="b">
        <v>0</v>
      </c>
      <c r="O96" s="38" t="b">
        <v>0</v>
      </c>
      <c r="P96" s="38" t="b">
        <v>0</v>
      </c>
      <c r="Q96" s="38" t="b">
        <v>0</v>
      </c>
      <c r="R96" s="38" t="b">
        <v>0</v>
      </c>
      <c r="S96" s="38"/>
    </row>
    <row r="97" spans="2:19" ht="24.95" customHeight="1" x14ac:dyDescent="0.15">
      <c r="B97" s="711" t="s">
        <v>95</v>
      </c>
      <c r="C97" s="712"/>
      <c r="D97" s="713"/>
      <c r="E97" s="36"/>
      <c r="F97" s="36"/>
      <c r="G97" s="37"/>
      <c r="H97" s="723" t="s">
        <v>96</v>
      </c>
      <c r="I97" s="724"/>
      <c r="J97" s="725"/>
      <c r="K97" s="36"/>
      <c r="L97" s="36"/>
      <c r="M97" s="37"/>
      <c r="N97" s="38" t="b">
        <v>0</v>
      </c>
      <c r="O97" s="38" t="b">
        <v>0</v>
      </c>
      <c r="P97" s="38" t="b">
        <v>0</v>
      </c>
      <c r="Q97" s="38" t="b">
        <v>0</v>
      </c>
      <c r="R97" s="38" t="b">
        <v>0</v>
      </c>
      <c r="S97" s="38"/>
    </row>
    <row r="98" spans="2:19" ht="24.95" customHeight="1" x14ac:dyDescent="0.15">
      <c r="B98" s="717" t="s">
        <v>97</v>
      </c>
      <c r="C98" s="718"/>
      <c r="D98" s="719"/>
      <c r="E98" s="39"/>
      <c r="F98" s="39"/>
      <c r="G98" s="40"/>
      <c r="H98" s="720" t="s">
        <v>98</v>
      </c>
      <c r="I98" s="721"/>
      <c r="J98" s="722"/>
      <c r="K98" s="39"/>
      <c r="L98" s="39"/>
      <c r="M98" s="40"/>
      <c r="N98" s="38" t="b">
        <v>0</v>
      </c>
      <c r="O98" s="38" t="b">
        <v>0</v>
      </c>
      <c r="P98" s="38" t="b">
        <v>0</v>
      </c>
      <c r="Q98" s="38" t="b">
        <v>0</v>
      </c>
      <c r="R98" s="38" t="b">
        <v>0</v>
      </c>
      <c r="S98" s="38"/>
    </row>
    <row r="99" spans="2:19" x14ac:dyDescent="0.15">
      <c r="B99" s="55" t="s">
        <v>28</v>
      </c>
      <c r="C99" s="16"/>
      <c r="D99" s="16"/>
      <c r="E99" s="16"/>
      <c r="F99" s="16"/>
      <c r="G99" s="16"/>
      <c r="H99" s="16"/>
      <c r="I99" s="16"/>
      <c r="J99" s="16"/>
      <c r="K99" s="16"/>
      <c r="L99" s="16"/>
      <c r="M99" s="16"/>
      <c r="N99" s="1">
        <f t="shared" ref="N99:S99" si="4">COUNTIF(N96:N98,"waar")</f>
        <v>0</v>
      </c>
      <c r="O99" s="1">
        <f t="shared" si="4"/>
        <v>0</v>
      </c>
      <c r="P99" s="1">
        <f t="shared" si="4"/>
        <v>0</v>
      </c>
      <c r="Q99" s="1">
        <f t="shared" si="4"/>
        <v>0</v>
      </c>
      <c r="R99" s="1">
        <f t="shared" si="4"/>
        <v>0</v>
      </c>
      <c r="S99" s="1">
        <f t="shared" si="4"/>
        <v>0</v>
      </c>
    </row>
    <row r="100" spans="2:19" x14ac:dyDescent="0.15">
      <c r="B100" s="702"/>
      <c r="C100" s="703"/>
      <c r="D100" s="703"/>
      <c r="E100" s="703"/>
      <c r="F100" s="703"/>
      <c r="G100" s="703"/>
      <c r="H100" s="703"/>
      <c r="I100" s="703"/>
      <c r="J100" s="703"/>
      <c r="K100" s="703"/>
      <c r="L100" s="703"/>
      <c r="M100" s="704"/>
    </row>
    <row r="101" spans="2:19" x14ac:dyDescent="0.15">
      <c r="B101" s="705"/>
      <c r="C101" s="706"/>
      <c r="D101" s="706"/>
      <c r="E101" s="706"/>
      <c r="F101" s="706"/>
      <c r="G101" s="706"/>
      <c r="H101" s="706"/>
      <c r="I101" s="706"/>
      <c r="J101" s="706"/>
      <c r="K101" s="706"/>
      <c r="L101" s="706"/>
      <c r="M101" s="707"/>
    </row>
    <row r="102" spans="2:19" x14ac:dyDescent="0.15">
      <c r="B102" s="708"/>
      <c r="C102" s="709"/>
      <c r="D102" s="709"/>
      <c r="E102" s="709"/>
      <c r="F102" s="709"/>
      <c r="G102" s="709"/>
      <c r="H102" s="709"/>
      <c r="I102" s="709"/>
      <c r="J102" s="709"/>
      <c r="K102" s="709"/>
      <c r="L102" s="709"/>
      <c r="M102" s="710"/>
    </row>
    <row r="103" spans="2:19" x14ac:dyDescent="0.15">
      <c r="B103" s="43"/>
      <c r="C103" s="16"/>
      <c r="D103" s="16"/>
      <c r="E103" s="16"/>
      <c r="F103" s="16"/>
      <c r="G103" s="16"/>
      <c r="H103" s="16"/>
      <c r="I103" s="16"/>
      <c r="J103" s="16"/>
      <c r="K103" s="16"/>
      <c r="L103" s="16"/>
      <c r="M103" s="16"/>
    </row>
    <row r="104" spans="2:19" x14ac:dyDescent="0.15">
      <c r="B104" s="6" t="s">
        <v>99</v>
      </c>
    </row>
    <row r="105" spans="2:19" x14ac:dyDescent="0.15">
      <c r="B105" s="5"/>
    </row>
    <row r="106" spans="2:19" x14ac:dyDescent="0.15">
      <c r="B106" s="5" t="s">
        <v>100</v>
      </c>
    </row>
    <row r="107" spans="2:19" x14ac:dyDescent="0.15">
      <c r="B107" s="702"/>
      <c r="C107" s="703"/>
      <c r="D107" s="703"/>
      <c r="E107" s="703"/>
      <c r="F107" s="703"/>
      <c r="G107" s="703"/>
      <c r="H107" s="703"/>
      <c r="I107" s="703"/>
      <c r="J107" s="703"/>
      <c r="K107" s="703"/>
      <c r="L107" s="703"/>
      <c r="M107" s="704"/>
    </row>
    <row r="108" spans="2:19" x14ac:dyDescent="0.15">
      <c r="B108" s="705"/>
      <c r="C108" s="706"/>
      <c r="D108" s="706"/>
      <c r="E108" s="706"/>
      <c r="F108" s="706"/>
      <c r="G108" s="706"/>
      <c r="H108" s="706"/>
      <c r="I108" s="706"/>
      <c r="J108" s="706"/>
      <c r="K108" s="706"/>
      <c r="L108" s="706"/>
      <c r="M108" s="707"/>
    </row>
    <row r="109" spans="2:19" x14ac:dyDescent="0.15">
      <c r="B109" s="705"/>
      <c r="C109" s="706"/>
      <c r="D109" s="706"/>
      <c r="E109" s="706"/>
      <c r="F109" s="706"/>
      <c r="G109" s="706"/>
      <c r="H109" s="706"/>
      <c r="I109" s="706"/>
      <c r="J109" s="706"/>
      <c r="K109" s="706"/>
      <c r="L109" s="706"/>
      <c r="M109" s="707"/>
    </row>
    <row r="110" spans="2:19" x14ac:dyDescent="0.15">
      <c r="B110" s="708"/>
      <c r="C110" s="709"/>
      <c r="D110" s="709"/>
      <c r="E110" s="709"/>
      <c r="F110" s="709"/>
      <c r="G110" s="709"/>
      <c r="H110" s="709"/>
      <c r="I110" s="709"/>
      <c r="J110" s="709"/>
      <c r="K110" s="709"/>
      <c r="L110" s="709"/>
      <c r="M110" s="710"/>
    </row>
    <row r="111" spans="2:19" x14ac:dyDescent="0.15">
      <c r="B111" s="41"/>
    </row>
    <row r="112" spans="2:19" x14ac:dyDescent="0.15">
      <c r="B112" s="41"/>
    </row>
    <row r="113" spans="2:2" x14ac:dyDescent="0.15">
      <c r="B113" s="41"/>
    </row>
    <row r="114" spans="2:2" x14ac:dyDescent="0.15">
      <c r="B114" s="41"/>
    </row>
  </sheetData>
  <sheetProtection algorithmName="SHA-512" hashValue="9qUakrrfjW80P45WHmm6giw1nChsI6Uyji35564orNIedH+goN8tfbWz4ALqte1zGy2hKP2VIPlYaESUl/DShA==" saltValue="faNO38hawL3gse7w04vYVA==" spinCount="100000" sheet="1" objects="1" scenarios="1"/>
  <mergeCells count="68">
    <mergeCell ref="B1:M1"/>
    <mergeCell ref="B2:M2"/>
    <mergeCell ref="B7:M7"/>
    <mergeCell ref="B9:D9"/>
    <mergeCell ref="E9:M9"/>
    <mergeCell ref="E10:M10"/>
    <mergeCell ref="B11:D11"/>
    <mergeCell ref="E11:M11"/>
    <mergeCell ref="B35:D35"/>
    <mergeCell ref="H35:J35"/>
    <mergeCell ref="B10:D10"/>
    <mergeCell ref="B12:D12"/>
    <mergeCell ref="E12:M12"/>
    <mergeCell ref="K29:L29"/>
    <mergeCell ref="K30:L30"/>
    <mergeCell ref="B23:M25"/>
    <mergeCell ref="J27:M27"/>
    <mergeCell ref="B41:M43"/>
    <mergeCell ref="J46:M46"/>
    <mergeCell ref="B36:D36"/>
    <mergeCell ref="H36:J36"/>
    <mergeCell ref="B37:D37"/>
    <mergeCell ref="H37:J37"/>
    <mergeCell ref="B38:D38"/>
    <mergeCell ref="H38:J39"/>
    <mergeCell ref="B39:D39"/>
    <mergeCell ref="B40:C40"/>
    <mergeCell ref="B55:D55"/>
    <mergeCell ref="H55:J55"/>
    <mergeCell ref="B56:D56"/>
    <mergeCell ref="H56:J56"/>
    <mergeCell ref="K47:L47"/>
    <mergeCell ref="K48:L48"/>
    <mergeCell ref="K49:L49"/>
    <mergeCell ref="B54:D54"/>
    <mergeCell ref="H54:J54"/>
    <mergeCell ref="B57:D57"/>
    <mergeCell ref="H57:J57"/>
    <mergeCell ref="B81:D81"/>
    <mergeCell ref="H81:J81"/>
    <mergeCell ref="B77:D77"/>
    <mergeCell ref="H77:J77"/>
    <mergeCell ref="B58:D58"/>
    <mergeCell ref="H58:J58"/>
    <mergeCell ref="B59:D59"/>
    <mergeCell ref="H59:J59"/>
    <mergeCell ref="H75:J75"/>
    <mergeCell ref="B78:D78"/>
    <mergeCell ref="H78:J78"/>
    <mergeCell ref="B60:D60"/>
    <mergeCell ref="H60:J60"/>
    <mergeCell ref="B62:M64"/>
    <mergeCell ref="B75:D75"/>
    <mergeCell ref="B79:D79"/>
    <mergeCell ref="H79:J79"/>
    <mergeCell ref="B80:D80"/>
    <mergeCell ref="H80:J80"/>
    <mergeCell ref="B76:D76"/>
    <mergeCell ref="H76:J76"/>
    <mergeCell ref="B107:M110"/>
    <mergeCell ref="B83:M85"/>
    <mergeCell ref="B96:D96"/>
    <mergeCell ref="H96:J96"/>
    <mergeCell ref="B98:D98"/>
    <mergeCell ref="H98:J98"/>
    <mergeCell ref="B100:M102"/>
    <mergeCell ref="B97:D97"/>
    <mergeCell ref="H97:J97"/>
  </mergeCells>
  <phoneticPr fontId="58" type="noConversion"/>
  <conditionalFormatting sqref="M89:M91">
    <cfRule type="cellIs" dxfId="133" priority="1" stopIfTrue="1" operator="between">
      <formula>4</formula>
      <formula>6</formula>
    </cfRule>
  </conditionalFormatting>
  <conditionalFormatting sqref="M28:M30">
    <cfRule type="cellIs" dxfId="132" priority="2" stopIfTrue="1" operator="between">
      <formula>7</formula>
      <formula>9</formula>
    </cfRule>
  </conditionalFormatting>
  <conditionalFormatting sqref="M47:M49">
    <cfRule type="cellIs" dxfId="131" priority="3" stopIfTrue="1" operator="between">
      <formula>7</formula>
      <formula>14</formula>
    </cfRule>
  </conditionalFormatting>
  <conditionalFormatting sqref="M68:M70">
    <cfRule type="cellIs" dxfId="130" priority="4" stopIfTrue="1" operator="between">
      <formula>5</formula>
      <formula>14</formula>
    </cfRule>
  </conditionalFormatting>
  <conditionalFormatting sqref="B7:M7">
    <cfRule type="expression" dxfId="129" priority="5" stopIfTrue="1">
      <formula>$E$9=""</formula>
    </cfRule>
  </conditionalFormatting>
  <dataValidations count="1">
    <dataValidation allowBlank="1" showInputMessage="1" showErrorMessage="1" promptTitle="nieuwe regel?" prompt="druk op Alt+Enter" sqref="B23:M25 B100:M102 B41:M43 B62:M64 B83:M85 B107:M110"/>
  </dataValidations>
  <pageMargins left="0.75" right="0.4" top="0.22" bottom="0.21" header="0.12" footer="0.21"/>
  <pageSetup paperSize="9" scale="90" orientation="portrait" horizontalDpi="4294967293" verticalDpi="0" r:id="rId1"/>
  <headerFooter alignWithMargins="0">
    <oddFooter>&amp;L© Eduforce / Meesterwerk &amp;Cpagina &amp;P&amp;R&amp;D / &amp;T</oddFooter>
  </headerFooter>
  <rowBreaks count="1" manualBreakCount="1">
    <brk id="65" min="1" max="12" man="1"/>
  </rowBreaks>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4</xdr:col>
                    <xdr:colOff>66675</xdr:colOff>
                    <xdr:row>34</xdr:row>
                    <xdr:rowOff>57150</xdr:rowOff>
                  </from>
                  <to>
                    <xdr:col>4</xdr:col>
                    <xdr:colOff>371475</xdr:colOff>
                    <xdr:row>35</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xdr:col>
                    <xdr:colOff>66675</xdr:colOff>
                    <xdr:row>34</xdr:row>
                    <xdr:rowOff>57150</xdr:rowOff>
                  </from>
                  <to>
                    <xdr:col>5</xdr:col>
                    <xdr:colOff>371475</xdr:colOff>
                    <xdr:row>35</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6</xdr:col>
                    <xdr:colOff>66675</xdr:colOff>
                    <xdr:row>34</xdr:row>
                    <xdr:rowOff>57150</xdr:rowOff>
                  </from>
                  <to>
                    <xdr:col>6</xdr:col>
                    <xdr:colOff>371475</xdr:colOff>
                    <xdr:row>35</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4</xdr:col>
                    <xdr:colOff>66675</xdr:colOff>
                    <xdr:row>35</xdr:row>
                    <xdr:rowOff>57150</xdr:rowOff>
                  </from>
                  <to>
                    <xdr:col>4</xdr:col>
                    <xdr:colOff>371475</xdr:colOff>
                    <xdr:row>35</xdr:row>
                    <xdr:rowOff>276225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5</xdr:col>
                    <xdr:colOff>66675</xdr:colOff>
                    <xdr:row>35</xdr:row>
                    <xdr:rowOff>57150</xdr:rowOff>
                  </from>
                  <to>
                    <xdr:col>5</xdr:col>
                    <xdr:colOff>371475</xdr:colOff>
                    <xdr:row>35</xdr:row>
                    <xdr:rowOff>276225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6</xdr:col>
                    <xdr:colOff>66675</xdr:colOff>
                    <xdr:row>35</xdr:row>
                    <xdr:rowOff>57150</xdr:rowOff>
                  </from>
                  <to>
                    <xdr:col>6</xdr:col>
                    <xdr:colOff>371475</xdr:colOff>
                    <xdr:row>35</xdr:row>
                    <xdr:rowOff>276225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xdr:col>
                    <xdr:colOff>66675</xdr:colOff>
                    <xdr:row>36</xdr:row>
                    <xdr:rowOff>57150</xdr:rowOff>
                  </from>
                  <to>
                    <xdr:col>4</xdr:col>
                    <xdr:colOff>371475</xdr:colOff>
                    <xdr:row>36</xdr:row>
                    <xdr:rowOff>276225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5</xdr:col>
                    <xdr:colOff>66675</xdr:colOff>
                    <xdr:row>36</xdr:row>
                    <xdr:rowOff>57150</xdr:rowOff>
                  </from>
                  <to>
                    <xdr:col>5</xdr:col>
                    <xdr:colOff>371475</xdr:colOff>
                    <xdr:row>36</xdr:row>
                    <xdr:rowOff>276225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6</xdr:col>
                    <xdr:colOff>66675</xdr:colOff>
                    <xdr:row>36</xdr:row>
                    <xdr:rowOff>57150</xdr:rowOff>
                  </from>
                  <to>
                    <xdr:col>6</xdr:col>
                    <xdr:colOff>371475</xdr:colOff>
                    <xdr:row>36</xdr:row>
                    <xdr:rowOff>276225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4</xdr:col>
                    <xdr:colOff>66675</xdr:colOff>
                    <xdr:row>37</xdr:row>
                    <xdr:rowOff>57150</xdr:rowOff>
                  </from>
                  <to>
                    <xdr:col>4</xdr:col>
                    <xdr:colOff>371475</xdr:colOff>
                    <xdr:row>37</xdr:row>
                    <xdr:rowOff>276225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5</xdr:col>
                    <xdr:colOff>66675</xdr:colOff>
                    <xdr:row>37</xdr:row>
                    <xdr:rowOff>57150</xdr:rowOff>
                  </from>
                  <to>
                    <xdr:col>5</xdr:col>
                    <xdr:colOff>371475</xdr:colOff>
                    <xdr:row>37</xdr:row>
                    <xdr:rowOff>276225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6</xdr:col>
                    <xdr:colOff>66675</xdr:colOff>
                    <xdr:row>37</xdr:row>
                    <xdr:rowOff>57150</xdr:rowOff>
                  </from>
                  <to>
                    <xdr:col>6</xdr:col>
                    <xdr:colOff>371475</xdr:colOff>
                    <xdr:row>37</xdr:row>
                    <xdr:rowOff>276225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4</xdr:col>
                    <xdr:colOff>66675</xdr:colOff>
                    <xdr:row>38</xdr:row>
                    <xdr:rowOff>57150</xdr:rowOff>
                  </from>
                  <to>
                    <xdr:col>4</xdr:col>
                    <xdr:colOff>371475</xdr:colOff>
                    <xdr:row>38</xdr:row>
                    <xdr:rowOff>276225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5</xdr:col>
                    <xdr:colOff>66675</xdr:colOff>
                    <xdr:row>38</xdr:row>
                    <xdr:rowOff>57150</xdr:rowOff>
                  </from>
                  <to>
                    <xdr:col>5</xdr:col>
                    <xdr:colOff>371475</xdr:colOff>
                    <xdr:row>38</xdr:row>
                    <xdr:rowOff>276225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6</xdr:col>
                    <xdr:colOff>66675</xdr:colOff>
                    <xdr:row>38</xdr:row>
                    <xdr:rowOff>57150</xdr:rowOff>
                  </from>
                  <to>
                    <xdr:col>6</xdr:col>
                    <xdr:colOff>371475</xdr:colOff>
                    <xdr:row>38</xdr:row>
                    <xdr:rowOff>276225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10</xdr:col>
                    <xdr:colOff>66675</xdr:colOff>
                    <xdr:row>34</xdr:row>
                    <xdr:rowOff>57150</xdr:rowOff>
                  </from>
                  <to>
                    <xdr:col>10</xdr:col>
                    <xdr:colOff>371475</xdr:colOff>
                    <xdr:row>35</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11</xdr:col>
                    <xdr:colOff>66675</xdr:colOff>
                    <xdr:row>34</xdr:row>
                    <xdr:rowOff>57150</xdr:rowOff>
                  </from>
                  <to>
                    <xdr:col>11</xdr:col>
                    <xdr:colOff>371475</xdr:colOff>
                    <xdr:row>35</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12</xdr:col>
                    <xdr:colOff>66675</xdr:colOff>
                    <xdr:row>34</xdr:row>
                    <xdr:rowOff>57150</xdr:rowOff>
                  </from>
                  <to>
                    <xdr:col>12</xdr:col>
                    <xdr:colOff>371475</xdr:colOff>
                    <xdr:row>35</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10</xdr:col>
                    <xdr:colOff>66675</xdr:colOff>
                    <xdr:row>35</xdr:row>
                    <xdr:rowOff>57150</xdr:rowOff>
                  </from>
                  <to>
                    <xdr:col>10</xdr:col>
                    <xdr:colOff>371475</xdr:colOff>
                    <xdr:row>35</xdr:row>
                    <xdr:rowOff>276225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11</xdr:col>
                    <xdr:colOff>66675</xdr:colOff>
                    <xdr:row>35</xdr:row>
                    <xdr:rowOff>57150</xdr:rowOff>
                  </from>
                  <to>
                    <xdr:col>11</xdr:col>
                    <xdr:colOff>371475</xdr:colOff>
                    <xdr:row>35</xdr:row>
                    <xdr:rowOff>276225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12</xdr:col>
                    <xdr:colOff>66675</xdr:colOff>
                    <xdr:row>35</xdr:row>
                    <xdr:rowOff>57150</xdr:rowOff>
                  </from>
                  <to>
                    <xdr:col>12</xdr:col>
                    <xdr:colOff>371475</xdr:colOff>
                    <xdr:row>35</xdr:row>
                    <xdr:rowOff>276225</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10</xdr:col>
                    <xdr:colOff>66675</xdr:colOff>
                    <xdr:row>36</xdr:row>
                    <xdr:rowOff>57150</xdr:rowOff>
                  </from>
                  <to>
                    <xdr:col>10</xdr:col>
                    <xdr:colOff>371475</xdr:colOff>
                    <xdr:row>36</xdr:row>
                    <xdr:rowOff>276225</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11</xdr:col>
                    <xdr:colOff>66675</xdr:colOff>
                    <xdr:row>36</xdr:row>
                    <xdr:rowOff>57150</xdr:rowOff>
                  </from>
                  <to>
                    <xdr:col>11</xdr:col>
                    <xdr:colOff>371475</xdr:colOff>
                    <xdr:row>36</xdr:row>
                    <xdr:rowOff>276225</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12</xdr:col>
                    <xdr:colOff>66675</xdr:colOff>
                    <xdr:row>36</xdr:row>
                    <xdr:rowOff>57150</xdr:rowOff>
                  </from>
                  <to>
                    <xdr:col>12</xdr:col>
                    <xdr:colOff>371475</xdr:colOff>
                    <xdr:row>36</xdr:row>
                    <xdr:rowOff>276225</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10</xdr:col>
                    <xdr:colOff>66675</xdr:colOff>
                    <xdr:row>37</xdr:row>
                    <xdr:rowOff>257175</xdr:rowOff>
                  </from>
                  <to>
                    <xdr:col>10</xdr:col>
                    <xdr:colOff>371475</xdr:colOff>
                    <xdr:row>38</xdr:row>
                    <xdr:rowOff>161925</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11</xdr:col>
                    <xdr:colOff>66675</xdr:colOff>
                    <xdr:row>37</xdr:row>
                    <xdr:rowOff>257175</xdr:rowOff>
                  </from>
                  <to>
                    <xdr:col>11</xdr:col>
                    <xdr:colOff>371475</xdr:colOff>
                    <xdr:row>38</xdr:row>
                    <xdr:rowOff>161925</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12</xdr:col>
                    <xdr:colOff>66675</xdr:colOff>
                    <xdr:row>37</xdr:row>
                    <xdr:rowOff>257175</xdr:rowOff>
                  </from>
                  <to>
                    <xdr:col>12</xdr:col>
                    <xdr:colOff>371475</xdr:colOff>
                    <xdr:row>38</xdr:row>
                    <xdr:rowOff>161925</xdr:rowOff>
                  </to>
                </anchor>
              </controlPr>
            </control>
          </mc:Choice>
        </mc:AlternateContent>
        <mc:AlternateContent xmlns:mc="http://schemas.openxmlformats.org/markup-compatibility/2006">
          <mc:Choice Requires="x14">
            <control shapeId="1052" r:id="rId31" name="Check Box 28">
              <controlPr locked="0" defaultSize="0" autoFill="0" autoLine="0" autoPict="0">
                <anchor moveWithCells="1">
                  <from>
                    <xdr:col>4</xdr:col>
                    <xdr:colOff>66675</xdr:colOff>
                    <xdr:row>53</xdr:row>
                    <xdr:rowOff>57150</xdr:rowOff>
                  </from>
                  <to>
                    <xdr:col>4</xdr:col>
                    <xdr:colOff>371475</xdr:colOff>
                    <xdr:row>54</xdr:row>
                    <xdr:rowOff>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5</xdr:col>
                    <xdr:colOff>66675</xdr:colOff>
                    <xdr:row>53</xdr:row>
                    <xdr:rowOff>57150</xdr:rowOff>
                  </from>
                  <to>
                    <xdr:col>5</xdr:col>
                    <xdr:colOff>371475</xdr:colOff>
                    <xdr:row>54</xdr:row>
                    <xdr:rowOff>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6</xdr:col>
                    <xdr:colOff>66675</xdr:colOff>
                    <xdr:row>53</xdr:row>
                    <xdr:rowOff>57150</xdr:rowOff>
                  </from>
                  <to>
                    <xdr:col>6</xdr:col>
                    <xdr:colOff>371475</xdr:colOff>
                    <xdr:row>54</xdr:row>
                    <xdr:rowOff>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4</xdr:col>
                    <xdr:colOff>66675</xdr:colOff>
                    <xdr:row>54</xdr:row>
                    <xdr:rowOff>57150</xdr:rowOff>
                  </from>
                  <to>
                    <xdr:col>4</xdr:col>
                    <xdr:colOff>371475</xdr:colOff>
                    <xdr:row>54</xdr:row>
                    <xdr:rowOff>276225</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5</xdr:col>
                    <xdr:colOff>66675</xdr:colOff>
                    <xdr:row>54</xdr:row>
                    <xdr:rowOff>57150</xdr:rowOff>
                  </from>
                  <to>
                    <xdr:col>5</xdr:col>
                    <xdr:colOff>371475</xdr:colOff>
                    <xdr:row>54</xdr:row>
                    <xdr:rowOff>276225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6</xdr:col>
                    <xdr:colOff>66675</xdr:colOff>
                    <xdr:row>54</xdr:row>
                    <xdr:rowOff>57150</xdr:rowOff>
                  </from>
                  <to>
                    <xdr:col>6</xdr:col>
                    <xdr:colOff>371475</xdr:colOff>
                    <xdr:row>54</xdr:row>
                    <xdr:rowOff>276225</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4</xdr:col>
                    <xdr:colOff>66675</xdr:colOff>
                    <xdr:row>55</xdr:row>
                    <xdr:rowOff>57150</xdr:rowOff>
                  </from>
                  <to>
                    <xdr:col>4</xdr:col>
                    <xdr:colOff>371475</xdr:colOff>
                    <xdr:row>55</xdr:row>
                    <xdr:rowOff>276225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5</xdr:col>
                    <xdr:colOff>66675</xdr:colOff>
                    <xdr:row>55</xdr:row>
                    <xdr:rowOff>57150</xdr:rowOff>
                  </from>
                  <to>
                    <xdr:col>5</xdr:col>
                    <xdr:colOff>371475</xdr:colOff>
                    <xdr:row>55</xdr:row>
                    <xdr:rowOff>276225</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6</xdr:col>
                    <xdr:colOff>66675</xdr:colOff>
                    <xdr:row>55</xdr:row>
                    <xdr:rowOff>57150</xdr:rowOff>
                  </from>
                  <to>
                    <xdr:col>6</xdr:col>
                    <xdr:colOff>371475</xdr:colOff>
                    <xdr:row>55</xdr:row>
                    <xdr:rowOff>276225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4</xdr:col>
                    <xdr:colOff>66675</xdr:colOff>
                    <xdr:row>56</xdr:row>
                    <xdr:rowOff>57150</xdr:rowOff>
                  </from>
                  <to>
                    <xdr:col>4</xdr:col>
                    <xdr:colOff>371475</xdr:colOff>
                    <xdr:row>56</xdr:row>
                    <xdr:rowOff>276225</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5</xdr:col>
                    <xdr:colOff>66675</xdr:colOff>
                    <xdr:row>56</xdr:row>
                    <xdr:rowOff>57150</xdr:rowOff>
                  </from>
                  <to>
                    <xdr:col>5</xdr:col>
                    <xdr:colOff>371475</xdr:colOff>
                    <xdr:row>56</xdr:row>
                    <xdr:rowOff>276225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6</xdr:col>
                    <xdr:colOff>66675</xdr:colOff>
                    <xdr:row>56</xdr:row>
                    <xdr:rowOff>57150</xdr:rowOff>
                  </from>
                  <to>
                    <xdr:col>6</xdr:col>
                    <xdr:colOff>371475</xdr:colOff>
                    <xdr:row>56</xdr:row>
                    <xdr:rowOff>276225</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10</xdr:col>
                    <xdr:colOff>66675</xdr:colOff>
                    <xdr:row>53</xdr:row>
                    <xdr:rowOff>57150</xdr:rowOff>
                  </from>
                  <to>
                    <xdr:col>10</xdr:col>
                    <xdr:colOff>371475</xdr:colOff>
                    <xdr:row>54</xdr:row>
                    <xdr:rowOff>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11</xdr:col>
                    <xdr:colOff>66675</xdr:colOff>
                    <xdr:row>53</xdr:row>
                    <xdr:rowOff>57150</xdr:rowOff>
                  </from>
                  <to>
                    <xdr:col>11</xdr:col>
                    <xdr:colOff>371475</xdr:colOff>
                    <xdr:row>54</xdr:row>
                    <xdr:rowOff>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12</xdr:col>
                    <xdr:colOff>66675</xdr:colOff>
                    <xdr:row>53</xdr:row>
                    <xdr:rowOff>57150</xdr:rowOff>
                  </from>
                  <to>
                    <xdr:col>12</xdr:col>
                    <xdr:colOff>371475</xdr:colOff>
                    <xdr:row>54</xdr:row>
                    <xdr:rowOff>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10</xdr:col>
                    <xdr:colOff>66675</xdr:colOff>
                    <xdr:row>54</xdr:row>
                    <xdr:rowOff>57150</xdr:rowOff>
                  </from>
                  <to>
                    <xdr:col>10</xdr:col>
                    <xdr:colOff>371475</xdr:colOff>
                    <xdr:row>54</xdr:row>
                    <xdr:rowOff>276225</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11</xdr:col>
                    <xdr:colOff>66675</xdr:colOff>
                    <xdr:row>54</xdr:row>
                    <xdr:rowOff>57150</xdr:rowOff>
                  </from>
                  <to>
                    <xdr:col>11</xdr:col>
                    <xdr:colOff>371475</xdr:colOff>
                    <xdr:row>54</xdr:row>
                    <xdr:rowOff>276225</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12</xdr:col>
                    <xdr:colOff>66675</xdr:colOff>
                    <xdr:row>54</xdr:row>
                    <xdr:rowOff>57150</xdr:rowOff>
                  </from>
                  <to>
                    <xdr:col>12</xdr:col>
                    <xdr:colOff>371475</xdr:colOff>
                    <xdr:row>54</xdr:row>
                    <xdr:rowOff>276225</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10</xdr:col>
                    <xdr:colOff>66675</xdr:colOff>
                    <xdr:row>55</xdr:row>
                    <xdr:rowOff>57150</xdr:rowOff>
                  </from>
                  <to>
                    <xdr:col>10</xdr:col>
                    <xdr:colOff>371475</xdr:colOff>
                    <xdr:row>55</xdr:row>
                    <xdr:rowOff>276225</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11</xdr:col>
                    <xdr:colOff>66675</xdr:colOff>
                    <xdr:row>55</xdr:row>
                    <xdr:rowOff>57150</xdr:rowOff>
                  </from>
                  <to>
                    <xdr:col>11</xdr:col>
                    <xdr:colOff>371475</xdr:colOff>
                    <xdr:row>55</xdr:row>
                    <xdr:rowOff>276225</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12</xdr:col>
                    <xdr:colOff>66675</xdr:colOff>
                    <xdr:row>55</xdr:row>
                    <xdr:rowOff>57150</xdr:rowOff>
                  </from>
                  <to>
                    <xdr:col>12</xdr:col>
                    <xdr:colOff>371475</xdr:colOff>
                    <xdr:row>55</xdr:row>
                    <xdr:rowOff>276225</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10</xdr:col>
                    <xdr:colOff>66675</xdr:colOff>
                    <xdr:row>56</xdr:row>
                    <xdr:rowOff>57150</xdr:rowOff>
                  </from>
                  <to>
                    <xdr:col>10</xdr:col>
                    <xdr:colOff>371475</xdr:colOff>
                    <xdr:row>56</xdr:row>
                    <xdr:rowOff>276225</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11</xdr:col>
                    <xdr:colOff>66675</xdr:colOff>
                    <xdr:row>56</xdr:row>
                    <xdr:rowOff>57150</xdr:rowOff>
                  </from>
                  <to>
                    <xdr:col>11</xdr:col>
                    <xdr:colOff>371475</xdr:colOff>
                    <xdr:row>56</xdr:row>
                    <xdr:rowOff>276225</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12</xdr:col>
                    <xdr:colOff>66675</xdr:colOff>
                    <xdr:row>56</xdr:row>
                    <xdr:rowOff>57150</xdr:rowOff>
                  </from>
                  <to>
                    <xdr:col>12</xdr:col>
                    <xdr:colOff>371475</xdr:colOff>
                    <xdr:row>56</xdr:row>
                    <xdr:rowOff>276225</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4</xdr:col>
                    <xdr:colOff>66675</xdr:colOff>
                    <xdr:row>57</xdr:row>
                    <xdr:rowOff>57150</xdr:rowOff>
                  </from>
                  <to>
                    <xdr:col>4</xdr:col>
                    <xdr:colOff>371475</xdr:colOff>
                    <xdr:row>57</xdr:row>
                    <xdr:rowOff>276225</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5</xdr:col>
                    <xdr:colOff>66675</xdr:colOff>
                    <xdr:row>57</xdr:row>
                    <xdr:rowOff>57150</xdr:rowOff>
                  </from>
                  <to>
                    <xdr:col>5</xdr:col>
                    <xdr:colOff>371475</xdr:colOff>
                    <xdr:row>57</xdr:row>
                    <xdr:rowOff>276225</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6</xdr:col>
                    <xdr:colOff>66675</xdr:colOff>
                    <xdr:row>57</xdr:row>
                    <xdr:rowOff>57150</xdr:rowOff>
                  </from>
                  <to>
                    <xdr:col>6</xdr:col>
                    <xdr:colOff>371475</xdr:colOff>
                    <xdr:row>57</xdr:row>
                    <xdr:rowOff>276225</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10</xdr:col>
                    <xdr:colOff>66675</xdr:colOff>
                    <xdr:row>57</xdr:row>
                    <xdr:rowOff>57150</xdr:rowOff>
                  </from>
                  <to>
                    <xdr:col>10</xdr:col>
                    <xdr:colOff>371475</xdr:colOff>
                    <xdr:row>57</xdr:row>
                    <xdr:rowOff>276225</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11</xdr:col>
                    <xdr:colOff>66675</xdr:colOff>
                    <xdr:row>57</xdr:row>
                    <xdr:rowOff>57150</xdr:rowOff>
                  </from>
                  <to>
                    <xdr:col>11</xdr:col>
                    <xdr:colOff>371475</xdr:colOff>
                    <xdr:row>57</xdr:row>
                    <xdr:rowOff>276225</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12</xdr:col>
                    <xdr:colOff>66675</xdr:colOff>
                    <xdr:row>57</xdr:row>
                    <xdr:rowOff>57150</xdr:rowOff>
                  </from>
                  <to>
                    <xdr:col>12</xdr:col>
                    <xdr:colOff>371475</xdr:colOff>
                    <xdr:row>57</xdr:row>
                    <xdr:rowOff>276225</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4</xdr:col>
                    <xdr:colOff>66675</xdr:colOff>
                    <xdr:row>58</xdr:row>
                    <xdr:rowOff>57150</xdr:rowOff>
                  </from>
                  <to>
                    <xdr:col>4</xdr:col>
                    <xdr:colOff>371475</xdr:colOff>
                    <xdr:row>58</xdr:row>
                    <xdr:rowOff>276225</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5</xdr:col>
                    <xdr:colOff>66675</xdr:colOff>
                    <xdr:row>58</xdr:row>
                    <xdr:rowOff>57150</xdr:rowOff>
                  </from>
                  <to>
                    <xdr:col>5</xdr:col>
                    <xdr:colOff>371475</xdr:colOff>
                    <xdr:row>58</xdr:row>
                    <xdr:rowOff>276225</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6</xdr:col>
                    <xdr:colOff>66675</xdr:colOff>
                    <xdr:row>58</xdr:row>
                    <xdr:rowOff>57150</xdr:rowOff>
                  </from>
                  <to>
                    <xdr:col>6</xdr:col>
                    <xdr:colOff>371475</xdr:colOff>
                    <xdr:row>58</xdr:row>
                    <xdr:rowOff>276225</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10</xdr:col>
                    <xdr:colOff>66675</xdr:colOff>
                    <xdr:row>58</xdr:row>
                    <xdr:rowOff>57150</xdr:rowOff>
                  </from>
                  <to>
                    <xdr:col>10</xdr:col>
                    <xdr:colOff>371475</xdr:colOff>
                    <xdr:row>58</xdr:row>
                    <xdr:rowOff>276225</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11</xdr:col>
                    <xdr:colOff>66675</xdr:colOff>
                    <xdr:row>58</xdr:row>
                    <xdr:rowOff>57150</xdr:rowOff>
                  </from>
                  <to>
                    <xdr:col>11</xdr:col>
                    <xdr:colOff>371475</xdr:colOff>
                    <xdr:row>58</xdr:row>
                    <xdr:rowOff>276225</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12</xdr:col>
                    <xdr:colOff>66675</xdr:colOff>
                    <xdr:row>58</xdr:row>
                    <xdr:rowOff>57150</xdr:rowOff>
                  </from>
                  <to>
                    <xdr:col>12</xdr:col>
                    <xdr:colOff>371475</xdr:colOff>
                    <xdr:row>58</xdr:row>
                    <xdr:rowOff>276225</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4</xdr:col>
                    <xdr:colOff>66675</xdr:colOff>
                    <xdr:row>59</xdr:row>
                    <xdr:rowOff>57150</xdr:rowOff>
                  </from>
                  <to>
                    <xdr:col>4</xdr:col>
                    <xdr:colOff>371475</xdr:colOff>
                    <xdr:row>59</xdr:row>
                    <xdr:rowOff>276225</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5</xdr:col>
                    <xdr:colOff>66675</xdr:colOff>
                    <xdr:row>59</xdr:row>
                    <xdr:rowOff>57150</xdr:rowOff>
                  </from>
                  <to>
                    <xdr:col>5</xdr:col>
                    <xdr:colOff>371475</xdr:colOff>
                    <xdr:row>59</xdr:row>
                    <xdr:rowOff>276225</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6</xdr:col>
                    <xdr:colOff>66675</xdr:colOff>
                    <xdr:row>59</xdr:row>
                    <xdr:rowOff>57150</xdr:rowOff>
                  </from>
                  <to>
                    <xdr:col>6</xdr:col>
                    <xdr:colOff>371475</xdr:colOff>
                    <xdr:row>59</xdr:row>
                    <xdr:rowOff>276225</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10</xdr:col>
                    <xdr:colOff>66675</xdr:colOff>
                    <xdr:row>59</xdr:row>
                    <xdr:rowOff>57150</xdr:rowOff>
                  </from>
                  <to>
                    <xdr:col>10</xdr:col>
                    <xdr:colOff>371475</xdr:colOff>
                    <xdr:row>59</xdr:row>
                    <xdr:rowOff>276225</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11</xdr:col>
                    <xdr:colOff>66675</xdr:colOff>
                    <xdr:row>59</xdr:row>
                    <xdr:rowOff>57150</xdr:rowOff>
                  </from>
                  <to>
                    <xdr:col>11</xdr:col>
                    <xdr:colOff>371475</xdr:colOff>
                    <xdr:row>59</xdr:row>
                    <xdr:rowOff>276225</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12</xdr:col>
                    <xdr:colOff>66675</xdr:colOff>
                    <xdr:row>59</xdr:row>
                    <xdr:rowOff>57150</xdr:rowOff>
                  </from>
                  <to>
                    <xdr:col>12</xdr:col>
                    <xdr:colOff>371475</xdr:colOff>
                    <xdr:row>59</xdr:row>
                    <xdr:rowOff>276225</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2</xdr:col>
                    <xdr:colOff>66675</xdr:colOff>
                    <xdr:row>17</xdr:row>
                    <xdr:rowOff>66675</xdr:rowOff>
                  </from>
                  <to>
                    <xdr:col>2</xdr:col>
                    <xdr:colOff>371475</xdr:colOff>
                    <xdr:row>17</xdr:row>
                    <xdr:rowOff>190500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2</xdr:col>
                    <xdr:colOff>66675</xdr:colOff>
                    <xdr:row>18</xdr:row>
                    <xdr:rowOff>19050</xdr:rowOff>
                  </from>
                  <to>
                    <xdr:col>2</xdr:col>
                    <xdr:colOff>371475</xdr:colOff>
                    <xdr:row>18</xdr:row>
                    <xdr:rowOff>238125</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2</xdr:col>
                    <xdr:colOff>66675</xdr:colOff>
                    <xdr:row>19</xdr:row>
                    <xdr:rowOff>9525</xdr:rowOff>
                  </from>
                  <to>
                    <xdr:col>2</xdr:col>
                    <xdr:colOff>371475</xdr:colOff>
                    <xdr:row>19</xdr:row>
                    <xdr:rowOff>228600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2</xdr:col>
                    <xdr:colOff>66675</xdr:colOff>
                    <xdr:row>20</xdr:row>
                    <xdr:rowOff>19050</xdr:rowOff>
                  </from>
                  <to>
                    <xdr:col>2</xdr:col>
                    <xdr:colOff>371475</xdr:colOff>
                    <xdr:row>20</xdr:row>
                    <xdr:rowOff>238125</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4</xdr:col>
                    <xdr:colOff>66675</xdr:colOff>
                    <xdr:row>17</xdr:row>
                    <xdr:rowOff>66675</xdr:rowOff>
                  </from>
                  <to>
                    <xdr:col>4</xdr:col>
                    <xdr:colOff>371475</xdr:colOff>
                    <xdr:row>17</xdr:row>
                    <xdr:rowOff>190500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4</xdr:col>
                    <xdr:colOff>66675</xdr:colOff>
                    <xdr:row>18</xdr:row>
                    <xdr:rowOff>19050</xdr:rowOff>
                  </from>
                  <to>
                    <xdr:col>4</xdr:col>
                    <xdr:colOff>371475</xdr:colOff>
                    <xdr:row>18</xdr:row>
                    <xdr:rowOff>238125</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4</xdr:col>
                    <xdr:colOff>66675</xdr:colOff>
                    <xdr:row>19</xdr:row>
                    <xdr:rowOff>9525</xdr:rowOff>
                  </from>
                  <to>
                    <xdr:col>4</xdr:col>
                    <xdr:colOff>371475</xdr:colOff>
                    <xdr:row>19</xdr:row>
                    <xdr:rowOff>228600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4</xdr:col>
                    <xdr:colOff>66675</xdr:colOff>
                    <xdr:row>20</xdr:row>
                    <xdr:rowOff>19050</xdr:rowOff>
                  </from>
                  <to>
                    <xdr:col>4</xdr:col>
                    <xdr:colOff>371475</xdr:colOff>
                    <xdr:row>20</xdr:row>
                    <xdr:rowOff>238125</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8</xdr:col>
                    <xdr:colOff>66675</xdr:colOff>
                    <xdr:row>17</xdr:row>
                    <xdr:rowOff>66675</xdr:rowOff>
                  </from>
                  <to>
                    <xdr:col>8</xdr:col>
                    <xdr:colOff>371475</xdr:colOff>
                    <xdr:row>17</xdr:row>
                    <xdr:rowOff>190500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8</xdr:col>
                    <xdr:colOff>66675</xdr:colOff>
                    <xdr:row>18</xdr:row>
                    <xdr:rowOff>19050</xdr:rowOff>
                  </from>
                  <to>
                    <xdr:col>8</xdr:col>
                    <xdr:colOff>371475</xdr:colOff>
                    <xdr:row>18</xdr:row>
                    <xdr:rowOff>238125</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8</xdr:col>
                    <xdr:colOff>66675</xdr:colOff>
                    <xdr:row>19</xdr:row>
                    <xdr:rowOff>9525</xdr:rowOff>
                  </from>
                  <to>
                    <xdr:col>8</xdr:col>
                    <xdr:colOff>371475</xdr:colOff>
                    <xdr:row>19</xdr:row>
                    <xdr:rowOff>228600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8</xdr:col>
                    <xdr:colOff>66675</xdr:colOff>
                    <xdr:row>20</xdr:row>
                    <xdr:rowOff>19050</xdr:rowOff>
                  </from>
                  <to>
                    <xdr:col>8</xdr:col>
                    <xdr:colOff>371475</xdr:colOff>
                    <xdr:row>20</xdr:row>
                    <xdr:rowOff>238125</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10</xdr:col>
                    <xdr:colOff>66675</xdr:colOff>
                    <xdr:row>17</xdr:row>
                    <xdr:rowOff>66675</xdr:rowOff>
                  </from>
                  <to>
                    <xdr:col>10</xdr:col>
                    <xdr:colOff>371475</xdr:colOff>
                    <xdr:row>17</xdr:row>
                    <xdr:rowOff>190500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10</xdr:col>
                    <xdr:colOff>66675</xdr:colOff>
                    <xdr:row>18</xdr:row>
                    <xdr:rowOff>19050</xdr:rowOff>
                  </from>
                  <to>
                    <xdr:col>10</xdr:col>
                    <xdr:colOff>371475</xdr:colOff>
                    <xdr:row>18</xdr:row>
                    <xdr:rowOff>238125</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10</xdr:col>
                    <xdr:colOff>66675</xdr:colOff>
                    <xdr:row>19</xdr:row>
                    <xdr:rowOff>9525</xdr:rowOff>
                  </from>
                  <to>
                    <xdr:col>10</xdr:col>
                    <xdr:colOff>371475</xdr:colOff>
                    <xdr:row>19</xdr:row>
                    <xdr:rowOff>228600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10</xdr:col>
                    <xdr:colOff>66675</xdr:colOff>
                    <xdr:row>20</xdr:row>
                    <xdr:rowOff>19050</xdr:rowOff>
                  </from>
                  <to>
                    <xdr:col>10</xdr:col>
                    <xdr:colOff>371475</xdr:colOff>
                    <xdr:row>20</xdr:row>
                    <xdr:rowOff>238125</xdr:rowOff>
                  </to>
                </anchor>
              </controlPr>
            </control>
          </mc:Choice>
        </mc:AlternateContent>
        <mc:AlternateContent xmlns:mc="http://schemas.openxmlformats.org/markup-compatibility/2006">
          <mc:Choice Requires="x14">
            <control shapeId="1110" r:id="rId89" name="Check Box 86">
              <controlPr locked="0" defaultSize="0" autoFill="0" autoLine="0" autoPict="0">
                <anchor moveWithCells="1">
                  <from>
                    <xdr:col>4</xdr:col>
                    <xdr:colOff>66675</xdr:colOff>
                    <xdr:row>74</xdr:row>
                    <xdr:rowOff>57150</xdr:rowOff>
                  </from>
                  <to>
                    <xdr:col>4</xdr:col>
                    <xdr:colOff>371475</xdr:colOff>
                    <xdr:row>75</xdr:row>
                    <xdr:rowOff>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5</xdr:col>
                    <xdr:colOff>66675</xdr:colOff>
                    <xdr:row>74</xdr:row>
                    <xdr:rowOff>57150</xdr:rowOff>
                  </from>
                  <to>
                    <xdr:col>5</xdr:col>
                    <xdr:colOff>371475</xdr:colOff>
                    <xdr:row>75</xdr:row>
                    <xdr:rowOff>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6</xdr:col>
                    <xdr:colOff>66675</xdr:colOff>
                    <xdr:row>74</xdr:row>
                    <xdr:rowOff>57150</xdr:rowOff>
                  </from>
                  <to>
                    <xdr:col>6</xdr:col>
                    <xdr:colOff>371475</xdr:colOff>
                    <xdr:row>75</xdr:row>
                    <xdr:rowOff>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4</xdr:col>
                    <xdr:colOff>66675</xdr:colOff>
                    <xdr:row>75</xdr:row>
                    <xdr:rowOff>57150</xdr:rowOff>
                  </from>
                  <to>
                    <xdr:col>4</xdr:col>
                    <xdr:colOff>371475</xdr:colOff>
                    <xdr:row>75</xdr:row>
                    <xdr:rowOff>276225</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5</xdr:col>
                    <xdr:colOff>66675</xdr:colOff>
                    <xdr:row>75</xdr:row>
                    <xdr:rowOff>57150</xdr:rowOff>
                  </from>
                  <to>
                    <xdr:col>5</xdr:col>
                    <xdr:colOff>371475</xdr:colOff>
                    <xdr:row>75</xdr:row>
                    <xdr:rowOff>276225</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6</xdr:col>
                    <xdr:colOff>66675</xdr:colOff>
                    <xdr:row>75</xdr:row>
                    <xdr:rowOff>57150</xdr:rowOff>
                  </from>
                  <to>
                    <xdr:col>6</xdr:col>
                    <xdr:colOff>371475</xdr:colOff>
                    <xdr:row>75</xdr:row>
                    <xdr:rowOff>276225</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4</xdr:col>
                    <xdr:colOff>66675</xdr:colOff>
                    <xdr:row>76</xdr:row>
                    <xdr:rowOff>57150</xdr:rowOff>
                  </from>
                  <to>
                    <xdr:col>4</xdr:col>
                    <xdr:colOff>371475</xdr:colOff>
                    <xdr:row>76</xdr:row>
                    <xdr:rowOff>276225</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5</xdr:col>
                    <xdr:colOff>66675</xdr:colOff>
                    <xdr:row>76</xdr:row>
                    <xdr:rowOff>57150</xdr:rowOff>
                  </from>
                  <to>
                    <xdr:col>5</xdr:col>
                    <xdr:colOff>371475</xdr:colOff>
                    <xdr:row>76</xdr:row>
                    <xdr:rowOff>276225</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6</xdr:col>
                    <xdr:colOff>66675</xdr:colOff>
                    <xdr:row>76</xdr:row>
                    <xdr:rowOff>57150</xdr:rowOff>
                  </from>
                  <to>
                    <xdr:col>6</xdr:col>
                    <xdr:colOff>371475</xdr:colOff>
                    <xdr:row>76</xdr:row>
                    <xdr:rowOff>276225</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4</xdr:col>
                    <xdr:colOff>66675</xdr:colOff>
                    <xdr:row>77</xdr:row>
                    <xdr:rowOff>57150</xdr:rowOff>
                  </from>
                  <to>
                    <xdr:col>4</xdr:col>
                    <xdr:colOff>371475</xdr:colOff>
                    <xdr:row>77</xdr:row>
                    <xdr:rowOff>276225</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5</xdr:col>
                    <xdr:colOff>66675</xdr:colOff>
                    <xdr:row>77</xdr:row>
                    <xdr:rowOff>57150</xdr:rowOff>
                  </from>
                  <to>
                    <xdr:col>5</xdr:col>
                    <xdr:colOff>371475</xdr:colOff>
                    <xdr:row>77</xdr:row>
                    <xdr:rowOff>276225</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6</xdr:col>
                    <xdr:colOff>66675</xdr:colOff>
                    <xdr:row>77</xdr:row>
                    <xdr:rowOff>57150</xdr:rowOff>
                  </from>
                  <to>
                    <xdr:col>6</xdr:col>
                    <xdr:colOff>371475</xdr:colOff>
                    <xdr:row>77</xdr:row>
                    <xdr:rowOff>276225</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10</xdr:col>
                    <xdr:colOff>66675</xdr:colOff>
                    <xdr:row>74</xdr:row>
                    <xdr:rowOff>57150</xdr:rowOff>
                  </from>
                  <to>
                    <xdr:col>10</xdr:col>
                    <xdr:colOff>371475</xdr:colOff>
                    <xdr:row>75</xdr:row>
                    <xdr:rowOff>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11</xdr:col>
                    <xdr:colOff>66675</xdr:colOff>
                    <xdr:row>74</xdr:row>
                    <xdr:rowOff>57150</xdr:rowOff>
                  </from>
                  <to>
                    <xdr:col>11</xdr:col>
                    <xdr:colOff>371475</xdr:colOff>
                    <xdr:row>75</xdr:row>
                    <xdr:rowOff>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12</xdr:col>
                    <xdr:colOff>66675</xdr:colOff>
                    <xdr:row>74</xdr:row>
                    <xdr:rowOff>57150</xdr:rowOff>
                  </from>
                  <to>
                    <xdr:col>12</xdr:col>
                    <xdr:colOff>371475</xdr:colOff>
                    <xdr:row>75</xdr:row>
                    <xdr:rowOff>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10</xdr:col>
                    <xdr:colOff>66675</xdr:colOff>
                    <xdr:row>75</xdr:row>
                    <xdr:rowOff>57150</xdr:rowOff>
                  </from>
                  <to>
                    <xdr:col>10</xdr:col>
                    <xdr:colOff>371475</xdr:colOff>
                    <xdr:row>75</xdr:row>
                    <xdr:rowOff>276225</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11</xdr:col>
                    <xdr:colOff>66675</xdr:colOff>
                    <xdr:row>75</xdr:row>
                    <xdr:rowOff>57150</xdr:rowOff>
                  </from>
                  <to>
                    <xdr:col>11</xdr:col>
                    <xdr:colOff>371475</xdr:colOff>
                    <xdr:row>75</xdr:row>
                    <xdr:rowOff>276225</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12</xdr:col>
                    <xdr:colOff>66675</xdr:colOff>
                    <xdr:row>75</xdr:row>
                    <xdr:rowOff>57150</xdr:rowOff>
                  </from>
                  <to>
                    <xdr:col>12</xdr:col>
                    <xdr:colOff>371475</xdr:colOff>
                    <xdr:row>75</xdr:row>
                    <xdr:rowOff>276225</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10</xdr:col>
                    <xdr:colOff>66675</xdr:colOff>
                    <xdr:row>76</xdr:row>
                    <xdr:rowOff>57150</xdr:rowOff>
                  </from>
                  <to>
                    <xdr:col>10</xdr:col>
                    <xdr:colOff>371475</xdr:colOff>
                    <xdr:row>76</xdr:row>
                    <xdr:rowOff>276225</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11</xdr:col>
                    <xdr:colOff>66675</xdr:colOff>
                    <xdr:row>76</xdr:row>
                    <xdr:rowOff>57150</xdr:rowOff>
                  </from>
                  <to>
                    <xdr:col>11</xdr:col>
                    <xdr:colOff>371475</xdr:colOff>
                    <xdr:row>76</xdr:row>
                    <xdr:rowOff>276225</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12</xdr:col>
                    <xdr:colOff>66675</xdr:colOff>
                    <xdr:row>76</xdr:row>
                    <xdr:rowOff>57150</xdr:rowOff>
                  </from>
                  <to>
                    <xdr:col>12</xdr:col>
                    <xdr:colOff>371475</xdr:colOff>
                    <xdr:row>76</xdr:row>
                    <xdr:rowOff>276225</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10</xdr:col>
                    <xdr:colOff>66675</xdr:colOff>
                    <xdr:row>77</xdr:row>
                    <xdr:rowOff>57150</xdr:rowOff>
                  </from>
                  <to>
                    <xdr:col>10</xdr:col>
                    <xdr:colOff>371475</xdr:colOff>
                    <xdr:row>77</xdr:row>
                    <xdr:rowOff>276225</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11</xdr:col>
                    <xdr:colOff>66675</xdr:colOff>
                    <xdr:row>77</xdr:row>
                    <xdr:rowOff>57150</xdr:rowOff>
                  </from>
                  <to>
                    <xdr:col>11</xdr:col>
                    <xdr:colOff>371475</xdr:colOff>
                    <xdr:row>77</xdr:row>
                    <xdr:rowOff>276225</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12</xdr:col>
                    <xdr:colOff>66675</xdr:colOff>
                    <xdr:row>77</xdr:row>
                    <xdr:rowOff>57150</xdr:rowOff>
                  </from>
                  <to>
                    <xdr:col>12</xdr:col>
                    <xdr:colOff>371475</xdr:colOff>
                    <xdr:row>77</xdr:row>
                    <xdr:rowOff>276225</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4</xdr:col>
                    <xdr:colOff>66675</xdr:colOff>
                    <xdr:row>78</xdr:row>
                    <xdr:rowOff>57150</xdr:rowOff>
                  </from>
                  <to>
                    <xdr:col>4</xdr:col>
                    <xdr:colOff>371475</xdr:colOff>
                    <xdr:row>78</xdr:row>
                    <xdr:rowOff>276225</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5</xdr:col>
                    <xdr:colOff>66675</xdr:colOff>
                    <xdr:row>78</xdr:row>
                    <xdr:rowOff>57150</xdr:rowOff>
                  </from>
                  <to>
                    <xdr:col>5</xdr:col>
                    <xdr:colOff>371475</xdr:colOff>
                    <xdr:row>78</xdr:row>
                    <xdr:rowOff>276225</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6</xdr:col>
                    <xdr:colOff>66675</xdr:colOff>
                    <xdr:row>78</xdr:row>
                    <xdr:rowOff>57150</xdr:rowOff>
                  </from>
                  <to>
                    <xdr:col>6</xdr:col>
                    <xdr:colOff>371475</xdr:colOff>
                    <xdr:row>78</xdr:row>
                    <xdr:rowOff>276225</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10</xdr:col>
                    <xdr:colOff>66675</xdr:colOff>
                    <xdr:row>78</xdr:row>
                    <xdr:rowOff>57150</xdr:rowOff>
                  </from>
                  <to>
                    <xdr:col>10</xdr:col>
                    <xdr:colOff>371475</xdr:colOff>
                    <xdr:row>78</xdr:row>
                    <xdr:rowOff>276225</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11</xdr:col>
                    <xdr:colOff>66675</xdr:colOff>
                    <xdr:row>78</xdr:row>
                    <xdr:rowOff>57150</xdr:rowOff>
                  </from>
                  <to>
                    <xdr:col>11</xdr:col>
                    <xdr:colOff>371475</xdr:colOff>
                    <xdr:row>78</xdr:row>
                    <xdr:rowOff>276225</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12</xdr:col>
                    <xdr:colOff>66675</xdr:colOff>
                    <xdr:row>78</xdr:row>
                    <xdr:rowOff>57150</xdr:rowOff>
                  </from>
                  <to>
                    <xdr:col>12</xdr:col>
                    <xdr:colOff>371475</xdr:colOff>
                    <xdr:row>78</xdr:row>
                    <xdr:rowOff>276225</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4</xdr:col>
                    <xdr:colOff>66675</xdr:colOff>
                    <xdr:row>79</xdr:row>
                    <xdr:rowOff>57150</xdr:rowOff>
                  </from>
                  <to>
                    <xdr:col>4</xdr:col>
                    <xdr:colOff>371475</xdr:colOff>
                    <xdr:row>79</xdr:row>
                    <xdr:rowOff>276225</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5</xdr:col>
                    <xdr:colOff>66675</xdr:colOff>
                    <xdr:row>79</xdr:row>
                    <xdr:rowOff>57150</xdr:rowOff>
                  </from>
                  <to>
                    <xdr:col>5</xdr:col>
                    <xdr:colOff>371475</xdr:colOff>
                    <xdr:row>79</xdr:row>
                    <xdr:rowOff>276225</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6</xdr:col>
                    <xdr:colOff>66675</xdr:colOff>
                    <xdr:row>79</xdr:row>
                    <xdr:rowOff>57150</xdr:rowOff>
                  </from>
                  <to>
                    <xdr:col>6</xdr:col>
                    <xdr:colOff>371475</xdr:colOff>
                    <xdr:row>79</xdr:row>
                    <xdr:rowOff>276225</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10</xdr:col>
                    <xdr:colOff>66675</xdr:colOff>
                    <xdr:row>79</xdr:row>
                    <xdr:rowOff>57150</xdr:rowOff>
                  </from>
                  <to>
                    <xdr:col>10</xdr:col>
                    <xdr:colOff>371475</xdr:colOff>
                    <xdr:row>79</xdr:row>
                    <xdr:rowOff>276225</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11</xdr:col>
                    <xdr:colOff>66675</xdr:colOff>
                    <xdr:row>79</xdr:row>
                    <xdr:rowOff>57150</xdr:rowOff>
                  </from>
                  <to>
                    <xdr:col>11</xdr:col>
                    <xdr:colOff>371475</xdr:colOff>
                    <xdr:row>79</xdr:row>
                    <xdr:rowOff>276225</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12</xdr:col>
                    <xdr:colOff>66675</xdr:colOff>
                    <xdr:row>79</xdr:row>
                    <xdr:rowOff>57150</xdr:rowOff>
                  </from>
                  <to>
                    <xdr:col>12</xdr:col>
                    <xdr:colOff>371475</xdr:colOff>
                    <xdr:row>79</xdr:row>
                    <xdr:rowOff>276225</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4</xdr:col>
                    <xdr:colOff>66675</xdr:colOff>
                    <xdr:row>80</xdr:row>
                    <xdr:rowOff>57150</xdr:rowOff>
                  </from>
                  <to>
                    <xdr:col>4</xdr:col>
                    <xdr:colOff>371475</xdr:colOff>
                    <xdr:row>80</xdr:row>
                    <xdr:rowOff>276225</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5</xdr:col>
                    <xdr:colOff>66675</xdr:colOff>
                    <xdr:row>80</xdr:row>
                    <xdr:rowOff>57150</xdr:rowOff>
                  </from>
                  <to>
                    <xdr:col>5</xdr:col>
                    <xdr:colOff>371475</xdr:colOff>
                    <xdr:row>80</xdr:row>
                    <xdr:rowOff>276225</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6</xdr:col>
                    <xdr:colOff>66675</xdr:colOff>
                    <xdr:row>80</xdr:row>
                    <xdr:rowOff>57150</xdr:rowOff>
                  </from>
                  <to>
                    <xdr:col>6</xdr:col>
                    <xdr:colOff>371475</xdr:colOff>
                    <xdr:row>80</xdr:row>
                    <xdr:rowOff>276225</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10</xdr:col>
                    <xdr:colOff>66675</xdr:colOff>
                    <xdr:row>80</xdr:row>
                    <xdr:rowOff>57150</xdr:rowOff>
                  </from>
                  <to>
                    <xdr:col>10</xdr:col>
                    <xdr:colOff>371475</xdr:colOff>
                    <xdr:row>80</xdr:row>
                    <xdr:rowOff>276225</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11</xdr:col>
                    <xdr:colOff>66675</xdr:colOff>
                    <xdr:row>80</xdr:row>
                    <xdr:rowOff>57150</xdr:rowOff>
                  </from>
                  <to>
                    <xdr:col>11</xdr:col>
                    <xdr:colOff>371475</xdr:colOff>
                    <xdr:row>80</xdr:row>
                    <xdr:rowOff>276225</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12</xdr:col>
                    <xdr:colOff>66675</xdr:colOff>
                    <xdr:row>80</xdr:row>
                    <xdr:rowOff>57150</xdr:rowOff>
                  </from>
                  <to>
                    <xdr:col>12</xdr:col>
                    <xdr:colOff>371475</xdr:colOff>
                    <xdr:row>80</xdr:row>
                    <xdr:rowOff>276225</xdr:rowOff>
                  </to>
                </anchor>
              </controlPr>
            </control>
          </mc:Choice>
        </mc:AlternateContent>
        <mc:AlternateContent xmlns:mc="http://schemas.openxmlformats.org/markup-compatibility/2006">
          <mc:Choice Requires="x14">
            <control shapeId="1152" r:id="rId131" name="Check Box 128">
              <controlPr locked="0" defaultSize="0" autoFill="0" autoLine="0" autoPict="0">
                <anchor moveWithCells="1">
                  <from>
                    <xdr:col>4</xdr:col>
                    <xdr:colOff>66675</xdr:colOff>
                    <xdr:row>95</xdr:row>
                    <xdr:rowOff>57150</xdr:rowOff>
                  </from>
                  <to>
                    <xdr:col>4</xdr:col>
                    <xdr:colOff>371475</xdr:colOff>
                    <xdr:row>96</xdr:row>
                    <xdr:rowOff>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5</xdr:col>
                    <xdr:colOff>66675</xdr:colOff>
                    <xdr:row>95</xdr:row>
                    <xdr:rowOff>57150</xdr:rowOff>
                  </from>
                  <to>
                    <xdr:col>5</xdr:col>
                    <xdr:colOff>371475</xdr:colOff>
                    <xdr:row>96</xdr:row>
                    <xdr:rowOff>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6</xdr:col>
                    <xdr:colOff>66675</xdr:colOff>
                    <xdr:row>95</xdr:row>
                    <xdr:rowOff>57150</xdr:rowOff>
                  </from>
                  <to>
                    <xdr:col>6</xdr:col>
                    <xdr:colOff>371475</xdr:colOff>
                    <xdr:row>96</xdr:row>
                    <xdr:rowOff>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4</xdr:col>
                    <xdr:colOff>66675</xdr:colOff>
                    <xdr:row>96</xdr:row>
                    <xdr:rowOff>57150</xdr:rowOff>
                  </from>
                  <to>
                    <xdr:col>4</xdr:col>
                    <xdr:colOff>371475</xdr:colOff>
                    <xdr:row>96</xdr:row>
                    <xdr:rowOff>276225</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5</xdr:col>
                    <xdr:colOff>66675</xdr:colOff>
                    <xdr:row>96</xdr:row>
                    <xdr:rowOff>57150</xdr:rowOff>
                  </from>
                  <to>
                    <xdr:col>5</xdr:col>
                    <xdr:colOff>371475</xdr:colOff>
                    <xdr:row>96</xdr:row>
                    <xdr:rowOff>276225</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6</xdr:col>
                    <xdr:colOff>66675</xdr:colOff>
                    <xdr:row>96</xdr:row>
                    <xdr:rowOff>57150</xdr:rowOff>
                  </from>
                  <to>
                    <xdr:col>6</xdr:col>
                    <xdr:colOff>371475</xdr:colOff>
                    <xdr:row>96</xdr:row>
                    <xdr:rowOff>276225</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4</xdr:col>
                    <xdr:colOff>66675</xdr:colOff>
                    <xdr:row>97</xdr:row>
                    <xdr:rowOff>57150</xdr:rowOff>
                  </from>
                  <to>
                    <xdr:col>4</xdr:col>
                    <xdr:colOff>371475</xdr:colOff>
                    <xdr:row>97</xdr:row>
                    <xdr:rowOff>276225</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5</xdr:col>
                    <xdr:colOff>66675</xdr:colOff>
                    <xdr:row>97</xdr:row>
                    <xdr:rowOff>57150</xdr:rowOff>
                  </from>
                  <to>
                    <xdr:col>5</xdr:col>
                    <xdr:colOff>371475</xdr:colOff>
                    <xdr:row>97</xdr:row>
                    <xdr:rowOff>276225</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6</xdr:col>
                    <xdr:colOff>66675</xdr:colOff>
                    <xdr:row>97</xdr:row>
                    <xdr:rowOff>57150</xdr:rowOff>
                  </from>
                  <to>
                    <xdr:col>6</xdr:col>
                    <xdr:colOff>371475</xdr:colOff>
                    <xdr:row>97</xdr:row>
                    <xdr:rowOff>276225</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10</xdr:col>
                    <xdr:colOff>66675</xdr:colOff>
                    <xdr:row>95</xdr:row>
                    <xdr:rowOff>57150</xdr:rowOff>
                  </from>
                  <to>
                    <xdr:col>10</xdr:col>
                    <xdr:colOff>371475</xdr:colOff>
                    <xdr:row>96</xdr:row>
                    <xdr:rowOff>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11</xdr:col>
                    <xdr:colOff>66675</xdr:colOff>
                    <xdr:row>95</xdr:row>
                    <xdr:rowOff>57150</xdr:rowOff>
                  </from>
                  <to>
                    <xdr:col>11</xdr:col>
                    <xdr:colOff>371475</xdr:colOff>
                    <xdr:row>96</xdr:row>
                    <xdr:rowOff>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12</xdr:col>
                    <xdr:colOff>66675</xdr:colOff>
                    <xdr:row>95</xdr:row>
                    <xdr:rowOff>57150</xdr:rowOff>
                  </from>
                  <to>
                    <xdr:col>12</xdr:col>
                    <xdr:colOff>371475</xdr:colOff>
                    <xdr:row>96</xdr:row>
                    <xdr:rowOff>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10</xdr:col>
                    <xdr:colOff>66675</xdr:colOff>
                    <xdr:row>96</xdr:row>
                    <xdr:rowOff>57150</xdr:rowOff>
                  </from>
                  <to>
                    <xdr:col>10</xdr:col>
                    <xdr:colOff>371475</xdr:colOff>
                    <xdr:row>96</xdr:row>
                    <xdr:rowOff>276225</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11</xdr:col>
                    <xdr:colOff>66675</xdr:colOff>
                    <xdr:row>96</xdr:row>
                    <xdr:rowOff>57150</xdr:rowOff>
                  </from>
                  <to>
                    <xdr:col>11</xdr:col>
                    <xdr:colOff>371475</xdr:colOff>
                    <xdr:row>96</xdr:row>
                    <xdr:rowOff>276225</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12</xdr:col>
                    <xdr:colOff>66675</xdr:colOff>
                    <xdr:row>96</xdr:row>
                    <xdr:rowOff>57150</xdr:rowOff>
                  </from>
                  <to>
                    <xdr:col>12</xdr:col>
                    <xdr:colOff>371475</xdr:colOff>
                    <xdr:row>96</xdr:row>
                    <xdr:rowOff>276225</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10</xdr:col>
                    <xdr:colOff>66675</xdr:colOff>
                    <xdr:row>97</xdr:row>
                    <xdr:rowOff>57150</xdr:rowOff>
                  </from>
                  <to>
                    <xdr:col>10</xdr:col>
                    <xdr:colOff>371475</xdr:colOff>
                    <xdr:row>97</xdr:row>
                    <xdr:rowOff>276225</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11</xdr:col>
                    <xdr:colOff>66675</xdr:colOff>
                    <xdr:row>97</xdr:row>
                    <xdr:rowOff>57150</xdr:rowOff>
                  </from>
                  <to>
                    <xdr:col>11</xdr:col>
                    <xdr:colOff>371475</xdr:colOff>
                    <xdr:row>97</xdr:row>
                    <xdr:rowOff>276225</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12</xdr:col>
                    <xdr:colOff>66675</xdr:colOff>
                    <xdr:row>97</xdr:row>
                    <xdr:rowOff>57150</xdr:rowOff>
                  </from>
                  <to>
                    <xdr:col>12</xdr:col>
                    <xdr:colOff>371475</xdr:colOff>
                    <xdr:row>97</xdr:row>
                    <xdr:rowOff>276225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B1:R52"/>
  <sheetViews>
    <sheetView showGridLines="0" showRowColHeaders="0" zoomScaleNormal="100" workbookViewId="0">
      <selection activeCell="C35" sqref="C35:R35"/>
    </sheetView>
  </sheetViews>
  <sheetFormatPr defaultRowHeight="11.25" x14ac:dyDescent="0.15"/>
  <cols>
    <col min="1" max="1" width="9.140625" style="1"/>
    <col min="2" max="2" width="37.7109375" style="1" customWidth="1"/>
    <col min="3" max="3" width="13.140625" style="79" customWidth="1"/>
    <col min="4" max="9" width="4.7109375" style="79" hidden="1" customWidth="1"/>
    <col min="10" max="15" width="4.7109375" style="1" customWidth="1"/>
    <col min="16" max="18" width="8.7109375" style="79" customWidth="1"/>
    <col min="19" max="16384" width="9.140625" style="1"/>
  </cols>
  <sheetData>
    <row r="1" spans="2:18" x14ac:dyDescent="0.15">
      <c r="B1" s="753"/>
      <c r="C1" s="753"/>
      <c r="D1" s="753"/>
      <c r="E1" s="753"/>
      <c r="F1" s="753"/>
      <c r="G1" s="753"/>
      <c r="H1" s="753"/>
      <c r="I1" s="753"/>
      <c r="J1" s="753"/>
      <c r="K1" s="753"/>
      <c r="L1" s="753"/>
      <c r="M1" s="753"/>
      <c r="N1" s="753"/>
      <c r="O1" s="753"/>
      <c r="P1" s="753"/>
      <c r="Q1" s="753"/>
      <c r="R1" s="753"/>
    </row>
    <row r="2" spans="2:18" x14ac:dyDescent="0.15">
      <c r="B2" s="754"/>
      <c r="C2" s="754"/>
      <c r="D2" s="754"/>
      <c r="E2" s="754"/>
      <c r="F2" s="754"/>
      <c r="G2" s="754"/>
      <c r="H2" s="754"/>
      <c r="I2" s="754"/>
      <c r="J2" s="754"/>
      <c r="K2" s="754"/>
      <c r="L2" s="754"/>
      <c r="M2" s="754"/>
      <c r="N2" s="754"/>
      <c r="O2" s="754"/>
      <c r="P2" s="754"/>
      <c r="Q2" s="754"/>
      <c r="R2" s="754"/>
    </row>
    <row r="3" spans="2:18" x14ac:dyDescent="0.15">
      <c r="B3" s="75" t="s">
        <v>101</v>
      </c>
      <c r="C3" s="76"/>
      <c r="D3" s="76"/>
      <c r="E3" s="76"/>
      <c r="F3" s="76"/>
      <c r="G3" s="76"/>
      <c r="H3" s="76"/>
      <c r="I3" s="76"/>
      <c r="J3" s="77"/>
      <c r="K3" s="77"/>
      <c r="L3" s="77"/>
      <c r="M3" s="77"/>
      <c r="N3" s="77"/>
      <c r="O3" s="77"/>
      <c r="P3" s="76"/>
      <c r="Q3" s="76"/>
      <c r="R3" s="76"/>
    </row>
    <row r="4" spans="2:18" x14ac:dyDescent="0.15">
      <c r="B4" s="78" t="s">
        <v>102</v>
      </c>
      <c r="C4" s="76"/>
      <c r="D4" s="76"/>
      <c r="E4" s="76"/>
      <c r="F4" s="76"/>
      <c r="G4" s="76"/>
      <c r="H4" s="76"/>
      <c r="I4" s="76"/>
      <c r="J4" s="77"/>
      <c r="K4" s="77"/>
      <c r="L4" s="77"/>
      <c r="M4" s="77"/>
      <c r="N4" s="77"/>
      <c r="O4" s="77"/>
      <c r="P4" s="76"/>
      <c r="Q4" s="76"/>
      <c r="R4" s="76"/>
    </row>
    <row r="5" spans="2:18" x14ac:dyDescent="0.15">
      <c r="B5" s="78" t="s">
        <v>103</v>
      </c>
      <c r="C5" s="76"/>
      <c r="D5" s="76"/>
      <c r="E5" s="76"/>
      <c r="F5" s="76"/>
      <c r="G5" s="76"/>
      <c r="H5" s="76"/>
      <c r="I5" s="76"/>
      <c r="J5" s="77"/>
      <c r="K5" s="77"/>
      <c r="L5" s="77"/>
      <c r="M5" s="77"/>
      <c r="N5" s="77"/>
      <c r="O5" s="77"/>
      <c r="P5" s="76"/>
      <c r="Q5" s="76"/>
      <c r="R5" s="76"/>
    </row>
    <row r="6" spans="2:18" x14ac:dyDescent="0.15">
      <c r="B6" s="78" t="s">
        <v>104</v>
      </c>
      <c r="C6" s="76"/>
      <c r="D6" s="76"/>
      <c r="E6" s="76"/>
      <c r="F6" s="76"/>
      <c r="G6" s="76"/>
      <c r="H6" s="76"/>
      <c r="I6" s="76"/>
      <c r="J6" s="77"/>
      <c r="K6" s="77"/>
      <c r="L6" s="77"/>
      <c r="M6" s="77"/>
      <c r="N6" s="77"/>
      <c r="O6" s="77"/>
      <c r="P6" s="76"/>
      <c r="Q6" s="76"/>
      <c r="R6" s="76"/>
    </row>
    <row r="7" spans="2:18" x14ac:dyDescent="0.15">
      <c r="B7" s="78" t="s">
        <v>105</v>
      </c>
      <c r="C7" s="76"/>
      <c r="D7" s="76"/>
      <c r="E7" s="76"/>
      <c r="F7" s="76"/>
      <c r="G7" s="76"/>
      <c r="H7" s="76"/>
      <c r="I7" s="76"/>
      <c r="J7" s="77"/>
      <c r="K7" s="77"/>
      <c r="L7" s="77"/>
      <c r="M7" s="77"/>
      <c r="N7" s="77"/>
      <c r="O7" s="77"/>
      <c r="P7" s="76"/>
      <c r="Q7" s="76"/>
      <c r="R7" s="76"/>
    </row>
    <row r="8" spans="2:18" ht="12" thickBot="1" x14ac:dyDescent="0.2"/>
    <row r="9" spans="2:18" ht="15" customHeight="1" x14ac:dyDescent="0.15">
      <c r="B9" s="80" t="s">
        <v>5</v>
      </c>
      <c r="C9" s="835" t="str">
        <f>'Lijst aanmelding kleuters'!$E$9</f>
        <v>Frans Voorbeeld</v>
      </c>
      <c r="D9" s="835"/>
      <c r="E9" s="835"/>
      <c r="F9" s="835"/>
      <c r="G9" s="835"/>
      <c r="H9" s="835"/>
      <c r="I9" s="835"/>
      <c r="J9" s="835"/>
      <c r="K9" s="835"/>
      <c r="L9" s="835"/>
      <c r="M9" s="835"/>
      <c r="N9" s="835"/>
      <c r="O9" s="835"/>
      <c r="P9" s="835"/>
      <c r="Q9" s="835"/>
      <c r="R9" s="836"/>
    </row>
    <row r="10" spans="2:18" ht="15" customHeight="1" x14ac:dyDescent="0.15">
      <c r="B10" s="81" t="s">
        <v>106</v>
      </c>
      <c r="C10" s="750"/>
      <c r="D10" s="750"/>
      <c r="E10" s="750"/>
      <c r="F10" s="750"/>
      <c r="G10" s="750"/>
      <c r="H10" s="750"/>
      <c r="I10" s="750"/>
      <c r="J10" s="750"/>
      <c r="K10" s="750"/>
      <c r="L10" s="750"/>
      <c r="M10" s="750"/>
      <c r="N10" s="750"/>
      <c r="O10" s="750"/>
      <c r="P10" s="750"/>
      <c r="Q10" s="750"/>
      <c r="R10" s="837"/>
    </row>
    <row r="11" spans="2:18" ht="15" customHeight="1" thickBot="1" x14ac:dyDescent="0.2">
      <c r="B11" s="82" t="s">
        <v>107</v>
      </c>
      <c r="C11" s="838"/>
      <c r="D11" s="838"/>
      <c r="E11" s="838"/>
      <c r="F11" s="838"/>
      <c r="G11" s="838"/>
      <c r="H11" s="838"/>
      <c r="I11" s="838"/>
      <c r="J11" s="838"/>
      <c r="K11" s="838"/>
      <c r="L11" s="838"/>
      <c r="M11" s="838"/>
      <c r="N11" s="838"/>
      <c r="O11" s="838"/>
      <c r="P11" s="838"/>
      <c r="Q11" s="838"/>
      <c r="R11" s="839"/>
    </row>
    <row r="12" spans="2:18" ht="12" thickBot="1" x14ac:dyDescent="0.2"/>
    <row r="13" spans="2:18" x14ac:dyDescent="0.15">
      <c r="B13" s="83"/>
      <c r="C13" s="808"/>
      <c r="D13" s="809"/>
      <c r="E13" s="809"/>
      <c r="F13" s="809"/>
      <c r="G13" s="809"/>
      <c r="H13" s="809"/>
      <c r="I13" s="809"/>
      <c r="J13" s="809"/>
      <c r="K13" s="809"/>
      <c r="L13" s="809"/>
      <c r="M13" s="809"/>
      <c r="N13" s="809"/>
      <c r="O13" s="809"/>
      <c r="P13" s="809"/>
      <c r="Q13" s="809"/>
      <c r="R13" s="810"/>
    </row>
    <row r="14" spans="2:18" x14ac:dyDescent="0.15">
      <c r="B14" s="84" t="s">
        <v>108</v>
      </c>
      <c r="C14" s="826" t="s">
        <v>109</v>
      </c>
      <c r="D14" s="791"/>
      <c r="E14" s="791"/>
      <c r="F14" s="791"/>
      <c r="G14" s="791"/>
      <c r="H14" s="791"/>
      <c r="I14" s="791"/>
      <c r="J14" s="827"/>
      <c r="K14" s="827"/>
      <c r="L14" s="827"/>
      <c r="M14" s="827"/>
      <c r="N14" s="827"/>
      <c r="O14" s="827"/>
      <c r="P14" s="827"/>
      <c r="Q14" s="827"/>
      <c r="R14" s="792"/>
    </row>
    <row r="15" spans="2:18" ht="12" thickBot="1" x14ac:dyDescent="0.2">
      <c r="B15" s="85"/>
      <c r="C15" s="828"/>
      <c r="D15" s="829"/>
      <c r="E15" s="829"/>
      <c r="F15" s="829"/>
      <c r="G15" s="829"/>
      <c r="H15" s="829"/>
      <c r="I15" s="829"/>
      <c r="J15" s="829"/>
      <c r="K15" s="829"/>
      <c r="L15" s="829"/>
      <c r="M15" s="829"/>
      <c r="N15" s="829"/>
      <c r="O15" s="829"/>
      <c r="P15" s="829"/>
      <c r="Q15" s="829"/>
      <c r="R15" s="830"/>
    </row>
    <row r="16" spans="2:18" s="91" customFormat="1" ht="12" customHeight="1" x14ac:dyDescent="0.25">
      <c r="B16" s="86" t="s">
        <v>110</v>
      </c>
      <c r="C16" s="87" t="s">
        <v>111</v>
      </c>
      <c r="D16" s="87"/>
      <c r="E16" s="87"/>
      <c r="F16" s="87"/>
      <c r="G16" s="87"/>
      <c r="H16" s="87"/>
      <c r="I16" s="87"/>
      <c r="J16" s="86" t="s">
        <v>112</v>
      </c>
      <c r="K16" s="88"/>
      <c r="L16" s="88"/>
      <c r="M16" s="88"/>
      <c r="N16" s="88"/>
      <c r="O16" s="88"/>
      <c r="P16" s="89" t="s">
        <v>113</v>
      </c>
      <c r="Q16" s="90" t="s">
        <v>114</v>
      </c>
      <c r="R16" s="89" t="s">
        <v>115</v>
      </c>
    </row>
    <row r="17" spans="2:18" ht="12" thickBot="1" x14ac:dyDescent="0.2">
      <c r="B17" s="92"/>
      <c r="C17" s="93"/>
      <c r="D17" s="93"/>
      <c r="E17" s="93"/>
      <c r="F17" s="93"/>
      <c r="G17" s="93"/>
      <c r="H17" s="93"/>
      <c r="I17" s="93"/>
      <c r="J17" s="92" t="s">
        <v>116</v>
      </c>
      <c r="K17" s="94"/>
      <c r="L17" s="94"/>
      <c r="M17" s="94"/>
      <c r="N17" s="94"/>
      <c r="O17" s="94"/>
      <c r="P17" s="95" t="s">
        <v>117</v>
      </c>
      <c r="Q17" s="96" t="s">
        <v>117</v>
      </c>
      <c r="R17" s="95" t="s">
        <v>118</v>
      </c>
    </row>
    <row r="18" spans="2:18" ht="15" customHeight="1" thickBot="1" x14ac:dyDescent="0.2">
      <c r="B18" s="831" t="s">
        <v>119</v>
      </c>
      <c r="C18" s="97">
        <v>3</v>
      </c>
      <c r="D18" s="97" t="b">
        <v>0</v>
      </c>
      <c r="E18" s="97" t="b">
        <v>0</v>
      </c>
      <c r="F18" s="97" t="b">
        <v>0</v>
      </c>
      <c r="G18" s="97"/>
      <c r="H18" s="97"/>
      <c r="I18" s="97"/>
      <c r="J18" s="97">
        <v>10</v>
      </c>
      <c r="K18" s="98">
        <v>11</v>
      </c>
      <c r="L18" s="98">
        <v>12</v>
      </c>
      <c r="M18" s="98"/>
      <c r="N18" s="98"/>
      <c r="O18" s="98"/>
      <c r="P18" s="832">
        <v>8</v>
      </c>
      <c r="Q18" s="833">
        <v>4</v>
      </c>
      <c r="R18" s="834"/>
    </row>
    <row r="19" spans="2:18" ht="15" customHeight="1" thickBot="1" x14ac:dyDescent="0.2">
      <c r="B19" s="814"/>
      <c r="C19" s="99">
        <v>4</v>
      </c>
      <c r="D19" s="99" t="b">
        <v>0</v>
      </c>
      <c r="E19" s="99" t="b">
        <v>0</v>
      </c>
      <c r="F19" s="99" t="b">
        <v>0</v>
      </c>
      <c r="G19" s="99" t="b">
        <v>0</v>
      </c>
      <c r="H19" s="99" t="b">
        <v>0</v>
      </c>
      <c r="I19" s="99"/>
      <c r="J19" s="99">
        <v>1</v>
      </c>
      <c r="K19" s="100">
        <v>2</v>
      </c>
      <c r="L19" s="100">
        <v>3</v>
      </c>
      <c r="M19" s="100">
        <v>4</v>
      </c>
      <c r="N19" s="100">
        <v>6</v>
      </c>
      <c r="O19" s="100"/>
      <c r="P19" s="816"/>
      <c r="Q19" s="767"/>
      <c r="R19" s="818"/>
    </row>
    <row r="20" spans="2:18" ht="15" customHeight="1" thickTop="1" thickBot="1" x14ac:dyDescent="0.2">
      <c r="B20" s="813" t="s">
        <v>120</v>
      </c>
      <c r="C20" s="101">
        <v>3</v>
      </c>
      <c r="D20" s="101" t="b">
        <v>0</v>
      </c>
      <c r="E20" s="101"/>
      <c r="F20" s="101"/>
      <c r="G20" s="101"/>
      <c r="H20" s="101"/>
      <c r="I20" s="101"/>
      <c r="J20" s="101">
        <v>4</v>
      </c>
      <c r="K20" s="102"/>
      <c r="L20" s="102"/>
      <c r="M20" s="102"/>
      <c r="N20" s="102"/>
      <c r="O20" s="102"/>
      <c r="P20" s="815">
        <v>3</v>
      </c>
      <c r="Q20" s="765">
        <v>2</v>
      </c>
      <c r="R20" s="817"/>
    </row>
    <row r="21" spans="2:18" ht="15" customHeight="1" thickBot="1" x14ac:dyDescent="0.2">
      <c r="B21" s="814"/>
      <c r="C21" s="99">
        <v>4</v>
      </c>
      <c r="D21" s="99" t="b">
        <v>0</v>
      </c>
      <c r="E21" s="99" t="b">
        <v>0</v>
      </c>
      <c r="F21" s="99"/>
      <c r="G21" s="99"/>
      <c r="H21" s="99"/>
      <c r="I21" s="99"/>
      <c r="J21" s="99">
        <v>5</v>
      </c>
      <c r="K21" s="100">
        <v>7</v>
      </c>
      <c r="L21" s="100"/>
      <c r="M21" s="100"/>
      <c r="N21" s="100"/>
      <c r="O21" s="100"/>
      <c r="P21" s="816"/>
      <c r="Q21" s="767"/>
      <c r="R21" s="818"/>
    </row>
    <row r="22" spans="2:18" ht="15" customHeight="1" thickTop="1" thickBot="1" x14ac:dyDescent="0.2">
      <c r="B22" s="813" t="s">
        <v>121</v>
      </c>
      <c r="C22" s="101">
        <v>3</v>
      </c>
      <c r="D22" s="101" t="b">
        <v>0</v>
      </c>
      <c r="E22" s="101" t="b">
        <v>0</v>
      </c>
      <c r="F22" s="101" t="b">
        <v>0</v>
      </c>
      <c r="G22" s="101"/>
      <c r="H22" s="101"/>
      <c r="I22" s="101"/>
      <c r="J22" s="101">
        <v>3</v>
      </c>
      <c r="K22" s="102">
        <v>4</v>
      </c>
      <c r="L22" s="102">
        <v>5</v>
      </c>
      <c r="M22" s="102"/>
      <c r="N22" s="102"/>
      <c r="O22" s="102"/>
      <c r="P22" s="815">
        <v>6</v>
      </c>
      <c r="Q22" s="765">
        <v>4</v>
      </c>
      <c r="R22" s="817"/>
    </row>
    <row r="23" spans="2:18" ht="15" customHeight="1" thickBot="1" x14ac:dyDescent="0.2">
      <c r="B23" s="814"/>
      <c r="C23" s="99">
        <v>4</v>
      </c>
      <c r="D23" s="99" t="b">
        <v>0</v>
      </c>
      <c r="E23" s="99" t="b">
        <v>0</v>
      </c>
      <c r="F23" s="99" t="b">
        <v>0</v>
      </c>
      <c r="G23" s="99"/>
      <c r="H23" s="99"/>
      <c r="I23" s="99"/>
      <c r="J23" s="99">
        <v>7</v>
      </c>
      <c r="K23" s="100">
        <v>9</v>
      </c>
      <c r="L23" s="100">
        <v>13</v>
      </c>
      <c r="M23" s="100"/>
      <c r="N23" s="100"/>
      <c r="O23" s="100"/>
      <c r="P23" s="816"/>
      <c r="Q23" s="767"/>
      <c r="R23" s="818"/>
    </row>
    <row r="24" spans="2:18" ht="15" customHeight="1" thickTop="1" x14ac:dyDescent="0.15">
      <c r="B24" s="813" t="s">
        <v>122</v>
      </c>
      <c r="C24" s="103">
        <v>4</v>
      </c>
      <c r="D24" s="103" t="b">
        <v>0</v>
      </c>
      <c r="E24" s="103" t="b">
        <v>0</v>
      </c>
      <c r="F24" s="103" t="b">
        <v>0</v>
      </c>
      <c r="G24" s="103" t="b">
        <v>0</v>
      </c>
      <c r="H24" s="103" t="b">
        <v>0</v>
      </c>
      <c r="I24" s="103" t="b">
        <v>0</v>
      </c>
      <c r="J24" s="103">
        <v>9</v>
      </c>
      <c r="K24" s="104">
        <v>10</v>
      </c>
      <c r="L24" s="104">
        <v>11</v>
      </c>
      <c r="M24" s="104">
        <v>12</v>
      </c>
      <c r="N24" s="104">
        <v>13</v>
      </c>
      <c r="O24" s="104">
        <v>14</v>
      </c>
      <c r="P24" s="815">
        <v>6</v>
      </c>
      <c r="Q24" s="765">
        <v>4</v>
      </c>
      <c r="R24" s="817"/>
    </row>
    <row r="25" spans="2:18" ht="15" customHeight="1" thickBot="1" x14ac:dyDescent="0.2">
      <c r="B25" s="814"/>
      <c r="C25" s="105"/>
      <c r="D25" s="105"/>
      <c r="E25" s="105"/>
      <c r="F25" s="105"/>
      <c r="G25" s="105"/>
      <c r="H25" s="105"/>
      <c r="I25" s="105"/>
      <c r="J25" s="105"/>
      <c r="K25" s="106"/>
      <c r="L25" s="106"/>
      <c r="M25" s="106"/>
      <c r="N25" s="106"/>
      <c r="O25" s="106"/>
      <c r="P25" s="816"/>
      <c r="Q25" s="767"/>
      <c r="R25" s="819"/>
    </row>
    <row r="26" spans="2:18" ht="15" customHeight="1" thickTop="1" x14ac:dyDescent="0.15">
      <c r="B26" s="813" t="s">
        <v>123</v>
      </c>
      <c r="C26" s="821" t="s">
        <v>124</v>
      </c>
      <c r="D26" s="822"/>
      <c r="E26" s="822"/>
      <c r="F26" s="822"/>
      <c r="G26" s="822"/>
      <c r="H26" s="822"/>
      <c r="I26" s="822"/>
      <c r="J26" s="822"/>
      <c r="K26" s="822"/>
      <c r="L26" s="822"/>
      <c r="M26" s="822"/>
      <c r="N26" s="822"/>
      <c r="O26" s="822"/>
      <c r="P26" s="815">
        <v>5</v>
      </c>
      <c r="Q26" s="765">
        <v>0</v>
      </c>
      <c r="R26" s="811"/>
    </row>
    <row r="27" spans="2:18" ht="15" customHeight="1" thickBot="1" x14ac:dyDescent="0.2">
      <c r="B27" s="820"/>
      <c r="C27" s="823" t="s">
        <v>125</v>
      </c>
      <c r="D27" s="824"/>
      <c r="E27" s="824"/>
      <c r="F27" s="824"/>
      <c r="G27" s="824"/>
      <c r="H27" s="824"/>
      <c r="I27" s="824"/>
      <c r="J27" s="824"/>
      <c r="K27" s="824"/>
      <c r="L27" s="824"/>
      <c r="M27" s="824"/>
      <c r="N27" s="824"/>
      <c r="O27" s="824"/>
      <c r="P27" s="825"/>
      <c r="Q27" s="773"/>
      <c r="R27" s="812"/>
    </row>
    <row r="28" spans="2:18" ht="15" customHeight="1" x14ac:dyDescent="0.15">
      <c r="B28" s="107" t="s">
        <v>126</v>
      </c>
      <c r="C28" s="108"/>
      <c r="D28" s="108"/>
      <c r="E28" s="108"/>
      <c r="F28" s="108"/>
      <c r="G28" s="108"/>
      <c r="H28" s="108"/>
      <c r="I28" s="108"/>
      <c r="J28" s="108"/>
      <c r="K28" s="108"/>
      <c r="L28" s="108"/>
      <c r="M28" s="108"/>
      <c r="N28" s="108"/>
      <c r="O28" s="108"/>
      <c r="P28" s="777">
        <v>28</v>
      </c>
      <c r="Q28" s="779">
        <v>14</v>
      </c>
      <c r="R28" s="806">
        <f>SUM(R18:R27)</f>
        <v>0</v>
      </c>
    </row>
    <row r="29" spans="2:18" ht="15" customHeight="1" thickBot="1" x14ac:dyDescent="0.2">
      <c r="B29" s="109"/>
      <c r="C29" s="110"/>
      <c r="D29" s="110"/>
      <c r="E29" s="110"/>
      <c r="F29" s="110"/>
      <c r="G29" s="110"/>
      <c r="H29" s="110"/>
      <c r="I29" s="110"/>
      <c r="J29" s="110"/>
      <c r="K29" s="110"/>
      <c r="L29" s="110"/>
      <c r="M29" s="110"/>
      <c r="N29" s="110"/>
      <c r="O29" s="110"/>
      <c r="P29" s="778"/>
      <c r="Q29" s="780"/>
      <c r="R29" s="807"/>
    </row>
    <row r="30" spans="2:18" ht="28.5" customHeight="1" x14ac:dyDescent="0.15">
      <c r="B30" s="808" t="s">
        <v>127</v>
      </c>
      <c r="C30" s="809"/>
      <c r="D30" s="809"/>
      <c r="E30" s="809"/>
      <c r="F30" s="809"/>
      <c r="G30" s="809"/>
      <c r="H30" s="809"/>
      <c r="I30" s="809"/>
      <c r="J30" s="809"/>
      <c r="K30" s="809"/>
      <c r="L30" s="809"/>
      <c r="M30" s="809"/>
      <c r="N30" s="809"/>
      <c r="O30" s="809"/>
      <c r="P30" s="809"/>
      <c r="Q30" s="809"/>
      <c r="R30" s="810"/>
    </row>
    <row r="31" spans="2:18" ht="15" customHeight="1" x14ac:dyDescent="0.15">
      <c r="B31" s="785" t="s">
        <v>128</v>
      </c>
      <c r="C31" s="786"/>
      <c r="D31" s="786"/>
      <c r="E31" s="786"/>
      <c r="F31" s="786"/>
      <c r="G31" s="786"/>
      <c r="H31" s="786"/>
      <c r="I31" s="786"/>
      <c r="J31" s="786"/>
      <c r="K31" s="786"/>
      <c r="L31" s="786"/>
      <c r="M31" s="786"/>
      <c r="N31" s="786"/>
      <c r="O31" s="786"/>
      <c r="P31" s="786"/>
      <c r="Q31" s="786"/>
      <c r="R31" s="787"/>
    </row>
    <row r="32" spans="2:18" ht="15" customHeight="1" x14ac:dyDescent="0.15">
      <c r="B32" s="785" t="s">
        <v>129</v>
      </c>
      <c r="C32" s="786"/>
      <c r="D32" s="786"/>
      <c r="E32" s="786"/>
      <c r="F32" s="786"/>
      <c r="G32" s="786"/>
      <c r="H32" s="786"/>
      <c r="I32" s="786"/>
      <c r="J32" s="786"/>
      <c r="K32" s="786"/>
      <c r="L32" s="786"/>
      <c r="M32" s="786"/>
      <c r="N32" s="786"/>
      <c r="O32" s="786"/>
      <c r="P32" s="786"/>
      <c r="Q32" s="786"/>
      <c r="R32" s="787"/>
    </row>
    <row r="33" spans="2:18" ht="15" customHeight="1" thickBot="1" x14ac:dyDescent="0.2">
      <c r="B33" s="788" t="s">
        <v>130</v>
      </c>
      <c r="C33" s="789"/>
      <c r="D33" s="789"/>
      <c r="E33" s="789"/>
      <c r="F33" s="789"/>
      <c r="G33" s="789"/>
      <c r="H33" s="789"/>
      <c r="I33" s="789"/>
      <c r="J33" s="789"/>
      <c r="K33" s="789"/>
      <c r="L33" s="789"/>
      <c r="M33" s="789"/>
      <c r="N33" s="789"/>
      <c r="O33" s="789"/>
      <c r="P33" s="789"/>
      <c r="Q33" s="789"/>
      <c r="R33" s="790"/>
    </row>
    <row r="34" spans="2:18" ht="15" customHeight="1" x14ac:dyDescent="0.15">
      <c r="B34" s="111"/>
      <c r="C34" s="791"/>
      <c r="D34" s="791"/>
      <c r="E34" s="791"/>
      <c r="F34" s="791"/>
      <c r="G34" s="791"/>
      <c r="H34" s="791"/>
      <c r="I34" s="791"/>
      <c r="J34" s="791"/>
      <c r="K34" s="791"/>
      <c r="L34" s="791"/>
      <c r="M34" s="791"/>
      <c r="N34" s="791"/>
      <c r="O34" s="791"/>
      <c r="P34" s="791"/>
      <c r="Q34" s="791"/>
      <c r="R34" s="792"/>
    </row>
    <row r="35" spans="2:18" ht="15" customHeight="1" x14ac:dyDescent="0.15">
      <c r="B35" s="111" t="s">
        <v>131</v>
      </c>
      <c r="C35" s="793" t="s">
        <v>132</v>
      </c>
      <c r="D35" s="794"/>
      <c r="E35" s="794"/>
      <c r="F35" s="794"/>
      <c r="G35" s="794"/>
      <c r="H35" s="794"/>
      <c r="I35" s="794"/>
      <c r="J35" s="794"/>
      <c r="K35" s="794"/>
      <c r="L35" s="794"/>
      <c r="M35" s="794"/>
      <c r="N35" s="794"/>
      <c r="O35" s="794"/>
      <c r="P35" s="794"/>
      <c r="Q35" s="794"/>
      <c r="R35" s="795"/>
    </row>
    <row r="36" spans="2:18" ht="15" customHeight="1" thickBot="1" x14ac:dyDescent="0.2">
      <c r="B36" s="112"/>
      <c r="C36" s="791"/>
      <c r="D36" s="791"/>
      <c r="E36" s="791"/>
      <c r="F36" s="791"/>
      <c r="G36" s="791"/>
      <c r="H36" s="791"/>
      <c r="I36" s="791"/>
      <c r="J36" s="791"/>
      <c r="K36" s="791"/>
      <c r="L36" s="791"/>
      <c r="M36" s="791"/>
      <c r="N36" s="791"/>
      <c r="O36" s="791"/>
      <c r="P36" s="791"/>
      <c r="Q36" s="791"/>
      <c r="R36" s="792"/>
    </row>
    <row r="37" spans="2:18" ht="15" customHeight="1" x14ac:dyDescent="0.15">
      <c r="B37" s="107" t="s">
        <v>110</v>
      </c>
      <c r="C37" s="108"/>
      <c r="D37" s="108"/>
      <c r="E37" s="108"/>
      <c r="F37" s="108"/>
      <c r="G37" s="108"/>
      <c r="H37" s="108"/>
      <c r="I37" s="108"/>
      <c r="J37" s="108"/>
      <c r="K37" s="108"/>
      <c r="L37" s="108"/>
      <c r="M37" s="108"/>
      <c r="N37" s="108"/>
      <c r="O37" s="108"/>
      <c r="P37" s="803" t="s">
        <v>127</v>
      </c>
      <c r="Q37" s="804"/>
      <c r="R37" s="805"/>
    </row>
    <row r="38" spans="2:18" ht="15" customHeight="1" thickBot="1" x14ac:dyDescent="0.2">
      <c r="B38" s="92"/>
      <c r="C38" s="94"/>
      <c r="D38" s="94"/>
      <c r="E38" s="94"/>
      <c r="F38" s="94"/>
      <c r="G38" s="94"/>
      <c r="H38" s="94"/>
      <c r="I38" s="94"/>
      <c r="J38" s="94"/>
      <c r="K38" s="94"/>
      <c r="L38" s="94"/>
      <c r="M38" s="94"/>
      <c r="N38" s="94"/>
      <c r="O38" s="94"/>
      <c r="P38" s="92"/>
      <c r="Q38" s="113"/>
      <c r="R38" s="114"/>
    </row>
    <row r="39" spans="2:18" ht="15" customHeight="1" x14ac:dyDescent="0.15">
      <c r="B39" s="115"/>
      <c r="C39" s="116"/>
      <c r="D39" s="116"/>
      <c r="E39" s="116"/>
      <c r="F39" s="116"/>
      <c r="G39" s="116"/>
      <c r="H39" s="116"/>
      <c r="I39" s="116"/>
      <c r="J39" s="796" t="s">
        <v>133</v>
      </c>
      <c r="K39" s="797"/>
      <c r="L39" s="796" t="s">
        <v>134</v>
      </c>
      <c r="M39" s="797"/>
      <c r="N39" s="798" t="s">
        <v>115</v>
      </c>
      <c r="O39" s="799"/>
      <c r="P39" s="800" t="s">
        <v>135</v>
      </c>
      <c r="Q39" s="801"/>
      <c r="R39" s="802"/>
    </row>
    <row r="40" spans="2:18" ht="15" customHeight="1" thickBot="1" x14ac:dyDescent="0.2">
      <c r="B40" s="117"/>
      <c r="C40" s="118"/>
      <c r="D40" s="118"/>
      <c r="E40" s="118"/>
      <c r="F40" s="118"/>
      <c r="G40" s="118"/>
      <c r="H40" s="118"/>
      <c r="I40" s="118"/>
      <c r="J40" s="781" t="s">
        <v>117</v>
      </c>
      <c r="K40" s="782"/>
      <c r="L40" s="781" t="s">
        <v>117</v>
      </c>
      <c r="M40" s="782"/>
      <c r="N40" s="783" t="s">
        <v>118</v>
      </c>
      <c r="O40" s="784"/>
      <c r="P40" s="119"/>
      <c r="Q40" s="120"/>
      <c r="R40" s="121"/>
    </row>
    <row r="41" spans="2:18" ht="15" customHeight="1" thickTop="1" x14ac:dyDescent="0.15">
      <c r="B41" s="122" t="s">
        <v>119</v>
      </c>
      <c r="C41" s="123"/>
      <c r="D41" s="123"/>
      <c r="E41" s="123"/>
      <c r="F41" s="123"/>
      <c r="G41" s="123"/>
      <c r="H41" s="123"/>
      <c r="I41" s="123"/>
      <c r="J41" s="760">
        <v>8</v>
      </c>
      <c r="K41" s="761"/>
      <c r="L41" s="764">
        <v>5</v>
      </c>
      <c r="M41" s="765"/>
      <c r="N41" s="764">
        <f>IF($R$28&lt;8,$R$18,IF($R$28&gt;7,""))</f>
        <v>0</v>
      </c>
      <c r="O41" s="765"/>
      <c r="P41" s="122" t="s">
        <v>136</v>
      </c>
      <c r="Q41" s="124"/>
      <c r="R41" s="125"/>
    </row>
    <row r="42" spans="2:18" ht="15" customHeight="1" thickBot="1" x14ac:dyDescent="0.2">
      <c r="B42" s="126"/>
      <c r="C42" s="127"/>
      <c r="D42" s="127"/>
      <c r="E42" s="127"/>
      <c r="F42" s="127"/>
      <c r="G42" s="127"/>
      <c r="H42" s="127"/>
      <c r="I42" s="127"/>
      <c r="J42" s="762"/>
      <c r="K42" s="763"/>
      <c r="L42" s="766"/>
      <c r="M42" s="767"/>
      <c r="N42" s="766"/>
      <c r="O42" s="767"/>
      <c r="P42" s="757" t="s">
        <v>137</v>
      </c>
      <c r="Q42" s="758"/>
      <c r="R42" s="759"/>
    </row>
    <row r="43" spans="2:18" ht="15" customHeight="1" thickTop="1" x14ac:dyDescent="0.15">
      <c r="B43" s="122" t="s">
        <v>120</v>
      </c>
      <c r="C43" s="123"/>
      <c r="D43" s="123"/>
      <c r="E43" s="123"/>
      <c r="F43" s="123"/>
      <c r="G43" s="123"/>
      <c r="H43" s="123"/>
      <c r="I43" s="123"/>
      <c r="J43" s="760">
        <v>3</v>
      </c>
      <c r="K43" s="761"/>
      <c r="L43" s="764">
        <v>2</v>
      </c>
      <c r="M43" s="765"/>
      <c r="N43" s="764">
        <f>IF($R$28&lt;8,$R$20,IF($R$28&gt;7,""))</f>
        <v>0</v>
      </c>
      <c r="O43" s="765"/>
      <c r="P43" s="122" t="s">
        <v>136</v>
      </c>
      <c r="Q43" s="124"/>
      <c r="R43" s="125"/>
    </row>
    <row r="44" spans="2:18" ht="15" customHeight="1" thickBot="1" x14ac:dyDescent="0.2">
      <c r="B44" s="126"/>
      <c r="C44" s="127"/>
      <c r="D44" s="127"/>
      <c r="E44" s="127"/>
      <c r="F44" s="127"/>
      <c r="G44" s="127"/>
      <c r="H44" s="127"/>
      <c r="I44" s="127"/>
      <c r="J44" s="762"/>
      <c r="K44" s="763"/>
      <c r="L44" s="766"/>
      <c r="M44" s="767"/>
      <c r="N44" s="766"/>
      <c r="O44" s="767"/>
      <c r="P44" s="757" t="s">
        <v>138</v>
      </c>
      <c r="Q44" s="758"/>
      <c r="R44" s="759"/>
    </row>
    <row r="45" spans="2:18" ht="15" customHeight="1" thickTop="1" x14ac:dyDescent="0.15">
      <c r="B45" s="122" t="s">
        <v>139</v>
      </c>
      <c r="C45" s="123"/>
      <c r="D45" s="123"/>
      <c r="E45" s="123"/>
      <c r="F45" s="123"/>
      <c r="G45" s="123"/>
      <c r="H45" s="123"/>
      <c r="I45" s="123"/>
      <c r="J45" s="760">
        <v>6</v>
      </c>
      <c r="K45" s="761"/>
      <c r="L45" s="764">
        <v>4</v>
      </c>
      <c r="M45" s="765"/>
      <c r="N45" s="764">
        <f>IF($R$28&lt;8,$R$22,IF($R$28&gt;7,""))</f>
        <v>0</v>
      </c>
      <c r="O45" s="765"/>
      <c r="P45" s="122" t="s">
        <v>136</v>
      </c>
      <c r="Q45" s="124"/>
      <c r="R45" s="125"/>
    </row>
    <row r="46" spans="2:18" ht="15" customHeight="1" thickBot="1" x14ac:dyDescent="0.2">
      <c r="B46" s="126"/>
      <c r="C46" s="127"/>
      <c r="D46" s="127"/>
      <c r="E46" s="127"/>
      <c r="F46" s="127"/>
      <c r="G46" s="127"/>
      <c r="H46" s="127"/>
      <c r="I46" s="127"/>
      <c r="J46" s="762"/>
      <c r="K46" s="763"/>
      <c r="L46" s="766"/>
      <c r="M46" s="767"/>
      <c r="N46" s="766"/>
      <c r="O46" s="767"/>
      <c r="P46" s="757" t="s">
        <v>140</v>
      </c>
      <c r="Q46" s="758"/>
      <c r="R46" s="759"/>
    </row>
    <row r="47" spans="2:18" ht="15" customHeight="1" thickTop="1" x14ac:dyDescent="0.15">
      <c r="B47" s="117" t="s">
        <v>141</v>
      </c>
      <c r="C47" s="118"/>
      <c r="D47" s="118"/>
      <c r="E47" s="118"/>
      <c r="F47" s="118"/>
      <c r="G47" s="118"/>
      <c r="H47" s="118"/>
      <c r="I47" s="118"/>
      <c r="J47" s="768">
        <v>6</v>
      </c>
      <c r="K47" s="769"/>
      <c r="L47" s="764">
        <v>5</v>
      </c>
      <c r="M47" s="765"/>
      <c r="N47" s="764">
        <f>IF($R$28&lt;8,$R$24,IF($R$28&gt;7,""))</f>
        <v>0</v>
      </c>
      <c r="O47" s="765"/>
      <c r="P47" s="128"/>
      <c r="Q47" s="129"/>
      <c r="R47" s="130"/>
    </row>
    <row r="48" spans="2:18" ht="15" customHeight="1" thickBot="1" x14ac:dyDescent="0.2">
      <c r="B48" s="131"/>
      <c r="C48" s="132"/>
      <c r="D48" s="132"/>
      <c r="E48" s="132"/>
      <c r="F48" s="132"/>
      <c r="G48" s="132"/>
      <c r="H48" s="132"/>
      <c r="I48" s="132"/>
      <c r="J48" s="770"/>
      <c r="K48" s="771"/>
      <c r="L48" s="772"/>
      <c r="M48" s="773"/>
      <c r="N48" s="772"/>
      <c r="O48" s="773"/>
      <c r="P48" s="774" t="s">
        <v>142</v>
      </c>
      <c r="Q48" s="775"/>
      <c r="R48" s="776"/>
    </row>
    <row r="49" spans="2:16" x14ac:dyDescent="0.15">
      <c r="B49" s="133"/>
      <c r="C49" s="134"/>
      <c r="D49" s="134"/>
      <c r="E49" s="134"/>
      <c r="F49" s="134"/>
      <c r="G49" s="134"/>
      <c r="H49" s="134"/>
      <c r="I49" s="134"/>
      <c r="J49" s="30"/>
      <c r="K49" s="133"/>
      <c r="L49" s="133"/>
      <c r="M49" s="133"/>
      <c r="N49" s="135"/>
      <c r="O49" s="135"/>
      <c r="P49" s="134"/>
    </row>
    <row r="50" spans="2:16" x14ac:dyDescent="0.15">
      <c r="J50" s="30"/>
    </row>
    <row r="51" spans="2:16" x14ac:dyDescent="0.15">
      <c r="J51" s="30"/>
    </row>
    <row r="52" spans="2:16" x14ac:dyDescent="0.15">
      <c r="J52" s="30"/>
    </row>
  </sheetData>
  <sheetProtection algorithmName="SHA-512" hashValue="uOOzcJ5059qVp2GYC1CnGZdIfYHW4FYYf8jnFMyYjw4TYsHrow6PpzlS/Dyy2OMwl6z9/2eFmoxv9oa/IpC7PQ==" saltValue="fc+BGDZwaIKHBpnsiLfM4w==" spinCount="100000" sheet="1" objects="1" scenarios="1"/>
  <mergeCells count="64">
    <mergeCell ref="C13:R13"/>
    <mergeCell ref="B1:R1"/>
    <mergeCell ref="B2:R2"/>
    <mergeCell ref="C9:R9"/>
    <mergeCell ref="C10:R10"/>
    <mergeCell ref="C11:R11"/>
    <mergeCell ref="B20:B21"/>
    <mergeCell ref="P20:P21"/>
    <mergeCell ref="Q20:Q21"/>
    <mergeCell ref="R20:R21"/>
    <mergeCell ref="C14:R14"/>
    <mergeCell ref="C15:R15"/>
    <mergeCell ref="B18:B19"/>
    <mergeCell ref="P18:P19"/>
    <mergeCell ref="Q18:Q19"/>
    <mergeCell ref="R18:R19"/>
    <mergeCell ref="R28:R29"/>
    <mergeCell ref="B30:R30"/>
    <mergeCell ref="Q26:Q27"/>
    <mergeCell ref="R26:R27"/>
    <mergeCell ref="B22:B23"/>
    <mergeCell ref="P22:P23"/>
    <mergeCell ref="Q22:Q23"/>
    <mergeCell ref="R22:R23"/>
    <mergeCell ref="B24:B25"/>
    <mergeCell ref="P24:P25"/>
    <mergeCell ref="Q24:Q25"/>
    <mergeCell ref="R24:R25"/>
    <mergeCell ref="B26:B27"/>
    <mergeCell ref="C26:O26"/>
    <mergeCell ref="C27:O27"/>
    <mergeCell ref="P26:P27"/>
    <mergeCell ref="C35:R35"/>
    <mergeCell ref="N41:O42"/>
    <mergeCell ref="J39:K39"/>
    <mergeCell ref="L39:M39"/>
    <mergeCell ref="N39:O39"/>
    <mergeCell ref="P39:R39"/>
    <mergeCell ref="C36:R36"/>
    <mergeCell ref="P37:R37"/>
    <mergeCell ref="P28:P29"/>
    <mergeCell ref="Q28:Q29"/>
    <mergeCell ref="J43:K44"/>
    <mergeCell ref="L43:M44"/>
    <mergeCell ref="N43:O44"/>
    <mergeCell ref="P44:R44"/>
    <mergeCell ref="J40:K40"/>
    <mergeCell ref="L40:M40"/>
    <mergeCell ref="N40:O40"/>
    <mergeCell ref="P42:R42"/>
    <mergeCell ref="J41:K42"/>
    <mergeCell ref="L41:M42"/>
    <mergeCell ref="B32:R32"/>
    <mergeCell ref="B33:R33"/>
    <mergeCell ref="C34:R34"/>
    <mergeCell ref="B31:R31"/>
    <mergeCell ref="P46:R46"/>
    <mergeCell ref="J45:K46"/>
    <mergeCell ref="L45:M46"/>
    <mergeCell ref="N45:O46"/>
    <mergeCell ref="J47:K48"/>
    <mergeCell ref="L47:M48"/>
    <mergeCell ref="N47:O48"/>
    <mergeCell ref="P48:R48"/>
  </mergeCells>
  <phoneticPr fontId="58" type="noConversion"/>
  <conditionalFormatting sqref="B18:B19">
    <cfRule type="expression" dxfId="128" priority="1" stopIfTrue="1">
      <formula>$R$18&gt;3</formula>
    </cfRule>
  </conditionalFormatting>
  <conditionalFormatting sqref="B20:B21">
    <cfRule type="expression" dxfId="127" priority="2" stopIfTrue="1">
      <formula>$R$20&gt;1</formula>
    </cfRule>
  </conditionalFormatting>
  <conditionalFormatting sqref="B22:B23">
    <cfRule type="expression" dxfId="126" priority="3" stopIfTrue="1">
      <formula>$R$22&gt;3</formula>
    </cfRule>
  </conditionalFormatting>
  <conditionalFormatting sqref="B24:B25">
    <cfRule type="expression" dxfId="125" priority="4" stopIfTrue="1">
      <formula>$R$24&gt;3</formula>
    </cfRule>
  </conditionalFormatting>
  <conditionalFormatting sqref="B26:B27">
    <cfRule type="expression" dxfId="124" priority="5" stopIfTrue="1">
      <formula>$R$26&gt;0</formula>
    </cfRule>
  </conditionalFormatting>
  <conditionalFormatting sqref="J18">
    <cfRule type="expression" dxfId="123" priority="6" stopIfTrue="1">
      <formula>$D$18=TRUE</formula>
    </cfRule>
  </conditionalFormatting>
  <conditionalFormatting sqref="K18">
    <cfRule type="expression" dxfId="122" priority="7" stopIfTrue="1">
      <formula>$E$18=TRUE</formula>
    </cfRule>
  </conditionalFormatting>
  <conditionalFormatting sqref="L18">
    <cfRule type="expression" dxfId="121" priority="8" stopIfTrue="1">
      <formula>$F$18=TRUE</formula>
    </cfRule>
  </conditionalFormatting>
  <conditionalFormatting sqref="J19">
    <cfRule type="expression" dxfId="120" priority="9" stopIfTrue="1">
      <formula>$D$19=TRUE</formula>
    </cfRule>
  </conditionalFormatting>
  <conditionalFormatting sqref="K19">
    <cfRule type="expression" dxfId="119" priority="10" stopIfTrue="1">
      <formula>$E$19=TRUE</formula>
    </cfRule>
  </conditionalFormatting>
  <conditionalFormatting sqref="L19">
    <cfRule type="expression" dxfId="118" priority="11" stopIfTrue="1">
      <formula>$F$19=TRUE</formula>
    </cfRule>
  </conditionalFormatting>
  <conditionalFormatting sqref="M19">
    <cfRule type="expression" dxfId="117" priority="12" stopIfTrue="1">
      <formula>$G$19=TRUE</formula>
    </cfRule>
  </conditionalFormatting>
  <conditionalFormatting sqref="N19">
    <cfRule type="expression" dxfId="116" priority="13" stopIfTrue="1">
      <formula>$H$19=TRUE</formula>
    </cfRule>
  </conditionalFormatting>
  <conditionalFormatting sqref="J20">
    <cfRule type="expression" dxfId="115" priority="14" stopIfTrue="1">
      <formula>$D$20=TRUE</formula>
    </cfRule>
  </conditionalFormatting>
  <conditionalFormatting sqref="J21">
    <cfRule type="expression" dxfId="114" priority="15" stopIfTrue="1">
      <formula>$D$21=TRUE</formula>
    </cfRule>
  </conditionalFormatting>
  <conditionalFormatting sqref="K21">
    <cfRule type="expression" dxfId="113" priority="16" stopIfTrue="1">
      <formula>$E$21=TRUE</formula>
    </cfRule>
  </conditionalFormatting>
  <conditionalFormatting sqref="J22">
    <cfRule type="expression" dxfId="112" priority="17" stopIfTrue="1">
      <formula>$D$22=TRUE</formula>
    </cfRule>
  </conditionalFormatting>
  <conditionalFormatting sqref="K22">
    <cfRule type="expression" dxfId="111" priority="18" stopIfTrue="1">
      <formula>$E$22=TRUE</formula>
    </cfRule>
  </conditionalFormatting>
  <conditionalFormatting sqref="L22">
    <cfRule type="expression" dxfId="110" priority="19" stopIfTrue="1">
      <formula>$F$22=TRUE</formula>
    </cfRule>
  </conditionalFormatting>
  <conditionalFormatting sqref="J23">
    <cfRule type="expression" dxfId="109" priority="20" stopIfTrue="1">
      <formula>$D$23=TRUE</formula>
    </cfRule>
  </conditionalFormatting>
  <conditionalFormatting sqref="K23">
    <cfRule type="expression" dxfId="108" priority="21" stopIfTrue="1">
      <formula>$E$23=TRUE</formula>
    </cfRule>
  </conditionalFormatting>
  <conditionalFormatting sqref="L23">
    <cfRule type="expression" dxfId="107" priority="22" stopIfTrue="1">
      <formula>$F$23=TRUE</formula>
    </cfRule>
  </conditionalFormatting>
  <conditionalFormatting sqref="J24">
    <cfRule type="expression" dxfId="106" priority="23" stopIfTrue="1">
      <formula>$D$24=TRUE</formula>
    </cfRule>
  </conditionalFormatting>
  <conditionalFormatting sqref="K24">
    <cfRule type="expression" dxfId="105" priority="24" stopIfTrue="1">
      <formula>$E$24=TRUE</formula>
    </cfRule>
  </conditionalFormatting>
  <conditionalFormatting sqref="L24">
    <cfRule type="expression" dxfId="104" priority="25" stopIfTrue="1">
      <formula>$F$24=TRUE</formula>
    </cfRule>
  </conditionalFormatting>
  <conditionalFormatting sqref="M24">
    <cfRule type="expression" dxfId="103" priority="26" stopIfTrue="1">
      <formula>$G$24=TRUE</formula>
    </cfRule>
  </conditionalFormatting>
  <conditionalFormatting sqref="N24">
    <cfRule type="expression" dxfId="102" priority="27" stopIfTrue="1">
      <formula>$H$24=TRUE</formula>
    </cfRule>
  </conditionalFormatting>
  <conditionalFormatting sqref="O24">
    <cfRule type="expression" dxfId="101" priority="28" stopIfTrue="1">
      <formula>$I$24=TRUE</formula>
    </cfRule>
  </conditionalFormatting>
  <conditionalFormatting sqref="R18:R19">
    <cfRule type="cellIs" priority="29" stopIfTrue="1" operator="between">
      <formula>0</formula>
      <formula>3</formula>
    </cfRule>
    <cfRule type="cellIs" dxfId="100" priority="30" stopIfTrue="1" operator="between">
      <formula>4</formula>
      <formula>8</formula>
    </cfRule>
  </conditionalFormatting>
  <conditionalFormatting sqref="R20:R21">
    <cfRule type="cellIs" priority="31" stopIfTrue="1" operator="between">
      <formula>0</formula>
      <formula>1</formula>
    </cfRule>
    <cfRule type="cellIs" dxfId="99" priority="32" stopIfTrue="1" operator="between">
      <formula>2</formula>
      <formula>3</formula>
    </cfRule>
  </conditionalFormatting>
  <conditionalFormatting sqref="R22:R25">
    <cfRule type="cellIs" priority="33" stopIfTrue="1" operator="between">
      <formula>0</formula>
      <formula>3</formula>
    </cfRule>
    <cfRule type="cellIs" dxfId="98" priority="34" stopIfTrue="1" operator="between">
      <formula>4</formula>
      <formula>6</formula>
    </cfRule>
  </conditionalFormatting>
  <conditionalFormatting sqref="R28:R29">
    <cfRule type="cellIs" priority="35" stopIfTrue="1" operator="between">
      <formula>0</formula>
      <formula>13</formula>
    </cfRule>
    <cfRule type="cellIs" dxfId="97" priority="36" stopIfTrue="1" operator="between">
      <formula>14</formula>
      <formula>28</formula>
    </cfRule>
  </conditionalFormatting>
  <conditionalFormatting sqref="B31:R31">
    <cfRule type="expression" priority="37" stopIfTrue="1">
      <formula>$R$28&lt;14</formula>
    </cfRule>
    <cfRule type="expression" dxfId="96" priority="38" stopIfTrue="1">
      <formula>$R$28&gt;13</formula>
    </cfRule>
  </conditionalFormatting>
  <conditionalFormatting sqref="B32:R32">
    <cfRule type="expression" priority="39" stopIfTrue="1">
      <formula>$R$28&lt;8</formula>
    </cfRule>
    <cfRule type="expression" priority="40" stopIfTrue="1">
      <formula>$R$28&gt;13</formula>
    </cfRule>
    <cfRule type="expression" dxfId="95" priority="41" stopIfTrue="1">
      <formula>$R$28&gt;7</formula>
    </cfRule>
  </conditionalFormatting>
  <conditionalFormatting sqref="B33:R33">
    <cfRule type="expression" dxfId="94" priority="42" stopIfTrue="1">
      <formula>$R$28&lt;8</formula>
    </cfRule>
    <cfRule type="expression" priority="43" stopIfTrue="1">
      <formula>$R$28&gt;7</formula>
    </cfRule>
  </conditionalFormatting>
  <conditionalFormatting sqref="P42:R42">
    <cfRule type="expression" dxfId="93" priority="44" stopIfTrue="1">
      <formula>$R$28&gt;7</formula>
    </cfRule>
    <cfRule type="expression" dxfId="92" priority="45" stopIfTrue="1">
      <formula>$N$41&gt;4</formula>
    </cfRule>
  </conditionalFormatting>
  <conditionalFormatting sqref="P44:R44">
    <cfRule type="expression" priority="46" stopIfTrue="1">
      <formula>$R$28&gt;7</formula>
    </cfRule>
    <cfRule type="expression" dxfId="91" priority="47" stopIfTrue="1">
      <formula>$N$43&gt;1</formula>
    </cfRule>
  </conditionalFormatting>
  <conditionalFormatting sqref="P46:R46">
    <cfRule type="expression" priority="48" stopIfTrue="1">
      <formula>$R$28&gt;7</formula>
    </cfRule>
    <cfRule type="expression" dxfId="90" priority="49" stopIfTrue="1">
      <formula>$N$45&gt;3</formula>
    </cfRule>
  </conditionalFormatting>
  <conditionalFormatting sqref="P48:R48">
    <cfRule type="expression" priority="50" stopIfTrue="1">
      <formula>$R$28&gt;7</formula>
    </cfRule>
    <cfRule type="expression" dxfId="89" priority="51" stopIfTrue="1">
      <formula>$N$47&gt;4</formula>
    </cfRule>
  </conditionalFormatting>
  <pageMargins left="0.68" right="0.15" top="1" bottom="1" header="0.5" footer="0.5"/>
  <pageSetup paperSize="9" scale="90" orientation="portrait" horizontalDpi="4294967293" verticalDpi="0" r:id="rId1"/>
  <headerFooter alignWithMargins="0">
    <oddFooter xml:space="preserve">&amp;L© Eduforce / Meesterwerk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pageSetUpPr fitToPage="1"/>
  </sheetPr>
  <dimension ref="B2:AU44"/>
  <sheetViews>
    <sheetView showGridLines="0" showRowColHeaders="0" zoomScale="60" zoomScaleNormal="75" workbookViewId="0">
      <pane xSplit="5" topLeftCell="F1" activePane="topRight" state="frozen"/>
      <selection pane="topRight" activeCell="C22" sqref="C22:C24"/>
    </sheetView>
  </sheetViews>
  <sheetFormatPr defaultRowHeight="12.75" x14ac:dyDescent="0.2"/>
  <cols>
    <col min="1" max="3" width="9.140625" style="136"/>
    <col min="4" max="4" width="9.140625" style="137"/>
    <col min="5" max="5" width="57" style="136" bestFit="1" customWidth="1"/>
    <col min="6" max="6" width="9.28515625" style="136" bestFit="1" customWidth="1"/>
    <col min="7" max="16384" width="9.140625" style="136"/>
  </cols>
  <sheetData>
    <row r="2" spans="2:47" ht="13.5" thickBot="1" x14ac:dyDescent="0.25"/>
    <row r="3" spans="2:47" ht="39.950000000000003" customHeight="1" x14ac:dyDescent="0.2">
      <c r="B3" s="840" t="s">
        <v>143</v>
      </c>
      <c r="C3" s="841"/>
      <c r="D3" s="841"/>
      <c r="E3" s="842"/>
      <c r="F3" s="138">
        <v>1</v>
      </c>
      <c r="G3" s="138">
        <v>2</v>
      </c>
      <c r="H3" s="138">
        <v>3</v>
      </c>
      <c r="I3" s="138">
        <v>4</v>
      </c>
      <c r="J3" s="138">
        <v>5</v>
      </c>
      <c r="K3" s="138">
        <v>6</v>
      </c>
      <c r="L3" s="138">
        <v>7</v>
      </c>
      <c r="M3" s="138">
        <v>8</v>
      </c>
      <c r="N3" s="138">
        <v>9</v>
      </c>
      <c r="O3" s="138">
        <v>10</v>
      </c>
      <c r="P3" s="138">
        <v>11</v>
      </c>
      <c r="Q3" s="138">
        <v>12</v>
      </c>
      <c r="R3" s="138">
        <v>13</v>
      </c>
      <c r="S3" s="138">
        <v>14</v>
      </c>
      <c r="T3" s="138">
        <v>15</v>
      </c>
      <c r="U3" s="138">
        <v>16</v>
      </c>
      <c r="V3" s="138">
        <v>17</v>
      </c>
      <c r="W3" s="138">
        <v>18</v>
      </c>
      <c r="X3" s="138">
        <v>19</v>
      </c>
      <c r="Y3" s="138">
        <v>20</v>
      </c>
      <c r="Z3" s="138">
        <v>21</v>
      </c>
      <c r="AA3" s="138">
        <v>22</v>
      </c>
      <c r="AB3" s="138">
        <v>23</v>
      </c>
      <c r="AC3" s="138">
        <v>24</v>
      </c>
      <c r="AD3" s="138">
        <v>25</v>
      </c>
      <c r="AE3" s="138">
        <v>26</v>
      </c>
      <c r="AF3" s="138">
        <v>27</v>
      </c>
      <c r="AG3" s="138">
        <v>28</v>
      </c>
      <c r="AH3" s="138">
        <v>29</v>
      </c>
      <c r="AI3" s="138">
        <v>30</v>
      </c>
      <c r="AJ3" s="138">
        <v>31</v>
      </c>
      <c r="AK3" s="138">
        <v>32</v>
      </c>
      <c r="AL3" s="138">
        <v>33</v>
      </c>
      <c r="AM3" s="138">
        <v>34</v>
      </c>
      <c r="AN3" s="139">
        <v>35</v>
      </c>
      <c r="AO3" s="140"/>
      <c r="AP3" s="140"/>
      <c r="AQ3" s="140"/>
      <c r="AR3" s="140"/>
      <c r="AS3" s="140"/>
      <c r="AT3" s="140"/>
      <c r="AU3" s="140"/>
    </row>
    <row r="4" spans="2:47" ht="200.1" customHeight="1" x14ac:dyDescent="0.2">
      <c r="B4" s="141"/>
      <c r="C4" s="142"/>
      <c r="D4" s="143"/>
      <c r="E4" s="144"/>
      <c r="F4" s="145" t="s">
        <v>625</v>
      </c>
      <c r="G4" s="145" t="s">
        <v>626</v>
      </c>
      <c r="H4" s="145" t="s">
        <v>627</v>
      </c>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7"/>
    </row>
    <row r="5" spans="2:47" ht="39.950000000000003" customHeight="1" x14ac:dyDescent="0.2">
      <c r="B5" s="843" t="s">
        <v>144</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4"/>
      <c r="AL5" s="844"/>
      <c r="AM5" s="844"/>
      <c r="AN5" s="845"/>
    </row>
    <row r="6" spans="2:47" ht="39.950000000000003" customHeight="1" x14ac:dyDescent="0.25">
      <c r="B6" s="846" t="s">
        <v>145</v>
      </c>
      <c r="C6" s="847"/>
      <c r="D6" s="146">
        <v>1</v>
      </c>
      <c r="E6" s="147" t="s">
        <v>146</v>
      </c>
      <c r="F6" s="148" t="s">
        <v>628</v>
      </c>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48"/>
      <c r="AL6" s="148"/>
      <c r="AM6" s="149"/>
      <c r="AN6" s="150"/>
    </row>
    <row r="7" spans="2:47" ht="39.950000000000003" customHeight="1" x14ac:dyDescent="0.25">
      <c r="B7" s="848"/>
      <c r="C7" s="849"/>
      <c r="D7" s="146">
        <v>2</v>
      </c>
      <c r="E7" s="151" t="s">
        <v>147</v>
      </c>
      <c r="F7" s="152" t="s">
        <v>628</v>
      </c>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3"/>
      <c r="AN7" s="154"/>
    </row>
    <row r="8" spans="2:47" ht="39.950000000000003" customHeight="1" x14ac:dyDescent="0.25">
      <c r="B8" s="848"/>
      <c r="C8" s="849"/>
      <c r="D8" s="146">
        <v>3</v>
      </c>
      <c r="E8" s="147" t="s">
        <v>148</v>
      </c>
      <c r="F8" s="152" t="s">
        <v>628</v>
      </c>
      <c r="G8" s="152"/>
      <c r="H8" s="152" t="s">
        <v>628</v>
      </c>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3"/>
      <c r="AN8" s="154"/>
    </row>
    <row r="9" spans="2:47" ht="39.950000000000003" customHeight="1" x14ac:dyDescent="0.25">
      <c r="B9" s="848"/>
      <c r="C9" s="849"/>
      <c r="D9" s="146">
        <v>4</v>
      </c>
      <c r="E9" s="151" t="s">
        <v>149</v>
      </c>
      <c r="F9" s="152" t="s">
        <v>628</v>
      </c>
      <c r="G9" s="152"/>
      <c r="H9" s="152" t="s">
        <v>628</v>
      </c>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3"/>
      <c r="AN9" s="154"/>
    </row>
    <row r="10" spans="2:47" ht="39.950000000000003" customHeight="1" x14ac:dyDescent="0.25">
      <c r="B10" s="848"/>
      <c r="C10" s="849"/>
      <c r="D10" s="146">
        <v>5</v>
      </c>
      <c r="E10" s="151" t="s">
        <v>150</v>
      </c>
      <c r="F10" s="152" t="s">
        <v>628</v>
      </c>
      <c r="G10" s="152"/>
      <c r="H10" s="152" t="s">
        <v>628</v>
      </c>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3"/>
      <c r="AN10" s="154"/>
    </row>
    <row r="11" spans="2:47" ht="39.950000000000003" customHeight="1" x14ac:dyDescent="0.25">
      <c r="B11" s="848"/>
      <c r="C11" s="849"/>
      <c r="D11" s="146">
        <v>6</v>
      </c>
      <c r="E11" s="151" t="s">
        <v>151</v>
      </c>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3"/>
      <c r="AN11" s="154"/>
    </row>
    <row r="12" spans="2:47" ht="39.950000000000003" customHeight="1" x14ac:dyDescent="0.25">
      <c r="B12" s="848"/>
      <c r="C12" s="849"/>
      <c r="D12" s="146">
        <v>7</v>
      </c>
      <c r="E12" s="151" t="s">
        <v>152</v>
      </c>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3"/>
      <c r="AN12" s="154"/>
    </row>
    <row r="13" spans="2:47" ht="39.950000000000003" customHeight="1" x14ac:dyDescent="0.25">
      <c r="B13" s="848"/>
      <c r="C13" s="849"/>
      <c r="D13" s="146">
        <v>8</v>
      </c>
      <c r="E13" s="147" t="s">
        <v>153</v>
      </c>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3"/>
      <c r="AN13" s="154"/>
    </row>
    <row r="14" spans="2:47" ht="39.950000000000003" customHeight="1" x14ac:dyDescent="0.25">
      <c r="B14" s="848"/>
      <c r="C14" s="849"/>
      <c r="D14" s="146">
        <v>9</v>
      </c>
      <c r="E14" s="147" t="s">
        <v>154</v>
      </c>
      <c r="F14" s="152"/>
      <c r="G14" s="152"/>
      <c r="H14" s="152" t="s">
        <v>628</v>
      </c>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3"/>
      <c r="AN14" s="154"/>
    </row>
    <row r="15" spans="2:47" ht="39.950000000000003" customHeight="1" x14ac:dyDescent="0.25">
      <c r="B15" s="848"/>
      <c r="C15" s="849"/>
      <c r="D15" s="146">
        <v>10</v>
      </c>
      <c r="E15" s="151" t="s">
        <v>155</v>
      </c>
      <c r="F15" s="152"/>
      <c r="G15" s="152"/>
      <c r="H15" s="152" t="s">
        <v>628</v>
      </c>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3"/>
      <c r="AN15" s="154"/>
    </row>
    <row r="16" spans="2:47" ht="39.950000000000003" customHeight="1" x14ac:dyDescent="0.25">
      <c r="B16" s="848"/>
      <c r="C16" s="849"/>
      <c r="D16" s="146">
        <v>11</v>
      </c>
      <c r="E16" s="147" t="s">
        <v>156</v>
      </c>
      <c r="F16" s="152"/>
      <c r="G16" s="152"/>
      <c r="H16" s="152" t="s">
        <v>628</v>
      </c>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3"/>
      <c r="AN16" s="154"/>
    </row>
    <row r="17" spans="2:40" ht="39.950000000000003" customHeight="1" x14ac:dyDescent="0.25">
      <c r="B17" s="848"/>
      <c r="C17" s="849"/>
      <c r="D17" s="146">
        <v>12</v>
      </c>
      <c r="E17" s="151" t="s">
        <v>157</v>
      </c>
      <c r="F17" s="152"/>
      <c r="G17" s="152"/>
      <c r="H17" s="152" t="s">
        <v>628</v>
      </c>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3"/>
      <c r="AN17" s="154"/>
    </row>
    <row r="18" spans="2:40" ht="39.950000000000003" customHeight="1" x14ac:dyDescent="0.2">
      <c r="B18" s="850"/>
      <c r="C18" s="851"/>
      <c r="D18" s="146"/>
      <c r="E18" s="155" t="s">
        <v>158</v>
      </c>
      <c r="F18" s="156">
        <f>COUNTA(F6:F17)</f>
        <v>5</v>
      </c>
      <c r="G18" s="156">
        <f>COUNTA(G6:G17)</f>
        <v>0</v>
      </c>
      <c r="H18" s="156">
        <f>COUNTA(H6:H17)</f>
        <v>7</v>
      </c>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2"/>
    </row>
    <row r="19" spans="2:40" ht="39.950000000000003" hidden="1" customHeight="1" x14ac:dyDescent="0.2">
      <c r="B19" s="157"/>
      <c r="C19" s="158"/>
      <c r="D19" s="159"/>
      <c r="E19" s="160"/>
      <c r="F19" s="156">
        <f>COUNTIF(F6:F17,"x")</f>
        <v>5</v>
      </c>
      <c r="G19" s="156">
        <f>COUNTIF(G6:G17,"x")</f>
        <v>0</v>
      </c>
      <c r="H19" s="156">
        <f>COUNTIF(H6:H17,"x")</f>
        <v>7</v>
      </c>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2"/>
    </row>
    <row r="20" spans="2:40" ht="200.1" customHeight="1" x14ac:dyDescent="0.2">
      <c r="B20" s="161"/>
      <c r="C20" s="162"/>
      <c r="D20" s="159"/>
      <c r="E20" s="163"/>
      <c r="F20" s="164" t="str">
        <f>IF(F4=0,"",IF(F18&lt;5,"signalering stopt",IF(F18&gt;4,"ga door naar deel 2")))</f>
        <v>ga door naar deel 2</v>
      </c>
      <c r="G20" s="164" t="str">
        <f>IF(G4=0,"",IF(G18&lt;5,"signalering stopt",IF(G18&gt;4,"ga door naar deel 2")))</f>
        <v>signalering stopt</v>
      </c>
      <c r="H20" s="164" t="str">
        <f>IF(H4=0,"",IF(H18&lt;5,"signalering stopt",IF(H18&gt;4,"ga door naar deel 2")))</f>
        <v>ga door naar deel 2</v>
      </c>
      <c r="I20" s="493"/>
      <c r="J20" s="493"/>
      <c r="K20" s="493"/>
      <c r="L20" s="493"/>
      <c r="M20" s="493"/>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c r="AL20" s="493"/>
      <c r="AM20" s="493"/>
      <c r="AN20" s="494"/>
    </row>
    <row r="21" spans="2:40" ht="39.950000000000003" customHeight="1" x14ac:dyDescent="0.2">
      <c r="B21" s="852" t="s">
        <v>159</v>
      </c>
      <c r="C21" s="853"/>
      <c r="D21" s="853"/>
      <c r="E21" s="853"/>
      <c r="F21" s="853"/>
      <c r="G21" s="853"/>
      <c r="H21" s="853"/>
      <c r="I21" s="853"/>
      <c r="J21" s="853"/>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3"/>
      <c r="AI21" s="853"/>
      <c r="AJ21" s="853"/>
      <c r="AK21" s="853"/>
      <c r="AL21" s="853"/>
      <c r="AM21" s="853"/>
      <c r="AN21" s="854"/>
    </row>
    <row r="22" spans="2:40" ht="39.950000000000003" customHeight="1" x14ac:dyDescent="0.2">
      <c r="B22" s="855" t="s">
        <v>160</v>
      </c>
      <c r="C22" s="858" t="s">
        <v>161</v>
      </c>
      <c r="D22" s="165">
        <v>1</v>
      </c>
      <c r="E22" s="166" t="s">
        <v>162</v>
      </c>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67"/>
    </row>
    <row r="23" spans="2:40" s="169" customFormat="1" ht="39.950000000000003" customHeight="1" x14ac:dyDescent="0.25">
      <c r="B23" s="856"/>
      <c r="C23" s="859"/>
      <c r="D23" s="168">
        <v>2</v>
      </c>
      <c r="E23" s="147" t="s">
        <v>163</v>
      </c>
      <c r="F23" s="152" t="s">
        <v>628</v>
      </c>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67"/>
    </row>
    <row r="24" spans="2:40" s="169" customFormat="1" ht="39.950000000000003" customHeight="1" x14ac:dyDescent="0.25">
      <c r="B24" s="856"/>
      <c r="C24" s="860"/>
      <c r="D24" s="168">
        <v>3</v>
      </c>
      <c r="E24" s="147" t="s">
        <v>164</v>
      </c>
      <c r="F24" s="152" t="s">
        <v>628</v>
      </c>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67"/>
    </row>
    <row r="25" spans="2:40" s="169" customFormat="1" ht="39.950000000000003" customHeight="1" x14ac:dyDescent="0.25">
      <c r="B25" s="856"/>
      <c r="C25" s="861" t="s">
        <v>165</v>
      </c>
      <c r="D25" s="168">
        <v>4</v>
      </c>
      <c r="E25" s="151" t="s">
        <v>166</v>
      </c>
      <c r="F25" s="152" t="s">
        <v>628</v>
      </c>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67"/>
    </row>
    <row r="26" spans="2:40" s="169" customFormat="1" ht="39.950000000000003" customHeight="1" x14ac:dyDescent="0.25">
      <c r="B26" s="856"/>
      <c r="C26" s="859"/>
      <c r="D26" s="168">
        <v>5</v>
      </c>
      <c r="E26" s="151" t="s">
        <v>167</v>
      </c>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67"/>
    </row>
    <row r="27" spans="2:40" s="169" customFormat="1" ht="39.950000000000003" customHeight="1" x14ac:dyDescent="0.25">
      <c r="B27" s="856"/>
      <c r="C27" s="860"/>
      <c r="D27" s="168">
        <v>6</v>
      </c>
      <c r="E27" s="147" t="s">
        <v>168</v>
      </c>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67"/>
    </row>
    <row r="28" spans="2:40" s="169" customFormat="1" ht="39.950000000000003" customHeight="1" x14ac:dyDescent="0.25">
      <c r="B28" s="856"/>
      <c r="C28" s="861" t="s">
        <v>169</v>
      </c>
      <c r="D28" s="168">
        <v>7</v>
      </c>
      <c r="E28" s="147" t="s">
        <v>170</v>
      </c>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67"/>
    </row>
    <row r="29" spans="2:40" s="169" customFormat="1" ht="39.950000000000003" customHeight="1" x14ac:dyDescent="0.25">
      <c r="B29" s="856"/>
      <c r="C29" s="859"/>
      <c r="D29" s="168">
        <v>8</v>
      </c>
      <c r="E29" s="147" t="s">
        <v>171</v>
      </c>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67"/>
    </row>
    <row r="30" spans="2:40" s="169" customFormat="1" ht="39.950000000000003" customHeight="1" x14ac:dyDescent="0.25">
      <c r="B30" s="857"/>
      <c r="C30" s="860"/>
      <c r="D30" s="168">
        <v>9</v>
      </c>
      <c r="E30" s="151" t="s">
        <v>172</v>
      </c>
      <c r="F30" s="152" t="s">
        <v>628</v>
      </c>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67"/>
    </row>
    <row r="31" spans="2:40" s="169" customFormat="1" ht="39.950000000000003" customHeight="1" x14ac:dyDescent="0.25">
      <c r="B31" s="141"/>
      <c r="C31" s="142"/>
      <c r="D31" s="146"/>
      <c r="E31" s="155" t="s">
        <v>173</v>
      </c>
      <c r="F31" s="170">
        <f>COUNTA(F22:F30)</f>
        <v>4</v>
      </c>
      <c r="G31" s="170">
        <f>COUNTA(G22:G30)</f>
        <v>0</v>
      </c>
      <c r="H31" s="170">
        <f>COUNTA(H22:H30)</f>
        <v>0</v>
      </c>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8"/>
      <c r="AN31" s="488"/>
    </row>
    <row r="32" spans="2:40" s="169" customFormat="1" ht="39.950000000000003" hidden="1" customHeight="1" x14ac:dyDescent="0.25">
      <c r="B32" s="171"/>
      <c r="C32" s="172"/>
      <c r="D32" s="146"/>
      <c r="E32" s="151" t="s">
        <v>174</v>
      </c>
      <c r="F32" s="173">
        <f>IF(F19=0,"",IF(F19&gt;6,1,IF(F19&lt;=6,0)))</f>
        <v>0</v>
      </c>
      <c r="G32" s="173" t="str">
        <f>IF(G19=0,"",IF(G19&gt;6,1,IF(G19&lt;=6,0)))</f>
        <v/>
      </c>
      <c r="H32" s="173">
        <f>IF(H19=0,"",IF(H19&gt;6,1,IF(H19&lt;=6,0)))</f>
        <v>1</v>
      </c>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row>
    <row r="33" spans="2:40" s="169" customFormat="1" ht="39.950000000000003" hidden="1" customHeight="1" x14ac:dyDescent="0.25">
      <c r="B33" s="171"/>
      <c r="C33" s="172"/>
      <c r="D33" s="146"/>
      <c r="E33" s="151" t="s">
        <v>175</v>
      </c>
      <c r="F33" s="173">
        <f>IF(F19=0,"",IF(F31=0,1,IF(F31&gt;0,0)))</f>
        <v>0</v>
      </c>
      <c r="G33" s="173" t="str">
        <f>IF(G19=0,"",IF(G31=0,1,IF(G31&gt;0,0)))</f>
        <v/>
      </c>
      <c r="H33" s="173">
        <f>IF(H19=0,"",IF(H31=0,1,IF(H31&gt;0,0)))</f>
        <v>1</v>
      </c>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89"/>
      <c r="AJ33" s="489"/>
      <c r="AK33" s="489"/>
      <c r="AL33" s="489"/>
      <c r="AM33" s="489"/>
      <c r="AN33" s="489"/>
    </row>
    <row r="34" spans="2:40" s="169" customFormat="1" ht="39.950000000000003" hidden="1" customHeight="1" x14ac:dyDescent="0.25">
      <c r="B34" s="171"/>
      <c r="C34" s="172"/>
      <c r="D34" s="146"/>
      <c r="E34" s="151" t="s">
        <v>176</v>
      </c>
      <c r="F34" s="173">
        <f>IF(F31&gt;=0,SUM(F32:F33))</f>
        <v>0</v>
      </c>
      <c r="G34" s="173">
        <f>IF(G31&gt;=0,SUM(G32:G33))</f>
        <v>0</v>
      </c>
      <c r="H34" s="173">
        <f>IF(H31&gt;=0,SUM(H32:H33))</f>
        <v>2</v>
      </c>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89"/>
      <c r="AJ34" s="489"/>
      <c r="AK34" s="489"/>
      <c r="AL34" s="489"/>
      <c r="AM34" s="489"/>
      <c r="AN34" s="489"/>
    </row>
    <row r="35" spans="2:40" ht="200.1" customHeight="1" thickBot="1" x14ac:dyDescent="0.25">
      <c r="B35" s="174"/>
      <c r="C35" s="175"/>
      <c r="D35" s="176"/>
      <c r="E35" s="177"/>
      <c r="F35" s="178" t="str">
        <f>IF(F4=0,"",IF(F20="signalering stopt","",IF(F34&lt;2,"ga door naar stap 2",IF(F34=2,"ga door naar stap 4"))))</f>
        <v>ga door naar stap 2</v>
      </c>
      <c r="G35" s="178" t="str">
        <f>IF(G4=0,"",IF(G20="signalering stopt","",IF(G34&lt;2,"ga door naar stap 2",IF(G34=2,"ga door naar stap 4"))))</f>
        <v/>
      </c>
      <c r="H35" s="178" t="str">
        <f>IF(H4=0,"",IF(H20="signalering stopt","",IF(H34&lt;2,"ga door naar stap 2",IF(H34=2,"ga door naar stap 4"))))</f>
        <v>ga door naar stap 4</v>
      </c>
      <c r="I35" s="490"/>
      <c r="J35" s="490"/>
      <c r="K35" s="490"/>
      <c r="L35" s="490"/>
      <c r="M35" s="490"/>
      <c r="N35" s="490"/>
      <c r="O35" s="490"/>
      <c r="P35" s="490"/>
      <c r="Q35" s="490"/>
      <c r="R35" s="490"/>
      <c r="S35" s="490"/>
      <c r="T35" s="490"/>
      <c r="U35" s="490"/>
      <c r="V35" s="490"/>
      <c r="W35" s="490"/>
      <c r="X35" s="490"/>
      <c r="Y35" s="490"/>
      <c r="Z35" s="490"/>
      <c r="AA35" s="490"/>
      <c r="AB35" s="490"/>
      <c r="AC35" s="490"/>
      <c r="AD35" s="490"/>
      <c r="AE35" s="490"/>
      <c r="AF35" s="490"/>
      <c r="AG35" s="490"/>
      <c r="AH35" s="490"/>
      <c r="AI35" s="490"/>
      <c r="AJ35" s="490"/>
      <c r="AK35" s="490"/>
      <c r="AL35" s="490"/>
      <c r="AM35" s="490"/>
      <c r="AN35" s="490"/>
    </row>
    <row r="36" spans="2:40" ht="39.950000000000003" customHeight="1" x14ac:dyDescent="0.2">
      <c r="D36" s="179"/>
      <c r="E36" s="180"/>
    </row>
    <row r="37" spans="2:40" ht="39.950000000000003" customHeight="1" x14ac:dyDescent="0.2">
      <c r="D37" s="179"/>
      <c r="E37" s="180"/>
    </row>
    <row r="38" spans="2:40" ht="39.950000000000003" customHeight="1" x14ac:dyDescent="0.2">
      <c r="D38" s="179"/>
      <c r="E38" s="180"/>
    </row>
    <row r="39" spans="2:40" ht="39.950000000000003" customHeight="1" x14ac:dyDescent="0.2">
      <c r="D39" s="179"/>
      <c r="E39" s="180"/>
    </row>
    <row r="40" spans="2:40" ht="39.950000000000003" customHeight="1" x14ac:dyDescent="0.2">
      <c r="D40" s="179"/>
      <c r="E40" s="180"/>
    </row>
    <row r="41" spans="2:40" ht="39.950000000000003" customHeight="1" x14ac:dyDescent="0.2">
      <c r="D41" s="179"/>
      <c r="E41" s="180"/>
    </row>
    <row r="42" spans="2:40" ht="39.950000000000003" customHeight="1" x14ac:dyDescent="0.2">
      <c r="E42" s="180"/>
    </row>
    <row r="43" spans="2:40" ht="39.950000000000003" customHeight="1" x14ac:dyDescent="0.2">
      <c r="E43" s="180"/>
    </row>
    <row r="44" spans="2:40" ht="39.950000000000003" customHeight="1" x14ac:dyDescent="0.2"/>
  </sheetData>
  <sheetProtection algorithmName="SHA-512" hashValue="8gvDjZVuZQzuSjEjlwPKk2psibXE46QVNcslMiIYmjOUfeyzJXHgNZ6f0HwkN9H5nHCxUSP95I7raHchVMx4Uw==" saltValue="rt4vh9gnXaz9LmAydlyxTg==" spinCount="100000" sheet="1" objects="1" scenarios="1"/>
  <mergeCells count="8">
    <mergeCell ref="B3:E3"/>
    <mergeCell ref="B5:AN5"/>
    <mergeCell ref="B6:C18"/>
    <mergeCell ref="B21:AN21"/>
    <mergeCell ref="B22:B30"/>
    <mergeCell ref="C22:C24"/>
    <mergeCell ref="C25:C27"/>
    <mergeCell ref="C28:C30"/>
  </mergeCells>
  <phoneticPr fontId="58" type="noConversion"/>
  <conditionalFormatting sqref="F35:AN35">
    <cfRule type="cellIs" dxfId="88" priority="1" stopIfTrue="1" operator="equal">
      <formula>"ga door naar stap 2"</formula>
    </cfRule>
    <cfRule type="cellIs" dxfId="87" priority="2" stopIfTrue="1" operator="equal">
      <formula>"ga door naar stap 4"</formula>
    </cfRule>
  </conditionalFormatting>
  <conditionalFormatting sqref="F4:AN4">
    <cfRule type="cellIs" dxfId="86" priority="3" stopIfTrue="1" operator="equal">
      <formula>0</formula>
    </cfRule>
  </conditionalFormatting>
  <conditionalFormatting sqref="F6:AM17">
    <cfRule type="cellIs" dxfId="85" priority="4" stopIfTrue="1" operator="equal">
      <formula>"x"</formula>
    </cfRule>
    <cfRule type="cellIs" dxfId="84" priority="5" stopIfTrue="1" operator="equal">
      <formula>"?"</formula>
    </cfRule>
  </conditionalFormatting>
  <conditionalFormatting sqref="F18:AN19 F31:AN31">
    <cfRule type="cellIs" dxfId="83" priority="6" stopIfTrue="1" operator="equal">
      <formula>0</formula>
    </cfRule>
    <cfRule type="cellIs" dxfId="82" priority="7" stopIfTrue="1" operator="notEqual">
      <formula>0</formula>
    </cfRule>
  </conditionalFormatting>
  <conditionalFormatting sqref="F22:AN30 F32:AN34">
    <cfRule type="cellIs" dxfId="81" priority="8" stopIfTrue="1" operator="equal">
      <formula>"x"</formula>
    </cfRule>
  </conditionalFormatting>
  <conditionalFormatting sqref="F20:AN20">
    <cfRule type="cellIs" dxfId="80" priority="9" stopIfTrue="1" operator="equal">
      <formula>"signalering stopt"</formula>
    </cfRule>
    <cfRule type="cellIs" dxfId="79" priority="10" stopIfTrue="1" operator="equal">
      <formula>"ga door naar deel 2"</formula>
    </cfRule>
  </conditionalFormatting>
  <pageMargins left="0.66" right="0.45" top="0.43" bottom="0.5" header="0.2" footer="0.25"/>
  <pageSetup paperSize="9" scale="33" orientation="landscape" horizontalDpi="4294967293" verticalDpi="0" r:id="rId1"/>
  <headerFooter alignWithMargins="0">
    <oddHeader>&amp;C&amp;"Verdana,Standaard"&amp;26Jaarlijkse signalering - groep 1-2</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pageSetUpPr fitToPage="1"/>
  </sheetPr>
  <dimension ref="B2:O44"/>
  <sheetViews>
    <sheetView showGridLines="0" showRowColHeaders="0" zoomScale="60" zoomScaleNormal="60" workbookViewId="0">
      <selection activeCell="G3" sqref="G3:J3"/>
    </sheetView>
  </sheetViews>
  <sheetFormatPr defaultRowHeight="12.75" x14ac:dyDescent="0.2"/>
  <cols>
    <col min="1" max="2" width="9.140625" style="181"/>
    <col min="3" max="3" width="41.5703125" style="181" customWidth="1"/>
    <col min="4" max="7" width="9.140625" style="181"/>
    <col min="8" max="8" width="9.140625" style="182"/>
    <col min="9" max="9" width="57" style="181" bestFit="1" customWidth="1"/>
    <col min="10" max="10" width="9.28515625" style="181" customWidth="1"/>
    <col min="11" max="16384" width="9.140625" style="181"/>
  </cols>
  <sheetData>
    <row r="2" spans="2:15" ht="13.5" thickBot="1" x14ac:dyDescent="0.25"/>
    <row r="3" spans="2:15" ht="39.950000000000003" customHeight="1" thickBot="1" x14ac:dyDescent="0.25">
      <c r="F3" s="183">
        <v>3</v>
      </c>
      <c r="G3" s="862" t="str">
        <f>HLOOKUP(F3,'Jaarlijkse signalering 3-8'!F3:AN4,2)</f>
        <v>Esther</v>
      </c>
      <c r="H3" s="862"/>
      <c r="I3" s="862"/>
      <c r="J3" s="863"/>
      <c r="K3" s="184"/>
      <c r="L3" s="184"/>
      <c r="M3" s="184"/>
      <c r="N3" s="184"/>
      <c r="O3" s="184"/>
    </row>
    <row r="4" spans="2:15" ht="200.1" customHeight="1" x14ac:dyDescent="0.2">
      <c r="F4" s="500"/>
      <c r="G4" s="501"/>
      <c r="H4" s="502"/>
      <c r="I4" s="503"/>
      <c r="J4" s="185"/>
    </row>
    <row r="5" spans="2:15" ht="39.950000000000003" customHeight="1" x14ac:dyDescent="0.2">
      <c r="B5" s="186"/>
      <c r="C5" s="187" t="s">
        <v>689</v>
      </c>
      <c r="F5" s="864" t="s">
        <v>144</v>
      </c>
      <c r="G5" s="865"/>
      <c r="H5" s="865"/>
      <c r="I5" s="865"/>
      <c r="J5" s="866"/>
    </row>
    <row r="6" spans="2:15" ht="39.950000000000003" customHeight="1" x14ac:dyDescent="0.2">
      <c r="B6" s="186">
        <v>1</v>
      </c>
      <c r="C6" s="188" t="str">
        <f>'Jaarlijkse signalering 3-8'!$F$4</f>
        <v>Kees</v>
      </c>
      <c r="F6" s="867" t="s">
        <v>145</v>
      </c>
      <c r="G6" s="868"/>
      <c r="H6" s="189">
        <v>1</v>
      </c>
      <c r="I6" s="147" t="s">
        <v>146</v>
      </c>
      <c r="J6" s="190">
        <f>HLOOKUP($F$3,'Jaarlijkse signalering 3-8'!$F$3:$AN$35,4)</f>
        <v>0</v>
      </c>
    </row>
    <row r="7" spans="2:15" ht="39.950000000000003" customHeight="1" x14ac:dyDescent="0.2">
      <c r="B7" s="186">
        <v>2</v>
      </c>
      <c r="C7" s="188" t="str">
        <f>'Jaarlijkse signalering 3-8'!$G$4</f>
        <v>Jan</v>
      </c>
      <c r="F7" s="869"/>
      <c r="G7" s="870"/>
      <c r="H7" s="189">
        <v>2</v>
      </c>
      <c r="I7" s="151" t="s">
        <v>147</v>
      </c>
      <c r="J7" s="190">
        <f>HLOOKUP($F$3,'Jaarlijkse signalering 3-8'!$F$3:$AN$35,5)</f>
        <v>0</v>
      </c>
    </row>
    <row r="8" spans="2:15" ht="39.950000000000003" customHeight="1" x14ac:dyDescent="0.2">
      <c r="B8" s="186">
        <v>3</v>
      </c>
      <c r="C8" s="188" t="str">
        <f>'Jaarlijkse signalering 3-8'!$H$4</f>
        <v>Esther</v>
      </c>
      <c r="F8" s="869"/>
      <c r="G8" s="870"/>
      <c r="H8" s="189">
        <v>3</v>
      </c>
      <c r="I8" s="147" t="s">
        <v>148</v>
      </c>
      <c r="J8" s="190" t="str">
        <f>HLOOKUP($F$3,'Jaarlijkse signalering 3-8'!$F$3:$AN$35,6)</f>
        <v>x</v>
      </c>
    </row>
    <row r="9" spans="2:15" ht="39.950000000000003" customHeight="1" x14ac:dyDescent="0.2">
      <c r="B9" s="186">
        <v>4</v>
      </c>
      <c r="C9" s="496"/>
      <c r="F9" s="869"/>
      <c r="G9" s="870"/>
      <c r="H9" s="189">
        <v>4</v>
      </c>
      <c r="I9" s="151" t="s">
        <v>149</v>
      </c>
      <c r="J9" s="190" t="str">
        <f>HLOOKUP($F$3,'Jaarlijkse signalering 3-8'!$F$3:$AN$35,7)</f>
        <v>x</v>
      </c>
    </row>
    <row r="10" spans="2:15" ht="39.950000000000003" customHeight="1" x14ac:dyDescent="0.2">
      <c r="B10" s="186">
        <v>5</v>
      </c>
      <c r="C10" s="496"/>
      <c r="F10" s="869"/>
      <c r="G10" s="870"/>
      <c r="H10" s="189">
        <v>5</v>
      </c>
      <c r="I10" s="151" t="s">
        <v>150</v>
      </c>
      <c r="J10" s="190" t="str">
        <f>HLOOKUP($F$3,'Jaarlijkse signalering 3-8'!$F$3:$AN$35,8)</f>
        <v>x</v>
      </c>
    </row>
    <row r="11" spans="2:15" ht="39.950000000000003" customHeight="1" x14ac:dyDescent="0.2">
      <c r="B11" s="186">
        <v>6</v>
      </c>
      <c r="C11" s="496"/>
      <c r="F11" s="869"/>
      <c r="G11" s="870"/>
      <c r="H11" s="189">
        <v>6</v>
      </c>
      <c r="I11" s="151" t="s">
        <v>151</v>
      </c>
      <c r="J11" s="190">
        <f>HLOOKUP($F$3,'Jaarlijkse signalering 3-8'!$F$3:$AN$35,9)</f>
        <v>0</v>
      </c>
    </row>
    <row r="12" spans="2:15" ht="39.950000000000003" customHeight="1" x14ac:dyDescent="0.2">
      <c r="B12" s="186">
        <v>7</v>
      </c>
      <c r="C12" s="496"/>
      <c r="F12" s="869"/>
      <c r="G12" s="870"/>
      <c r="H12" s="189">
        <v>7</v>
      </c>
      <c r="I12" s="151" t="s">
        <v>152</v>
      </c>
      <c r="J12" s="190">
        <f>HLOOKUP($F$3,'Jaarlijkse signalering 3-8'!$F$3:$AN$35,10)</f>
        <v>0</v>
      </c>
    </row>
    <row r="13" spans="2:15" ht="39.950000000000003" customHeight="1" x14ac:dyDescent="0.2">
      <c r="B13" s="186">
        <v>8</v>
      </c>
      <c r="C13" s="496"/>
      <c r="F13" s="869"/>
      <c r="G13" s="870"/>
      <c r="H13" s="189">
        <v>8</v>
      </c>
      <c r="I13" s="147" t="s">
        <v>153</v>
      </c>
      <c r="J13" s="190">
        <f>HLOOKUP($F$3,'Jaarlijkse signalering 3-8'!$F$3:$AN$35,11)</f>
        <v>0</v>
      </c>
    </row>
    <row r="14" spans="2:15" ht="39.950000000000003" customHeight="1" x14ac:dyDescent="0.2">
      <c r="B14" s="186">
        <v>9</v>
      </c>
      <c r="C14" s="496"/>
      <c r="F14" s="869"/>
      <c r="G14" s="870"/>
      <c r="H14" s="189">
        <v>9</v>
      </c>
      <c r="I14" s="147" t="s">
        <v>154</v>
      </c>
      <c r="J14" s="190" t="str">
        <f>HLOOKUP($F$3,'Jaarlijkse signalering 3-8'!$F$3:$AN$35,12)</f>
        <v>x</v>
      </c>
    </row>
    <row r="15" spans="2:15" ht="39.950000000000003" customHeight="1" x14ac:dyDescent="0.2">
      <c r="B15" s="186">
        <v>10</v>
      </c>
      <c r="C15" s="496"/>
      <c r="F15" s="869"/>
      <c r="G15" s="870"/>
      <c r="H15" s="189">
        <v>10</v>
      </c>
      <c r="I15" s="151" t="s">
        <v>155</v>
      </c>
      <c r="J15" s="190" t="str">
        <f>HLOOKUP($F$3,'Jaarlijkse signalering 3-8'!$F$3:$AN$35,13)</f>
        <v>x</v>
      </c>
    </row>
    <row r="16" spans="2:15" ht="39.950000000000003" customHeight="1" x14ac:dyDescent="0.2">
      <c r="B16" s="186">
        <v>11</v>
      </c>
      <c r="C16" s="496"/>
      <c r="F16" s="869"/>
      <c r="G16" s="870"/>
      <c r="H16" s="189">
        <v>11</v>
      </c>
      <c r="I16" s="147" t="s">
        <v>156</v>
      </c>
      <c r="J16" s="190" t="str">
        <f>HLOOKUP($F$3,'Jaarlijkse signalering 3-8'!$F$3:$AN$35,14)</f>
        <v>x</v>
      </c>
    </row>
    <row r="17" spans="2:12" ht="39.950000000000003" customHeight="1" x14ac:dyDescent="0.2">
      <c r="B17" s="186">
        <v>12</v>
      </c>
      <c r="C17" s="496"/>
      <c r="F17" s="869"/>
      <c r="G17" s="870"/>
      <c r="H17" s="189">
        <v>12</v>
      </c>
      <c r="I17" s="151" t="s">
        <v>157</v>
      </c>
      <c r="J17" s="190" t="str">
        <f>HLOOKUP($F$3,'Jaarlijkse signalering 3-8'!$F$3:$AN$35,15)</f>
        <v>x</v>
      </c>
    </row>
    <row r="18" spans="2:12" ht="39.950000000000003" customHeight="1" x14ac:dyDescent="0.2">
      <c r="B18" s="186">
        <v>13</v>
      </c>
      <c r="C18" s="496"/>
      <c r="F18" s="871"/>
      <c r="G18" s="872"/>
      <c r="H18" s="189"/>
      <c r="I18" s="191" t="s">
        <v>158</v>
      </c>
      <c r="J18" s="495">
        <f>HLOOKUP($F$3,'Jaarlijkse signalering 3-8'!$F$3:$AN$35,16)</f>
        <v>7</v>
      </c>
      <c r="K18" s="498"/>
      <c r="L18" s="499"/>
    </row>
    <row r="19" spans="2:12" ht="39.950000000000003" hidden="1" customHeight="1" x14ac:dyDescent="0.2">
      <c r="B19" s="186">
        <v>14</v>
      </c>
      <c r="C19" s="496"/>
      <c r="F19" s="192"/>
      <c r="G19" s="193"/>
      <c r="H19" s="194"/>
      <c r="I19" s="195"/>
      <c r="J19" s="190">
        <v>0</v>
      </c>
      <c r="K19" s="498"/>
      <c r="L19" s="499"/>
    </row>
    <row r="20" spans="2:12" ht="200.1" customHeight="1" x14ac:dyDescent="0.2">
      <c r="B20" s="186">
        <v>14</v>
      </c>
      <c r="C20" s="496"/>
      <c r="F20" s="196"/>
      <c r="G20" s="197"/>
      <c r="H20" s="194"/>
      <c r="I20" s="198"/>
      <c r="J20" s="199" t="str">
        <f>IF(G3=0,"",IF(J18&lt;5,"signalering stopt",IF(J18&gt;4,"ga door naar deel 2")))</f>
        <v>ga door naar deel 2</v>
      </c>
      <c r="K20" s="498"/>
      <c r="L20" s="499"/>
    </row>
    <row r="21" spans="2:12" ht="39.950000000000003" customHeight="1" x14ac:dyDescent="0.2">
      <c r="B21" s="186">
        <v>15</v>
      </c>
      <c r="C21" s="496"/>
      <c r="F21" s="873" t="s">
        <v>159</v>
      </c>
      <c r="G21" s="874"/>
      <c r="H21" s="874"/>
      <c r="I21" s="874"/>
      <c r="J21" s="875"/>
      <c r="K21" s="498"/>
      <c r="L21" s="499"/>
    </row>
    <row r="22" spans="2:12" ht="39.950000000000003" customHeight="1" x14ac:dyDescent="0.2">
      <c r="B22" s="186">
        <v>16</v>
      </c>
      <c r="C22" s="496"/>
      <c r="F22" s="876" t="s">
        <v>160</v>
      </c>
      <c r="G22" s="879" t="s">
        <v>161</v>
      </c>
      <c r="H22" s="200">
        <v>1</v>
      </c>
      <c r="I22" s="166" t="s">
        <v>162</v>
      </c>
      <c r="J22" s="497">
        <f>HLOOKUP($F$3,'Jaarlijkse signalering 3-8'!$F$3:$AN$35,20)</f>
        <v>0</v>
      </c>
      <c r="K22" s="498"/>
      <c r="L22" s="499"/>
    </row>
    <row r="23" spans="2:12" s="201" customFormat="1" ht="39.950000000000003" customHeight="1" x14ac:dyDescent="0.25">
      <c r="B23" s="186">
        <v>17</v>
      </c>
      <c r="C23" s="496"/>
      <c r="F23" s="877"/>
      <c r="G23" s="880"/>
      <c r="H23" s="202">
        <v>2</v>
      </c>
      <c r="I23" s="147" t="s">
        <v>163</v>
      </c>
      <c r="J23" s="497">
        <f>HLOOKUP($F$3,'Jaarlijkse signalering 3-8'!$F$3:$AN$35,21)</f>
        <v>0</v>
      </c>
    </row>
    <row r="24" spans="2:12" s="201" customFormat="1" ht="39.950000000000003" customHeight="1" x14ac:dyDescent="0.25">
      <c r="B24" s="186">
        <v>18</v>
      </c>
      <c r="C24" s="496"/>
      <c r="F24" s="877"/>
      <c r="G24" s="881"/>
      <c r="H24" s="202">
        <v>3</v>
      </c>
      <c r="I24" s="147" t="s">
        <v>164</v>
      </c>
      <c r="J24" s="497">
        <f>HLOOKUP($F$3,'Jaarlijkse signalering 3-8'!$F$3:$AN$35,22)</f>
        <v>0</v>
      </c>
    </row>
    <row r="25" spans="2:12" s="201" customFormat="1" ht="39.950000000000003" customHeight="1" x14ac:dyDescent="0.25">
      <c r="B25" s="186">
        <v>19</v>
      </c>
      <c r="C25" s="496"/>
      <c r="F25" s="877"/>
      <c r="G25" s="882" t="s">
        <v>165</v>
      </c>
      <c r="H25" s="202">
        <v>4</v>
      </c>
      <c r="I25" s="151" t="s">
        <v>166</v>
      </c>
      <c r="J25" s="497">
        <f>HLOOKUP($F$3,'Jaarlijkse signalering 3-8'!$F$3:$AN$35,23)</f>
        <v>0</v>
      </c>
    </row>
    <row r="26" spans="2:12" s="201" customFormat="1" ht="39.950000000000003" customHeight="1" x14ac:dyDescent="0.25">
      <c r="B26" s="186">
        <v>20</v>
      </c>
      <c r="C26" s="496"/>
      <c r="F26" s="877"/>
      <c r="G26" s="880"/>
      <c r="H26" s="202">
        <v>5</v>
      </c>
      <c r="I26" s="151" t="s">
        <v>167</v>
      </c>
      <c r="J26" s="497">
        <f>HLOOKUP($F$3,'Jaarlijkse signalering 3-8'!$F$3:$AN$35,24)</f>
        <v>0</v>
      </c>
    </row>
    <row r="27" spans="2:12" s="201" customFormat="1" ht="39.950000000000003" customHeight="1" x14ac:dyDescent="0.25">
      <c r="B27" s="186">
        <v>21</v>
      </c>
      <c r="C27" s="496"/>
      <c r="F27" s="877"/>
      <c r="G27" s="881"/>
      <c r="H27" s="202">
        <v>6</v>
      </c>
      <c r="I27" s="147" t="s">
        <v>168</v>
      </c>
      <c r="J27" s="497">
        <f>HLOOKUP($F$3,'Jaarlijkse signalering 3-8'!$F$3:$AN$35,25)</f>
        <v>0</v>
      </c>
    </row>
    <row r="28" spans="2:12" s="201" customFormat="1" ht="39.950000000000003" customHeight="1" x14ac:dyDescent="0.25">
      <c r="B28" s="186">
        <v>22</v>
      </c>
      <c r="C28" s="496"/>
      <c r="F28" s="877"/>
      <c r="G28" s="882" t="s">
        <v>169</v>
      </c>
      <c r="H28" s="202">
        <v>7</v>
      </c>
      <c r="I28" s="147" t="s">
        <v>170</v>
      </c>
      <c r="J28" s="497">
        <f>HLOOKUP($F$3,'Jaarlijkse signalering 3-8'!$F$3:$AN$35,26)</f>
        <v>0</v>
      </c>
    </row>
    <row r="29" spans="2:12" s="201" customFormat="1" ht="39.950000000000003" customHeight="1" x14ac:dyDescent="0.25">
      <c r="B29" s="186">
        <v>23</v>
      </c>
      <c r="C29" s="496"/>
      <c r="F29" s="877"/>
      <c r="G29" s="880"/>
      <c r="H29" s="202">
        <v>8</v>
      </c>
      <c r="I29" s="147" t="s">
        <v>171</v>
      </c>
      <c r="J29" s="497">
        <f>HLOOKUP($F$3,'Jaarlijkse signalering 3-8'!$F$3:$AN$35,27)</f>
        <v>0</v>
      </c>
    </row>
    <row r="30" spans="2:12" s="201" customFormat="1" ht="39.950000000000003" customHeight="1" x14ac:dyDescent="0.25">
      <c r="B30" s="186">
        <v>24</v>
      </c>
      <c r="C30" s="496"/>
      <c r="F30" s="878"/>
      <c r="G30" s="881"/>
      <c r="H30" s="202">
        <v>9</v>
      </c>
      <c r="I30" s="151" t="s">
        <v>172</v>
      </c>
      <c r="J30" s="497">
        <f>HLOOKUP($F$3,'Jaarlijkse signalering 3-8'!$F$3:$AN$35,28)</f>
        <v>0</v>
      </c>
    </row>
    <row r="31" spans="2:12" s="201" customFormat="1" ht="39.950000000000003" customHeight="1" x14ac:dyDescent="0.25">
      <c r="B31" s="186">
        <v>25</v>
      </c>
      <c r="C31" s="496"/>
      <c r="F31" s="203"/>
      <c r="G31" s="204"/>
      <c r="H31" s="189"/>
      <c r="I31" s="191" t="s">
        <v>173</v>
      </c>
      <c r="J31" s="495">
        <f>HLOOKUP($F$3,'Jaarlijkse signalering 3-8'!$F$3:$AN$35,29)</f>
        <v>0</v>
      </c>
    </row>
    <row r="32" spans="2:12" s="201" customFormat="1" ht="39.950000000000003" hidden="1" customHeight="1" x14ac:dyDescent="0.25">
      <c r="B32" s="186">
        <v>27</v>
      </c>
      <c r="C32" s="496"/>
      <c r="F32" s="205"/>
      <c r="G32" s="206"/>
      <c r="H32" s="189"/>
      <c r="I32" s="207" t="s">
        <v>174</v>
      </c>
      <c r="J32" s="495">
        <f>HLOOKUP($F$3,'Jaarlijkse signalering 3-8'!$F$3:$AN$35,29)</f>
        <v>0</v>
      </c>
    </row>
    <row r="33" spans="2:10" s="201" customFormat="1" ht="39.950000000000003" hidden="1" customHeight="1" x14ac:dyDescent="0.25">
      <c r="B33" s="186">
        <v>28</v>
      </c>
      <c r="C33" s="496"/>
      <c r="F33" s="205"/>
      <c r="G33" s="206"/>
      <c r="H33" s="189"/>
      <c r="I33" s="207" t="s">
        <v>175</v>
      </c>
      <c r="J33" s="495">
        <f>HLOOKUP($F$3,'Jaarlijkse signalering 3-8'!$F$3:$AN$35,29)</f>
        <v>0</v>
      </c>
    </row>
    <row r="34" spans="2:10" s="201" customFormat="1" ht="39.950000000000003" hidden="1" customHeight="1" x14ac:dyDescent="0.25">
      <c r="B34" s="186">
        <v>29</v>
      </c>
      <c r="C34" s="496"/>
      <c r="F34" s="205"/>
      <c r="G34" s="206"/>
      <c r="H34" s="189"/>
      <c r="I34" s="207" t="s">
        <v>176</v>
      </c>
      <c r="J34" s="495">
        <f>HLOOKUP($F$3,'Jaarlijkse signalering 3-8'!$F$3:$AN$35,29)</f>
        <v>0</v>
      </c>
    </row>
    <row r="35" spans="2:10" ht="200.1" customHeight="1" thickBot="1" x14ac:dyDescent="0.25">
      <c r="B35" s="186">
        <v>26</v>
      </c>
      <c r="C35" s="496"/>
      <c r="F35" s="208"/>
      <c r="G35" s="209"/>
      <c r="H35" s="210"/>
      <c r="I35" s="211"/>
      <c r="J35" s="504" t="str">
        <f>HLOOKUP($F$3,'Jaarlijkse signalering 3-8'!$F$3:$AN$35,33)</f>
        <v>ga door naar stap 4</v>
      </c>
    </row>
    <row r="36" spans="2:10" ht="39.950000000000003" customHeight="1" x14ac:dyDescent="0.2">
      <c r="B36" s="186">
        <v>27</v>
      </c>
      <c r="C36" s="496"/>
      <c r="H36" s="212"/>
      <c r="I36" s="213"/>
    </row>
    <row r="37" spans="2:10" ht="39.950000000000003" customHeight="1" x14ac:dyDescent="0.2">
      <c r="B37" s="186">
        <v>28</v>
      </c>
      <c r="C37" s="496"/>
      <c r="H37" s="212"/>
      <c r="I37" s="213"/>
    </row>
    <row r="38" spans="2:10" ht="39.950000000000003" customHeight="1" x14ac:dyDescent="0.2">
      <c r="B38" s="186">
        <v>29</v>
      </c>
      <c r="C38" s="496"/>
      <c r="H38" s="212"/>
      <c r="I38" s="213"/>
    </row>
    <row r="39" spans="2:10" ht="39.950000000000003" customHeight="1" x14ac:dyDescent="0.2">
      <c r="B39" s="186">
        <v>30</v>
      </c>
      <c r="C39" s="496"/>
      <c r="H39" s="212"/>
      <c r="I39" s="213"/>
    </row>
    <row r="40" spans="2:10" ht="39.950000000000003" customHeight="1" x14ac:dyDescent="0.2">
      <c r="B40" s="186">
        <v>31</v>
      </c>
      <c r="C40" s="496"/>
      <c r="H40" s="212"/>
      <c r="I40" s="213"/>
    </row>
    <row r="41" spans="2:10" ht="39.950000000000003" customHeight="1" x14ac:dyDescent="0.2">
      <c r="H41" s="212"/>
      <c r="I41" s="213"/>
    </row>
    <row r="42" spans="2:10" ht="39.950000000000003" customHeight="1" x14ac:dyDescent="0.2">
      <c r="I42" s="213"/>
    </row>
    <row r="43" spans="2:10" ht="39.950000000000003" customHeight="1" x14ac:dyDescent="0.2">
      <c r="I43" s="213"/>
    </row>
    <row r="44" spans="2:10" ht="39.950000000000003" customHeight="1" x14ac:dyDescent="0.2"/>
  </sheetData>
  <sheetProtection algorithmName="SHA-512" hashValue="82segLsPlQT59g7zrUrJlcgRIT4UWxIJt2UDj8xlBq7VzF/vaQkoLvXceZEZzjBHfly423mbdvkgPJBD3Jdc7w==" saltValue="k5uujkujsU/kcKjXuFeL1g==" spinCount="100000" sheet="1" objects="1" scenarios="1"/>
  <mergeCells count="8">
    <mergeCell ref="G3:J3"/>
    <mergeCell ref="F5:J5"/>
    <mergeCell ref="F6:G18"/>
    <mergeCell ref="F21:J21"/>
    <mergeCell ref="F22:F30"/>
    <mergeCell ref="G22:G24"/>
    <mergeCell ref="G25:G27"/>
    <mergeCell ref="G28:G30"/>
  </mergeCells>
  <phoneticPr fontId="58" type="noConversion"/>
  <conditionalFormatting sqref="J4 C6:C40">
    <cfRule type="cellIs" dxfId="78" priority="1" stopIfTrue="1" operator="equal">
      <formula>0</formula>
    </cfRule>
  </conditionalFormatting>
  <conditionalFormatting sqref="J19">
    <cfRule type="cellIs" dxfId="77" priority="2" stopIfTrue="1" operator="equal">
      <formula>"x"</formula>
    </cfRule>
    <cfRule type="cellIs" dxfId="76" priority="3" stopIfTrue="1" operator="equal">
      <formula>"?"</formula>
    </cfRule>
  </conditionalFormatting>
  <conditionalFormatting sqref="J20">
    <cfRule type="cellIs" dxfId="75" priority="5" stopIfTrue="1" operator="equal">
      <formula>"signalering stopt"</formula>
    </cfRule>
    <cfRule type="cellIs" dxfId="74" priority="6" stopIfTrue="1" operator="equal">
      <formula>"ga door naar deel 2"</formula>
    </cfRule>
  </conditionalFormatting>
  <conditionalFormatting sqref="J6:J18 K18:K22 J31:J34">
    <cfRule type="cellIs" dxfId="73" priority="9" stopIfTrue="1" operator="equal">
      <formula>"x"</formula>
    </cfRule>
    <cfRule type="cellIs" dxfId="72" priority="10" stopIfTrue="1" operator="equal">
      <formula>"?"</formula>
    </cfRule>
    <cfRule type="cellIs" dxfId="71" priority="11" stopIfTrue="1" operator="equal">
      <formula>0</formula>
    </cfRule>
  </conditionalFormatting>
  <conditionalFormatting sqref="J22:J30">
    <cfRule type="cellIs" dxfId="70" priority="20" stopIfTrue="1" operator="equal">
      <formula>"x"</formula>
    </cfRule>
    <cfRule type="cellIs" dxfId="69" priority="21" stopIfTrue="1" operator="equal">
      <formula>0</formula>
    </cfRule>
  </conditionalFormatting>
  <conditionalFormatting sqref="J35">
    <cfRule type="cellIs" dxfId="68" priority="22" stopIfTrue="1" operator="equal">
      <formula>"ga door naar stap 4"</formula>
    </cfRule>
    <cfRule type="cellIs" dxfId="67" priority="23" stopIfTrue="1" operator="equal">
      <formula>"ga door naar stap 2"</formula>
    </cfRule>
    <cfRule type="cellIs" dxfId="66" priority="24" stopIfTrue="1" operator="equal">
      <formula>0</formula>
    </cfRule>
  </conditionalFormatting>
  <pageMargins left="2.38" right="0.45" top="0.75" bottom="0.28000000000000003" header="0.2" footer="0.19"/>
  <pageSetup paperSize="9" scale="48" orientation="portrait" horizontalDpi="4294967293" verticalDpi="0" r:id="rId1"/>
  <headerFooter alignWithMargins="0">
    <oddHeader>&amp;C&amp;"Verdana,Standaard"&amp;26Individueel overzicht
Jaarlijkse signalering - groep 1-2</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8"/>
    <pageSetUpPr fitToPage="1"/>
  </sheetPr>
  <dimension ref="B1:X58"/>
  <sheetViews>
    <sheetView showGridLines="0" showRowColHeaders="0" zoomScaleNormal="100" workbookViewId="0">
      <selection activeCell="B10" sqref="B10"/>
    </sheetView>
  </sheetViews>
  <sheetFormatPr defaultRowHeight="12.75" x14ac:dyDescent="0.2"/>
  <cols>
    <col min="1" max="1" width="9.140625" style="468"/>
    <col min="2" max="3" width="50.7109375" style="468" customWidth="1"/>
    <col min="4" max="16384" width="9.140625" style="468"/>
  </cols>
  <sheetData>
    <row r="1" spans="2:24" x14ac:dyDescent="0.2">
      <c r="B1" s="884"/>
      <c r="C1" s="884"/>
    </row>
    <row r="2" spans="2:24" x14ac:dyDescent="0.2">
      <c r="B2" s="885"/>
      <c r="C2" s="885"/>
    </row>
    <row r="3" spans="2:24" x14ac:dyDescent="0.2">
      <c r="B3" s="469"/>
      <c r="C3" s="469"/>
    </row>
    <row r="4" spans="2:24" x14ac:dyDescent="0.2">
      <c r="B4" s="884"/>
      <c r="C4" s="884"/>
    </row>
    <row r="5" spans="2:24" x14ac:dyDescent="0.2">
      <c r="B5" s="470" t="s">
        <v>614</v>
      </c>
      <c r="C5" s="471" t="s">
        <v>615</v>
      </c>
    </row>
    <row r="6" spans="2:24" x14ac:dyDescent="0.2">
      <c r="B6" s="472" t="s">
        <v>616</v>
      </c>
      <c r="C6" s="473"/>
    </row>
    <row r="7" spans="2:24" x14ac:dyDescent="0.2">
      <c r="B7" s="886" t="str">
        <f>IF($B$10=0,"Verschijnt een grijs vak, klik dan op 'Bijwerken'",IF($B$10&gt;0,""))</f>
        <v>Verschijnt een grijs vak, klik dan op 'Bijwerken'</v>
      </c>
      <c r="C7" s="886"/>
    </row>
    <row r="8" spans="2:24" ht="13.5" thickBot="1" x14ac:dyDescent="0.25">
      <c r="D8" s="219"/>
      <c r="E8" s="219"/>
      <c r="F8" s="219"/>
      <c r="G8" s="219"/>
      <c r="H8" s="219"/>
      <c r="I8" s="219"/>
      <c r="J8" s="219"/>
      <c r="K8" s="219"/>
      <c r="L8" s="219"/>
      <c r="M8" s="219"/>
      <c r="N8" s="474"/>
      <c r="O8" s="474"/>
      <c r="P8" s="474"/>
      <c r="Q8" s="474"/>
      <c r="R8" s="474"/>
      <c r="S8" s="474"/>
      <c r="T8" s="474"/>
      <c r="U8" s="474"/>
      <c r="V8" s="474"/>
      <c r="W8" s="474"/>
      <c r="X8" s="474"/>
    </row>
    <row r="9" spans="2:24" ht="15" customHeight="1" x14ac:dyDescent="0.2">
      <c r="B9" s="475" t="s">
        <v>617</v>
      </c>
      <c r="C9" s="475" t="s">
        <v>618</v>
      </c>
      <c r="D9" s="474"/>
      <c r="E9" s="474"/>
      <c r="F9" s="474"/>
      <c r="G9" s="474"/>
      <c r="H9" s="474"/>
      <c r="I9" s="474"/>
      <c r="J9" s="474"/>
      <c r="K9" s="474"/>
      <c r="L9" s="474"/>
      <c r="M9" s="474"/>
      <c r="N9" s="474"/>
      <c r="O9" s="474"/>
      <c r="P9" s="474"/>
      <c r="Q9" s="474"/>
      <c r="R9" s="474"/>
      <c r="S9" s="474"/>
      <c r="T9" s="474"/>
      <c r="U9" s="474"/>
      <c r="V9" s="474"/>
      <c r="W9" s="474"/>
      <c r="X9" s="474"/>
    </row>
    <row r="10" spans="2:24" ht="15" customHeight="1" x14ac:dyDescent="0.2">
      <c r="B10" s="476"/>
      <c r="C10" s="477"/>
    </row>
    <row r="11" spans="2:24" ht="13.5" thickBot="1" x14ac:dyDescent="0.25">
      <c r="B11" s="478"/>
      <c r="C11" s="478"/>
    </row>
    <row r="12" spans="2:24" x14ac:dyDescent="0.2">
      <c r="B12" s="475" t="s">
        <v>619</v>
      </c>
      <c r="C12" s="475" t="s">
        <v>183</v>
      </c>
    </row>
    <row r="13" spans="2:24" ht="15" customHeight="1" x14ac:dyDescent="0.2">
      <c r="B13" s="477"/>
      <c r="C13" s="476"/>
    </row>
    <row r="14" spans="2:24" ht="13.5" thickBot="1" x14ac:dyDescent="0.25">
      <c r="B14" s="478"/>
      <c r="C14" s="478"/>
    </row>
    <row r="15" spans="2:24" x14ac:dyDescent="0.2">
      <c r="B15" s="479" t="s">
        <v>620</v>
      </c>
      <c r="C15" s="480"/>
    </row>
    <row r="16" spans="2:24" x14ac:dyDescent="0.2">
      <c r="B16" s="887"/>
      <c r="C16" s="888"/>
    </row>
    <row r="17" spans="2:3" x14ac:dyDescent="0.2">
      <c r="B17" s="889"/>
      <c r="C17" s="888"/>
    </row>
    <row r="18" spans="2:3" x14ac:dyDescent="0.2">
      <c r="B18" s="889"/>
      <c r="C18" s="888"/>
    </row>
    <row r="19" spans="2:3" x14ac:dyDescent="0.2">
      <c r="B19" s="889"/>
      <c r="C19" s="888"/>
    </row>
    <row r="20" spans="2:3" x14ac:dyDescent="0.2">
      <c r="B20" s="889"/>
      <c r="C20" s="888"/>
    </row>
    <row r="21" spans="2:3" x14ac:dyDescent="0.2">
      <c r="B21" s="889"/>
      <c r="C21" s="888"/>
    </row>
    <row r="22" spans="2:3" x14ac:dyDescent="0.2">
      <c r="B22" s="889"/>
      <c r="C22" s="888"/>
    </row>
    <row r="23" spans="2:3" x14ac:dyDescent="0.2">
      <c r="B23" s="889"/>
      <c r="C23" s="888"/>
    </row>
    <row r="24" spans="2:3" x14ac:dyDescent="0.2">
      <c r="B24" s="889"/>
      <c r="C24" s="888"/>
    </row>
    <row r="25" spans="2:3" x14ac:dyDescent="0.2">
      <c r="B25" s="889"/>
      <c r="C25" s="888"/>
    </row>
    <row r="26" spans="2:3" x14ac:dyDescent="0.2">
      <c r="B26" s="889"/>
      <c r="C26" s="888"/>
    </row>
    <row r="27" spans="2:3" x14ac:dyDescent="0.2">
      <c r="B27" s="889"/>
      <c r="C27" s="888"/>
    </row>
    <row r="28" spans="2:3" x14ac:dyDescent="0.2">
      <c r="B28" s="889"/>
      <c r="C28" s="888"/>
    </row>
    <row r="29" spans="2:3" x14ac:dyDescent="0.2">
      <c r="B29" s="889"/>
      <c r="C29" s="888"/>
    </row>
    <row r="30" spans="2:3" x14ac:dyDescent="0.2">
      <c r="B30" s="889"/>
      <c r="C30" s="888"/>
    </row>
    <row r="31" spans="2:3" x14ac:dyDescent="0.2">
      <c r="B31" s="889"/>
      <c r="C31" s="888"/>
    </row>
    <row r="32" spans="2:3" ht="13.5" thickBot="1" x14ac:dyDescent="0.25">
      <c r="B32" s="890"/>
      <c r="C32" s="891"/>
    </row>
    <row r="33" spans="2:3" x14ac:dyDescent="0.2">
      <c r="B33" s="475" t="s">
        <v>621</v>
      </c>
      <c r="C33" s="475" t="s">
        <v>622</v>
      </c>
    </row>
    <row r="34" spans="2:3" x14ac:dyDescent="0.2">
      <c r="B34" s="892"/>
      <c r="C34" s="892"/>
    </row>
    <row r="35" spans="2:3" x14ac:dyDescent="0.2">
      <c r="B35" s="892"/>
      <c r="C35" s="892"/>
    </row>
    <row r="36" spans="2:3" x14ac:dyDescent="0.2">
      <c r="B36" s="892"/>
      <c r="C36" s="892"/>
    </row>
    <row r="37" spans="2:3" x14ac:dyDescent="0.2">
      <c r="B37" s="892"/>
      <c r="C37" s="892"/>
    </row>
    <row r="38" spans="2:3" x14ac:dyDescent="0.2">
      <c r="B38" s="892"/>
      <c r="C38" s="892"/>
    </row>
    <row r="39" spans="2:3" x14ac:dyDescent="0.2">
      <c r="B39" s="892"/>
      <c r="C39" s="892"/>
    </row>
    <row r="40" spans="2:3" x14ac:dyDescent="0.2">
      <c r="B40" s="892"/>
      <c r="C40" s="892"/>
    </row>
    <row r="41" spans="2:3" x14ac:dyDescent="0.2">
      <c r="B41" s="892"/>
      <c r="C41" s="892"/>
    </row>
    <row r="42" spans="2:3" x14ac:dyDescent="0.2">
      <c r="B42" s="892"/>
      <c r="C42" s="892"/>
    </row>
    <row r="43" spans="2:3" x14ac:dyDescent="0.2">
      <c r="B43" s="892"/>
      <c r="C43" s="892"/>
    </row>
    <row r="44" spans="2:3" ht="13.5" thickBot="1" x14ac:dyDescent="0.25">
      <c r="B44" s="893"/>
      <c r="C44" s="893"/>
    </row>
    <row r="45" spans="2:3" x14ac:dyDescent="0.2">
      <c r="B45" s="479" t="s">
        <v>127</v>
      </c>
      <c r="C45" s="480"/>
    </row>
    <row r="46" spans="2:3" x14ac:dyDescent="0.2">
      <c r="B46" s="889"/>
      <c r="C46" s="888"/>
    </row>
    <row r="47" spans="2:3" x14ac:dyDescent="0.2">
      <c r="B47" s="889"/>
      <c r="C47" s="888"/>
    </row>
    <row r="48" spans="2:3" x14ac:dyDescent="0.2">
      <c r="B48" s="889"/>
      <c r="C48" s="888"/>
    </row>
    <row r="49" spans="2:3" x14ac:dyDescent="0.2">
      <c r="B49" s="889"/>
      <c r="C49" s="888"/>
    </row>
    <row r="50" spans="2:3" x14ac:dyDescent="0.2">
      <c r="B50" s="889"/>
      <c r="C50" s="888"/>
    </row>
    <row r="51" spans="2:3" x14ac:dyDescent="0.2">
      <c r="B51" s="889"/>
      <c r="C51" s="888"/>
    </row>
    <row r="52" spans="2:3" x14ac:dyDescent="0.2">
      <c r="B52" s="889"/>
      <c r="C52" s="888"/>
    </row>
    <row r="53" spans="2:3" ht="13.5" thickBot="1" x14ac:dyDescent="0.25">
      <c r="B53" s="890"/>
      <c r="C53" s="891"/>
    </row>
    <row r="54" spans="2:3" x14ac:dyDescent="0.2">
      <c r="B54" s="481"/>
    </row>
    <row r="55" spans="2:3" s="482" customFormat="1" x14ac:dyDescent="0.2">
      <c r="B55" s="894" t="s">
        <v>623</v>
      </c>
      <c r="C55" s="894"/>
    </row>
    <row r="56" spans="2:3" s="482" customFormat="1" ht="22.5" customHeight="1" x14ac:dyDescent="0.2">
      <c r="B56" s="883" t="s">
        <v>624</v>
      </c>
      <c r="C56" s="883"/>
    </row>
    <row r="57" spans="2:3" s="482" customFormat="1" x14ac:dyDescent="0.2">
      <c r="B57" s="883" t="s">
        <v>105</v>
      </c>
      <c r="C57" s="883"/>
    </row>
    <row r="58" spans="2:3" x14ac:dyDescent="0.2">
      <c r="B58" s="483"/>
    </row>
  </sheetData>
  <sheetProtection algorithmName="SHA-512" hashValue="qYZ9YkXmSyT1Dh0ozjGAf2nqdbnFl/VxzRRUpxYUTSD4J4afs6mQBwJMNw24P1j7H3vSWVVDmwW/N63LCo7Jbg==" saltValue="R/KifhuH2HEwSxheB9IEog==" spinCount="100000" sheet="1" objects="1" scenarios="1"/>
  <mergeCells count="11">
    <mergeCell ref="B57:C57"/>
    <mergeCell ref="B1:C1"/>
    <mergeCell ref="B2:C2"/>
    <mergeCell ref="B4:C4"/>
    <mergeCell ref="B7:C7"/>
    <mergeCell ref="B16:C32"/>
    <mergeCell ref="B34:B44"/>
    <mergeCell ref="C34:C44"/>
    <mergeCell ref="B46:C53"/>
    <mergeCell ref="B55:C55"/>
    <mergeCell ref="B56:C56"/>
  </mergeCells>
  <phoneticPr fontId="58" type="noConversion"/>
  <conditionalFormatting sqref="B7:C7">
    <cfRule type="expression" dxfId="65" priority="1" stopIfTrue="1">
      <formula>$B$10=""</formula>
    </cfRule>
  </conditionalFormatting>
  <dataValidations count="1">
    <dataValidation allowBlank="1" showInputMessage="1" showErrorMessage="1" promptTitle="nieuwe regel?" prompt="druk op Alt+Enter" sqref="B16:C32 B34:C44 B46"/>
  </dataValidations>
  <pageMargins left="0.75" right="0.37" top="0.82" bottom="1" header="0.31" footer="0.5"/>
  <pageSetup paperSize="9" scale="91" orientation="portrait" horizontalDpi="4294967293" verticalDpi="0" r:id="rId1"/>
  <headerFooter alignWithMargins="0">
    <oddFooter>&amp;L© Eduforce / Meesterwerk&amp;R&amp;D / &amp;T</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sheetPr>
  <dimension ref="A1:K162"/>
  <sheetViews>
    <sheetView showGridLines="0" showRowColHeaders="0" zoomScaleNormal="100" workbookViewId="0">
      <selection activeCell="B6" sqref="B6:F6"/>
    </sheetView>
  </sheetViews>
  <sheetFormatPr defaultRowHeight="12.75" x14ac:dyDescent="0.2"/>
  <cols>
    <col min="1" max="1" width="9.140625" style="136"/>
    <col min="2" max="2" width="72.28515625" style="136" customWidth="1"/>
    <col min="3" max="4" width="7.7109375" style="136" customWidth="1"/>
    <col min="5" max="5" width="7.7109375" style="137" customWidth="1"/>
    <col min="6" max="6" width="7.7109375" style="136" customWidth="1"/>
    <col min="7" max="7" width="10.7109375" style="214" hidden="1" customWidth="1"/>
    <col min="8" max="8" width="10.7109375" style="215" hidden="1" customWidth="1"/>
    <col min="9" max="16384" width="9.140625" style="136"/>
  </cols>
  <sheetData>
    <row r="1" spans="2:8" ht="15" x14ac:dyDescent="0.2">
      <c r="B1" s="938"/>
      <c r="C1" s="938"/>
      <c r="D1" s="938"/>
      <c r="E1" s="938"/>
      <c r="F1" s="938"/>
    </row>
    <row r="2" spans="2:8" ht="15" x14ac:dyDescent="0.2">
      <c r="B2" s="939"/>
      <c r="C2" s="939"/>
      <c r="D2" s="939"/>
      <c r="E2" s="939"/>
      <c r="F2" s="939"/>
    </row>
    <row r="3" spans="2:8" x14ac:dyDescent="0.2">
      <c r="B3" s="2" t="s">
        <v>177</v>
      </c>
      <c r="C3" s="216"/>
      <c r="D3" s="216"/>
      <c r="E3" s="217" t="s">
        <v>178</v>
      </c>
      <c r="F3" s="216"/>
    </row>
    <row r="4" spans="2:8" x14ac:dyDescent="0.2">
      <c r="B4" s="2"/>
      <c r="C4" s="216"/>
      <c r="D4" s="216"/>
      <c r="E4" s="218"/>
      <c r="F4" s="216"/>
    </row>
    <row r="5" spans="2:8" x14ac:dyDescent="0.2">
      <c r="B5" s="2" t="s">
        <v>179</v>
      </c>
      <c r="C5" s="216"/>
      <c r="D5" s="216"/>
      <c r="E5" s="218"/>
      <c r="F5" s="216"/>
    </row>
    <row r="6" spans="2:8" x14ac:dyDescent="0.2">
      <c r="B6" s="886" t="str">
        <f>IF($B$8=0,"Verschijnt een grijs vak, klik dan op 'Bijwerken'",IF($B$8&gt;0,""))</f>
        <v>Verschijnt een grijs vak, klik dan op 'Bijwerken'</v>
      </c>
      <c r="C6" s="886"/>
      <c r="D6" s="886"/>
      <c r="E6" s="886"/>
      <c r="F6" s="886"/>
    </row>
    <row r="7" spans="2:8" s="223" customFormat="1" ht="24.95" customHeight="1" x14ac:dyDescent="0.25">
      <c r="B7" s="220" t="s">
        <v>180</v>
      </c>
      <c r="C7" s="940" t="s">
        <v>181</v>
      </c>
      <c r="D7" s="940"/>
      <c r="E7" s="940"/>
      <c r="F7" s="940"/>
      <c r="G7" s="221"/>
      <c r="H7" s="222"/>
    </row>
    <row r="8" spans="2:8" x14ac:dyDescent="0.2">
      <c r="B8" s="936"/>
      <c r="C8" s="941"/>
      <c r="D8" s="942"/>
      <c r="E8" s="942"/>
      <c r="F8" s="943"/>
    </row>
    <row r="9" spans="2:8" x14ac:dyDescent="0.2">
      <c r="B9" s="937"/>
      <c r="C9" s="944"/>
      <c r="D9" s="945"/>
      <c r="E9" s="945"/>
      <c r="F9" s="946"/>
    </row>
    <row r="10" spans="2:8" s="223" customFormat="1" ht="24.95" customHeight="1" x14ac:dyDescent="0.25">
      <c r="B10" s="220" t="s">
        <v>182</v>
      </c>
      <c r="C10" s="220" t="s">
        <v>183</v>
      </c>
      <c r="D10" s="224"/>
      <c r="E10" s="224"/>
      <c r="F10" s="224"/>
      <c r="G10" s="221"/>
      <c r="H10" s="222"/>
    </row>
    <row r="11" spans="2:8" x14ac:dyDescent="0.2">
      <c r="B11" s="936"/>
      <c r="C11" s="941"/>
      <c r="D11" s="942"/>
      <c r="E11" s="942"/>
      <c r="F11" s="943"/>
    </row>
    <row r="12" spans="2:8" x14ac:dyDescent="0.2">
      <c r="B12" s="937"/>
      <c r="C12" s="944"/>
      <c r="D12" s="945"/>
      <c r="E12" s="945"/>
      <c r="F12" s="946"/>
    </row>
    <row r="13" spans="2:8" s="223" customFormat="1" ht="24.95" customHeight="1" x14ac:dyDescent="0.25">
      <c r="B13" s="220" t="s">
        <v>184</v>
      </c>
      <c r="C13" s="220"/>
      <c r="D13" s="224"/>
      <c r="E13" s="224"/>
      <c r="F13" s="224"/>
      <c r="G13" s="221"/>
      <c r="H13" s="222"/>
    </row>
    <row r="14" spans="2:8" x14ac:dyDescent="0.2">
      <c r="B14" s="947"/>
      <c r="C14" s="948"/>
      <c r="D14" s="948"/>
      <c r="E14" s="948"/>
      <c r="F14" s="949"/>
    </row>
    <row r="15" spans="2:8" x14ac:dyDescent="0.2">
      <c r="B15" s="950"/>
      <c r="C15" s="951"/>
      <c r="D15" s="951"/>
      <c r="E15" s="951"/>
      <c r="F15" s="952"/>
    </row>
    <row r="16" spans="2:8" s="223" customFormat="1" ht="22.5" customHeight="1" x14ac:dyDescent="0.25">
      <c r="B16" s="220" t="s">
        <v>185</v>
      </c>
      <c r="C16" s="220"/>
      <c r="D16" s="224"/>
      <c r="E16" s="224"/>
      <c r="F16" s="224"/>
      <c r="G16" s="221"/>
      <c r="H16" s="222"/>
    </row>
    <row r="17" spans="2:8" x14ac:dyDescent="0.2">
      <c r="B17" s="953" t="s">
        <v>186</v>
      </c>
      <c r="C17" s="953"/>
      <c r="D17" s="144"/>
      <c r="E17" s="143"/>
      <c r="F17" s="144"/>
    </row>
    <row r="18" spans="2:8" s="223" customFormat="1" ht="24.95" customHeight="1" x14ac:dyDescent="0.25">
      <c r="B18" s="741" t="s">
        <v>187</v>
      </c>
      <c r="C18" s="741"/>
      <c r="D18" s="224"/>
      <c r="E18" s="224"/>
      <c r="F18" s="224"/>
      <c r="G18" s="221"/>
      <c r="H18" s="222"/>
    </row>
    <row r="19" spans="2:8" s="223" customFormat="1" ht="24.95" customHeight="1" x14ac:dyDescent="0.25">
      <c r="B19" s="741" t="s">
        <v>188</v>
      </c>
      <c r="C19" s="741"/>
      <c r="D19" s="224"/>
      <c r="E19" s="224"/>
      <c r="F19" s="224"/>
      <c r="G19" s="221"/>
      <c r="H19" s="222"/>
    </row>
    <row r="20" spans="2:8" s="223" customFormat="1" ht="24.95" customHeight="1" x14ac:dyDescent="0.25">
      <c r="B20" s="741" t="s">
        <v>189</v>
      </c>
      <c r="C20" s="741"/>
      <c r="D20" s="224"/>
      <c r="E20" s="224"/>
      <c r="F20" s="224"/>
      <c r="G20" s="221"/>
      <c r="H20" s="222"/>
    </row>
    <row r="21" spans="2:8" s="223" customFormat="1" ht="24.95" customHeight="1" x14ac:dyDescent="0.25">
      <c r="B21" s="926" t="s">
        <v>190</v>
      </c>
      <c r="C21" s="926"/>
      <c r="D21" s="224"/>
      <c r="E21" s="224"/>
      <c r="F21" s="224"/>
      <c r="G21" s="221"/>
      <c r="H21" s="222"/>
    </row>
    <row r="22" spans="2:8" s="223" customFormat="1" ht="24.95" customHeight="1" x14ac:dyDescent="0.25">
      <c r="B22" s="927"/>
      <c r="C22" s="928"/>
      <c r="D22" s="928"/>
      <c r="E22" s="928"/>
      <c r="F22" s="929"/>
      <c r="G22" s="221"/>
      <c r="H22" s="222"/>
    </row>
    <row r="23" spans="2:8" x14ac:dyDescent="0.2">
      <c r="B23" s="930"/>
      <c r="C23" s="931"/>
      <c r="D23" s="931"/>
      <c r="E23" s="931"/>
      <c r="F23" s="932"/>
    </row>
    <row r="24" spans="2:8" x14ac:dyDescent="0.2">
      <c r="B24" s="930"/>
      <c r="C24" s="931"/>
      <c r="D24" s="931"/>
      <c r="E24" s="931"/>
      <c r="F24" s="932"/>
    </row>
    <row r="25" spans="2:8" x14ac:dyDescent="0.2">
      <c r="B25" s="930"/>
      <c r="C25" s="931"/>
      <c r="D25" s="931"/>
      <c r="E25" s="931"/>
      <c r="F25" s="932"/>
    </row>
    <row r="26" spans="2:8" x14ac:dyDescent="0.2">
      <c r="B26" s="930"/>
      <c r="C26" s="931"/>
      <c r="D26" s="931"/>
      <c r="E26" s="931"/>
      <c r="F26" s="932"/>
    </row>
    <row r="27" spans="2:8" x14ac:dyDescent="0.2">
      <c r="B27" s="930"/>
      <c r="C27" s="931"/>
      <c r="D27" s="931"/>
      <c r="E27" s="931"/>
      <c r="F27" s="932"/>
    </row>
    <row r="28" spans="2:8" x14ac:dyDescent="0.2">
      <c r="B28" s="933"/>
      <c r="C28" s="934"/>
      <c r="D28" s="934"/>
      <c r="E28" s="934"/>
      <c r="F28" s="935"/>
    </row>
    <row r="29" spans="2:8" s="223" customFormat="1" ht="24.95" customHeight="1" x14ac:dyDescent="0.25">
      <c r="B29" s="926" t="s">
        <v>191</v>
      </c>
      <c r="C29" s="926"/>
      <c r="D29" s="224"/>
      <c r="E29" s="224"/>
      <c r="F29" s="224"/>
      <c r="G29" s="221"/>
      <c r="H29" s="222"/>
    </row>
    <row r="30" spans="2:8" s="223" customFormat="1" ht="24.95" customHeight="1" x14ac:dyDescent="0.25">
      <c r="B30" s="741" t="s">
        <v>192</v>
      </c>
      <c r="C30" s="741"/>
      <c r="D30" s="224"/>
      <c r="E30" s="224"/>
      <c r="F30" s="224"/>
      <c r="G30" s="221"/>
      <c r="H30" s="222"/>
    </row>
    <row r="31" spans="2:8" s="223" customFormat="1" ht="24.95" customHeight="1" x14ac:dyDescent="0.25">
      <c r="B31" s="919"/>
      <c r="C31" s="920"/>
      <c r="D31" s="920"/>
      <c r="E31" s="920"/>
      <c r="F31" s="921"/>
      <c r="G31" s="221"/>
      <c r="H31" s="222"/>
    </row>
    <row r="32" spans="2:8" s="223" customFormat="1" ht="24.95" customHeight="1" x14ac:dyDescent="0.25">
      <c r="B32" s="741" t="s">
        <v>193</v>
      </c>
      <c r="C32" s="741"/>
      <c r="D32" s="224"/>
      <c r="E32" s="224"/>
      <c r="F32" s="224"/>
      <c r="G32" s="221"/>
      <c r="H32" s="222"/>
    </row>
    <row r="33" spans="2:8" s="223" customFormat="1" ht="24.95" customHeight="1" x14ac:dyDescent="0.25">
      <c r="B33" s="922"/>
      <c r="C33" s="923"/>
      <c r="D33" s="923"/>
      <c r="E33" s="923"/>
      <c r="F33" s="924"/>
      <c r="G33" s="221"/>
      <c r="H33" s="222"/>
    </row>
    <row r="34" spans="2:8" s="223" customFormat="1" ht="24.95" customHeight="1" x14ac:dyDescent="0.25">
      <c r="B34" s="741" t="s">
        <v>194</v>
      </c>
      <c r="C34" s="741"/>
      <c r="D34" s="224"/>
      <c r="E34" s="224"/>
      <c r="F34" s="224"/>
      <c r="G34" s="221"/>
      <c r="H34" s="222"/>
    </row>
    <row r="35" spans="2:8" s="223" customFormat="1" ht="24.95" customHeight="1" x14ac:dyDescent="0.25">
      <c r="B35" s="925"/>
      <c r="C35" s="923"/>
      <c r="D35" s="923"/>
      <c r="E35" s="923"/>
      <c r="F35" s="924"/>
      <c r="G35" s="221"/>
      <c r="H35" s="222"/>
    </row>
    <row r="36" spans="2:8" s="223" customFormat="1" ht="24.95" customHeight="1" x14ac:dyDescent="0.25">
      <c r="B36" s="741" t="s">
        <v>195</v>
      </c>
      <c r="C36" s="741"/>
      <c r="D36" s="224"/>
      <c r="E36" s="224"/>
      <c r="F36" s="224"/>
      <c r="G36" s="221"/>
      <c r="H36" s="222"/>
    </row>
    <row r="37" spans="2:8" s="223" customFormat="1" ht="24.95" customHeight="1" x14ac:dyDescent="0.25">
      <c r="B37" s="916"/>
      <c r="C37" s="917"/>
      <c r="D37" s="917"/>
      <c r="E37" s="917"/>
      <c r="F37" s="918"/>
      <c r="G37" s="221"/>
      <c r="H37" s="222"/>
    </row>
    <row r="39" spans="2:8" x14ac:dyDescent="0.2">
      <c r="B39" s="6" t="s">
        <v>196</v>
      </c>
    </row>
    <row r="40" spans="2:8" x14ac:dyDescent="0.2">
      <c r="B40" s="5"/>
    </row>
    <row r="41" spans="2:8" ht="25.5" customHeight="1" x14ac:dyDescent="0.2">
      <c r="B41" s="915" t="s">
        <v>197</v>
      </c>
      <c r="C41" s="915"/>
      <c r="D41" s="915"/>
      <c r="E41" s="915"/>
      <c r="F41" s="915"/>
    </row>
    <row r="42" spans="2:8" ht="66.75" customHeight="1" x14ac:dyDescent="0.2">
      <c r="B42" s="914" t="s">
        <v>198</v>
      </c>
      <c r="C42" s="914"/>
      <c r="D42" s="914"/>
      <c r="E42" s="914"/>
      <c r="F42" s="914"/>
    </row>
    <row r="43" spans="2:8" x14ac:dyDescent="0.2">
      <c r="B43" s="5"/>
    </row>
    <row r="44" spans="2:8" ht="25.5" customHeight="1" x14ac:dyDescent="0.2">
      <c r="B44" s="914" t="s">
        <v>199</v>
      </c>
      <c r="C44" s="914"/>
      <c r="D44" s="914"/>
      <c r="E44" s="914"/>
      <c r="F44" s="914"/>
    </row>
    <row r="45" spans="2:8" x14ac:dyDescent="0.2">
      <c r="B45" s="225"/>
      <c r="D45" s="226"/>
      <c r="E45" s="227"/>
      <c r="F45" s="228"/>
    </row>
    <row r="46" spans="2:8" ht="15" customHeight="1" x14ac:dyDescent="0.2">
      <c r="B46" s="6" t="s">
        <v>200</v>
      </c>
    </row>
    <row r="47" spans="2:8" ht="15" customHeight="1" x14ac:dyDescent="0.2">
      <c r="B47" s="225" t="str">
        <f>IF(G67&lt;12,"",IF(G67&gt;11,"een groen vak = een signaal"))</f>
        <v>een groen vak = een signaal</v>
      </c>
    </row>
    <row r="48" spans="2:8" ht="15" customHeight="1" x14ac:dyDescent="0.2">
      <c r="B48" s="229" t="s">
        <v>201</v>
      </c>
      <c r="C48" s="230" t="s">
        <v>55</v>
      </c>
      <c r="D48" s="230" t="s">
        <v>202</v>
      </c>
      <c r="E48" s="230" t="s">
        <v>203</v>
      </c>
      <c r="F48" s="230" t="s">
        <v>204</v>
      </c>
    </row>
    <row r="49" spans="2:11" s="1" customFormat="1" ht="15" customHeight="1" x14ac:dyDescent="0.15">
      <c r="B49" s="231" t="s">
        <v>205</v>
      </c>
      <c r="C49" s="232"/>
      <c r="D49" s="232"/>
      <c r="E49" s="232"/>
      <c r="F49" s="232"/>
      <c r="G49" s="233" t="b">
        <v>0</v>
      </c>
      <c r="H49" s="234" t="b">
        <v>0</v>
      </c>
    </row>
    <row r="50" spans="2:11" s="1" customFormat="1" ht="15" customHeight="1" x14ac:dyDescent="0.15">
      <c r="B50" s="235" t="s">
        <v>206</v>
      </c>
      <c r="G50" s="233" t="b">
        <v>1</v>
      </c>
      <c r="H50" s="234" t="b">
        <v>0</v>
      </c>
      <c r="I50" s="236"/>
    </row>
    <row r="51" spans="2:11" s="1" customFormat="1" ht="15" customHeight="1" x14ac:dyDescent="0.15">
      <c r="B51" s="231" t="s">
        <v>207</v>
      </c>
      <c r="C51" s="77"/>
      <c r="D51" s="77"/>
      <c r="E51" s="77"/>
      <c r="F51" s="77"/>
      <c r="G51" s="233" t="b">
        <v>1</v>
      </c>
      <c r="H51" s="234" t="b">
        <v>0</v>
      </c>
    </row>
    <row r="52" spans="2:11" s="1" customFormat="1" ht="15" customHeight="1" x14ac:dyDescent="0.15">
      <c r="B52" s="235" t="s">
        <v>208</v>
      </c>
      <c r="G52" s="233" t="b">
        <v>0</v>
      </c>
      <c r="H52" s="234" t="b">
        <v>1</v>
      </c>
    </row>
    <row r="53" spans="2:11" s="1" customFormat="1" ht="15" customHeight="1" x14ac:dyDescent="0.15">
      <c r="B53" s="231" t="s">
        <v>209</v>
      </c>
      <c r="C53" s="77"/>
      <c r="D53" s="77"/>
      <c r="E53" s="77"/>
      <c r="F53" s="77"/>
      <c r="G53" s="233" t="b">
        <v>0</v>
      </c>
      <c r="H53" s="234" t="b">
        <v>1</v>
      </c>
    </row>
    <row r="54" spans="2:11" s="1" customFormat="1" ht="15" customHeight="1" x14ac:dyDescent="0.15">
      <c r="B54" s="235" t="s">
        <v>210</v>
      </c>
      <c r="G54" s="237" t="b">
        <v>0</v>
      </c>
      <c r="H54" s="234" t="b">
        <v>0</v>
      </c>
      <c r="I54" s="236"/>
      <c r="J54" s="236"/>
      <c r="K54" s="236"/>
    </row>
    <row r="55" spans="2:11" s="1" customFormat="1" ht="15" customHeight="1" x14ac:dyDescent="0.15">
      <c r="B55" s="231" t="s">
        <v>211</v>
      </c>
      <c r="C55" s="77"/>
      <c r="D55" s="77"/>
      <c r="E55" s="77"/>
      <c r="F55" s="77"/>
      <c r="G55" s="233" t="b">
        <v>0</v>
      </c>
      <c r="H55" s="234" t="b">
        <v>1</v>
      </c>
    </row>
    <row r="56" spans="2:11" s="1" customFormat="1" ht="15" customHeight="1" x14ac:dyDescent="0.15">
      <c r="B56" s="235" t="s">
        <v>212</v>
      </c>
      <c r="G56" s="233" t="b">
        <v>0</v>
      </c>
      <c r="H56" s="234" t="b">
        <v>1</v>
      </c>
      <c r="I56" s="236"/>
      <c r="J56" s="236"/>
    </row>
    <row r="57" spans="2:11" s="1" customFormat="1" ht="15" customHeight="1" x14ac:dyDescent="0.15">
      <c r="B57" s="238" t="s">
        <v>213</v>
      </c>
      <c r="C57" s="77"/>
      <c r="D57" s="77"/>
      <c r="E57" s="77"/>
      <c r="F57" s="77"/>
      <c r="G57" s="237" t="b">
        <v>0</v>
      </c>
      <c r="H57" s="215" t="b">
        <v>1</v>
      </c>
    </row>
    <row r="58" spans="2:11" s="1" customFormat="1" ht="15" customHeight="1" x14ac:dyDescent="0.15">
      <c r="B58" s="235" t="s">
        <v>214</v>
      </c>
      <c r="G58" s="237" t="b">
        <v>0</v>
      </c>
      <c r="H58" s="234" t="b">
        <v>1</v>
      </c>
      <c r="I58" s="236"/>
      <c r="J58" s="236"/>
      <c r="K58" s="236"/>
    </row>
    <row r="59" spans="2:11" s="1" customFormat="1" ht="15" customHeight="1" x14ac:dyDescent="0.15">
      <c r="B59" s="231" t="s">
        <v>215</v>
      </c>
      <c r="C59" s="77"/>
      <c r="D59" s="77"/>
      <c r="E59" s="77"/>
      <c r="F59" s="77"/>
      <c r="G59" s="233" t="b">
        <v>0</v>
      </c>
      <c r="H59" s="234" t="b">
        <v>1</v>
      </c>
    </row>
    <row r="60" spans="2:11" s="1" customFormat="1" ht="15" customHeight="1" x14ac:dyDescent="0.15">
      <c r="B60" s="235" t="s">
        <v>216</v>
      </c>
      <c r="G60" s="233" t="b">
        <v>0</v>
      </c>
      <c r="H60" s="234" t="b">
        <v>1</v>
      </c>
    </row>
    <row r="61" spans="2:11" s="1" customFormat="1" ht="15" customHeight="1" x14ac:dyDescent="0.15">
      <c r="B61" s="235"/>
      <c r="G61" s="233"/>
      <c r="H61" s="234"/>
    </row>
    <row r="62" spans="2:11" ht="15" customHeight="1" x14ac:dyDescent="0.2">
      <c r="B62" s="239"/>
      <c r="C62" s="911" t="s">
        <v>217</v>
      </c>
      <c r="D62" s="911"/>
      <c r="E62" s="911" t="s">
        <v>218</v>
      </c>
      <c r="F62" s="911"/>
    </row>
    <row r="63" spans="2:11" ht="15" customHeight="1" x14ac:dyDescent="0.2">
      <c r="B63" s="231" t="s">
        <v>219</v>
      </c>
      <c r="C63" s="912"/>
      <c r="D63" s="912"/>
      <c r="E63" s="912"/>
      <c r="F63" s="912"/>
      <c r="G63" s="233" t="b">
        <v>1</v>
      </c>
      <c r="H63" s="234"/>
      <c r="I63" s="236"/>
      <c r="J63" s="236"/>
    </row>
    <row r="64" spans="2:11" ht="15" customHeight="1" x14ac:dyDescent="0.2">
      <c r="B64" s="235" t="s">
        <v>220</v>
      </c>
      <c r="C64" s="913"/>
      <c r="D64" s="913"/>
      <c r="E64" s="913"/>
      <c r="F64" s="913"/>
      <c r="G64" s="233" t="b">
        <v>0</v>
      </c>
      <c r="H64" s="234"/>
      <c r="I64" s="236"/>
      <c r="J64" s="236"/>
    </row>
    <row r="65" spans="2:11" ht="15" customHeight="1" x14ac:dyDescent="0.2">
      <c r="B65" s="231" t="s">
        <v>221</v>
      </c>
      <c r="C65" s="912"/>
      <c r="D65" s="912"/>
      <c r="E65" s="912"/>
      <c r="F65" s="912"/>
      <c r="G65" s="233" t="b">
        <v>1</v>
      </c>
      <c r="H65" s="234"/>
    </row>
    <row r="66" spans="2:11" ht="15" customHeight="1" x14ac:dyDescent="0.2">
      <c r="B66" s="6"/>
      <c r="G66" s="214">
        <f>COUNTIF(G49:G65,"waar")</f>
        <v>4</v>
      </c>
      <c r="H66" s="240">
        <f>COUNTIF(H49:H65,"waar")</f>
        <v>8</v>
      </c>
    </row>
    <row r="67" spans="2:11" ht="15" customHeight="1" x14ac:dyDescent="0.2">
      <c r="B67" s="239" t="s">
        <v>222</v>
      </c>
      <c r="G67" s="895">
        <f>SUM(G66:H66)</f>
        <v>12</v>
      </c>
      <c r="H67" s="895"/>
    </row>
    <row r="68" spans="2:11" ht="15" customHeight="1" x14ac:dyDescent="0.2">
      <c r="B68" s="896"/>
      <c r="C68" s="897"/>
      <c r="D68" s="897"/>
      <c r="E68" s="897"/>
      <c r="F68" s="898"/>
    </row>
    <row r="69" spans="2:11" ht="15" customHeight="1" x14ac:dyDescent="0.2">
      <c r="B69" s="899"/>
      <c r="C69" s="900"/>
      <c r="D69" s="900"/>
      <c r="E69" s="900"/>
      <c r="F69" s="901"/>
    </row>
    <row r="70" spans="2:11" ht="15" customHeight="1" x14ac:dyDescent="0.2">
      <c r="B70" s="899"/>
      <c r="C70" s="900"/>
      <c r="D70" s="900"/>
      <c r="E70" s="900"/>
      <c r="F70" s="901"/>
    </row>
    <row r="71" spans="2:11" ht="15" customHeight="1" x14ac:dyDescent="0.2">
      <c r="B71" s="899"/>
      <c r="C71" s="900"/>
      <c r="D71" s="900"/>
      <c r="E71" s="900"/>
      <c r="F71" s="901"/>
    </row>
    <row r="72" spans="2:11" ht="15" customHeight="1" x14ac:dyDescent="0.2">
      <c r="B72" s="899"/>
      <c r="C72" s="900"/>
      <c r="D72" s="900"/>
      <c r="E72" s="900"/>
      <c r="F72" s="901"/>
    </row>
    <row r="73" spans="2:11" ht="15" customHeight="1" x14ac:dyDescent="0.2">
      <c r="B73" s="902"/>
      <c r="C73" s="903"/>
      <c r="D73" s="903"/>
      <c r="E73" s="903"/>
      <c r="F73" s="904"/>
    </row>
    <row r="74" spans="2:11" ht="15" customHeight="1" x14ac:dyDescent="0.2">
      <c r="B74" s="225"/>
    </row>
    <row r="75" spans="2:11" s="1" customFormat="1" ht="15" customHeight="1" x14ac:dyDescent="0.15">
      <c r="B75" s="229" t="s">
        <v>223</v>
      </c>
      <c r="C75" s="230" t="s">
        <v>55</v>
      </c>
      <c r="D75" s="230" t="s">
        <v>202</v>
      </c>
      <c r="E75" s="230" t="s">
        <v>203</v>
      </c>
      <c r="F75" s="230" t="s">
        <v>204</v>
      </c>
      <c r="G75" s="237"/>
      <c r="H75" s="241"/>
      <c r="I75" s="242"/>
      <c r="J75" s="242"/>
      <c r="K75" s="242"/>
    </row>
    <row r="76" spans="2:11" s="1" customFormat="1" ht="15" customHeight="1" x14ac:dyDescent="0.15">
      <c r="B76" s="231" t="s">
        <v>224</v>
      </c>
      <c r="C76" s="77"/>
      <c r="D76" s="77"/>
      <c r="E76" s="77"/>
      <c r="F76" s="77"/>
      <c r="G76" s="233" t="b">
        <v>0</v>
      </c>
      <c r="H76" s="234" t="b">
        <v>0</v>
      </c>
    </row>
    <row r="77" spans="2:11" s="1" customFormat="1" ht="15" customHeight="1" x14ac:dyDescent="0.15">
      <c r="B77" s="235" t="s">
        <v>225</v>
      </c>
      <c r="G77" s="233" t="b">
        <v>0</v>
      </c>
      <c r="H77" s="234" t="b">
        <v>1</v>
      </c>
    </row>
    <row r="78" spans="2:11" s="1" customFormat="1" ht="15" customHeight="1" x14ac:dyDescent="0.15">
      <c r="B78" s="231" t="s">
        <v>226</v>
      </c>
      <c r="C78" s="77"/>
      <c r="D78" s="77"/>
      <c r="E78" s="77"/>
      <c r="F78" s="77"/>
      <c r="G78" s="233" t="b">
        <v>0</v>
      </c>
      <c r="H78" s="234" t="b">
        <v>1</v>
      </c>
      <c r="I78" s="236"/>
    </row>
    <row r="79" spans="2:11" s="1" customFormat="1" ht="15" customHeight="1" x14ac:dyDescent="0.15">
      <c r="B79" s="235" t="s">
        <v>227</v>
      </c>
      <c r="G79" s="233" t="b">
        <v>0</v>
      </c>
      <c r="H79" s="234" t="b">
        <v>1</v>
      </c>
    </row>
    <row r="80" spans="2:11" s="1" customFormat="1" ht="15" customHeight="1" x14ac:dyDescent="0.15">
      <c r="B80" s="231" t="s">
        <v>228</v>
      </c>
      <c r="C80" s="77"/>
      <c r="D80" s="77"/>
      <c r="E80" s="77"/>
      <c r="F80" s="77"/>
      <c r="G80" s="233" t="b">
        <v>0</v>
      </c>
      <c r="H80" s="234" t="b">
        <v>1</v>
      </c>
    </row>
    <row r="81" spans="2:11" s="1" customFormat="1" ht="15" customHeight="1" x14ac:dyDescent="0.15">
      <c r="B81" s="235" t="s">
        <v>229</v>
      </c>
      <c r="G81" s="233" t="b">
        <v>0</v>
      </c>
      <c r="H81" s="234" t="b">
        <v>0</v>
      </c>
    </row>
    <row r="82" spans="2:11" s="1" customFormat="1" ht="15" customHeight="1" x14ac:dyDescent="0.15">
      <c r="B82" s="231" t="s">
        <v>230</v>
      </c>
      <c r="C82" s="77"/>
      <c r="D82" s="77"/>
      <c r="E82" s="77"/>
      <c r="F82" s="77"/>
      <c r="G82" s="233" t="b">
        <v>0</v>
      </c>
      <c r="H82" s="234" t="b">
        <v>0</v>
      </c>
    </row>
    <row r="83" spans="2:11" ht="15" customHeight="1" x14ac:dyDescent="0.2">
      <c r="B83" s="239"/>
      <c r="G83" s="214">
        <f>COUNTIF(G76:G82,"waar")</f>
        <v>0</v>
      </c>
      <c r="H83" s="240">
        <f>COUNTIF(H76:H82,"waar")</f>
        <v>4</v>
      </c>
    </row>
    <row r="84" spans="2:11" ht="15" customHeight="1" x14ac:dyDescent="0.2">
      <c r="B84" s="239" t="s">
        <v>222</v>
      </c>
      <c r="G84" s="895">
        <f>SUM(G83:H83)</f>
        <v>4</v>
      </c>
      <c r="H84" s="895"/>
    </row>
    <row r="85" spans="2:11" ht="15" customHeight="1" x14ac:dyDescent="0.2">
      <c r="B85" s="896"/>
      <c r="C85" s="897"/>
      <c r="D85" s="897"/>
      <c r="E85" s="897"/>
      <c r="F85" s="898"/>
    </row>
    <row r="86" spans="2:11" ht="15" customHeight="1" x14ac:dyDescent="0.2">
      <c r="B86" s="899"/>
      <c r="C86" s="900"/>
      <c r="D86" s="900"/>
      <c r="E86" s="900"/>
      <c r="F86" s="901"/>
    </row>
    <row r="87" spans="2:11" ht="15" customHeight="1" x14ac:dyDescent="0.2">
      <c r="B87" s="899"/>
      <c r="C87" s="900"/>
      <c r="D87" s="900"/>
      <c r="E87" s="900"/>
      <c r="F87" s="901"/>
    </row>
    <row r="88" spans="2:11" ht="15" customHeight="1" x14ac:dyDescent="0.2">
      <c r="B88" s="899"/>
      <c r="C88" s="900"/>
      <c r="D88" s="900"/>
      <c r="E88" s="900"/>
      <c r="F88" s="901"/>
    </row>
    <row r="89" spans="2:11" ht="15" customHeight="1" x14ac:dyDescent="0.2">
      <c r="B89" s="899"/>
      <c r="C89" s="900"/>
      <c r="D89" s="900"/>
      <c r="E89" s="900"/>
      <c r="F89" s="901"/>
    </row>
    <row r="90" spans="2:11" ht="15" customHeight="1" x14ac:dyDescent="0.2">
      <c r="B90" s="902"/>
      <c r="C90" s="903"/>
      <c r="D90" s="903"/>
      <c r="E90" s="903"/>
      <c r="F90" s="904"/>
    </row>
    <row r="91" spans="2:11" ht="15" customHeight="1" x14ac:dyDescent="0.2">
      <c r="B91" s="225" t="str">
        <f>IF(G118&lt;12,"",IF(G118&gt;11,"een groen vak = een signaal"))</f>
        <v/>
      </c>
    </row>
    <row r="92" spans="2:11" ht="15" customHeight="1" x14ac:dyDescent="0.2">
      <c r="B92" s="229" t="s">
        <v>231</v>
      </c>
      <c r="C92" s="230" t="s">
        <v>55</v>
      </c>
      <c r="D92" s="230" t="s">
        <v>202</v>
      </c>
      <c r="E92" s="230" t="s">
        <v>203</v>
      </c>
      <c r="F92" s="230" t="s">
        <v>204</v>
      </c>
      <c r="G92" s="243"/>
      <c r="H92" s="241"/>
    </row>
    <row r="93" spans="2:11" ht="15" customHeight="1" x14ac:dyDescent="0.2">
      <c r="B93" s="231" t="s">
        <v>232</v>
      </c>
      <c r="C93" s="232"/>
      <c r="D93" s="232"/>
      <c r="E93" s="232"/>
      <c r="F93" s="232"/>
      <c r="G93" s="214" t="b">
        <v>0</v>
      </c>
      <c r="H93" s="215" t="b">
        <v>0</v>
      </c>
    </row>
    <row r="94" spans="2:11" ht="15" customHeight="1" x14ac:dyDescent="0.2">
      <c r="B94" s="235" t="s">
        <v>233</v>
      </c>
      <c r="E94" s="136"/>
      <c r="G94" s="233" t="b">
        <v>0</v>
      </c>
      <c r="H94" s="215" t="b">
        <v>0</v>
      </c>
    </row>
    <row r="95" spans="2:11" ht="15" customHeight="1" x14ac:dyDescent="0.2">
      <c r="B95" s="231" t="s">
        <v>234</v>
      </c>
      <c r="C95" s="244"/>
      <c r="D95" s="244"/>
      <c r="E95" s="244"/>
      <c r="F95" s="244"/>
      <c r="G95" s="214" t="b">
        <v>0</v>
      </c>
      <c r="H95" s="234" t="b">
        <v>0</v>
      </c>
      <c r="I95" s="236"/>
      <c r="J95" s="236"/>
      <c r="K95" s="236"/>
    </row>
    <row r="96" spans="2:11" ht="15" customHeight="1" x14ac:dyDescent="0.2">
      <c r="B96" s="91" t="s">
        <v>235</v>
      </c>
      <c r="E96" s="136"/>
      <c r="G96" s="233" t="b">
        <v>0</v>
      </c>
      <c r="H96" s="234"/>
    </row>
    <row r="97" spans="1:11" ht="15" customHeight="1" x14ac:dyDescent="0.2">
      <c r="B97" s="905"/>
      <c r="C97" s="906"/>
      <c r="D97" s="906"/>
      <c r="E97" s="906"/>
      <c r="F97" s="907"/>
      <c r="G97" s="233"/>
      <c r="H97" s="234"/>
    </row>
    <row r="98" spans="1:11" ht="15" customHeight="1" x14ac:dyDescent="0.2">
      <c r="B98" s="908"/>
      <c r="C98" s="909"/>
      <c r="D98" s="909"/>
      <c r="E98" s="909"/>
      <c r="F98" s="910"/>
      <c r="G98" s="233"/>
      <c r="H98" s="234"/>
    </row>
    <row r="99" spans="1:11" ht="15" customHeight="1" x14ac:dyDescent="0.2">
      <c r="B99" s="231" t="s">
        <v>236</v>
      </c>
      <c r="C99" s="244"/>
      <c r="D99" s="244"/>
      <c r="E99" s="244"/>
      <c r="F99" s="244"/>
      <c r="G99" s="233" t="b">
        <v>0</v>
      </c>
      <c r="H99" s="234" t="b">
        <v>0</v>
      </c>
      <c r="I99" s="236"/>
    </row>
    <row r="100" spans="1:11" ht="15" customHeight="1" x14ac:dyDescent="0.2">
      <c r="B100" s="235" t="s">
        <v>237</v>
      </c>
      <c r="E100" s="136"/>
      <c r="G100" s="214" t="b">
        <v>0</v>
      </c>
      <c r="H100" s="215" t="b">
        <v>0</v>
      </c>
    </row>
    <row r="101" spans="1:11" ht="15" customHeight="1" x14ac:dyDescent="0.2">
      <c r="B101" s="231" t="s">
        <v>238</v>
      </c>
      <c r="C101" s="244"/>
      <c r="D101" s="244"/>
      <c r="E101" s="244"/>
      <c r="F101" s="244"/>
      <c r="G101" s="233" t="b">
        <v>0</v>
      </c>
      <c r="H101" s="215" t="b">
        <v>0</v>
      </c>
    </row>
    <row r="102" spans="1:11" ht="15" customHeight="1" x14ac:dyDescent="0.2">
      <c r="B102" s="235" t="s">
        <v>239</v>
      </c>
      <c r="E102" s="136"/>
      <c r="G102" s="233" t="b">
        <v>0</v>
      </c>
      <c r="H102" s="215" t="b">
        <v>0</v>
      </c>
    </row>
    <row r="103" spans="1:11" ht="15" customHeight="1" x14ac:dyDescent="0.2">
      <c r="B103" s="231" t="s">
        <v>240</v>
      </c>
      <c r="C103" s="232"/>
      <c r="D103" s="232"/>
      <c r="E103" s="232"/>
      <c r="F103" s="232"/>
      <c r="G103" s="214" t="b">
        <v>0</v>
      </c>
      <c r="H103" s="234" t="b">
        <v>0</v>
      </c>
      <c r="I103" s="236"/>
      <c r="J103" s="236"/>
      <c r="K103" s="236"/>
    </row>
    <row r="104" spans="1:11" ht="15" customHeight="1" x14ac:dyDescent="0.2">
      <c r="B104" s="91" t="s">
        <v>235</v>
      </c>
      <c r="E104" s="136"/>
      <c r="G104" s="233"/>
      <c r="H104" s="234"/>
    </row>
    <row r="105" spans="1:11" ht="15" customHeight="1" x14ac:dyDescent="0.2">
      <c r="B105" s="905"/>
      <c r="C105" s="906"/>
      <c r="D105" s="906"/>
      <c r="E105" s="906"/>
      <c r="F105" s="907"/>
      <c r="G105" s="233"/>
      <c r="H105" s="234"/>
    </row>
    <row r="106" spans="1:11" ht="15" customHeight="1" x14ac:dyDescent="0.2">
      <c r="B106" s="908"/>
      <c r="C106" s="909"/>
      <c r="D106" s="909"/>
      <c r="E106" s="909"/>
      <c r="F106" s="910"/>
      <c r="G106" s="233"/>
      <c r="H106" s="234"/>
    </row>
    <row r="107" spans="1:11" ht="15" customHeight="1" x14ac:dyDescent="0.2">
      <c r="B107" s="231" t="s">
        <v>241</v>
      </c>
      <c r="C107" s="244"/>
      <c r="D107" s="244"/>
      <c r="E107" s="244"/>
      <c r="F107" s="244"/>
      <c r="G107" s="233" t="b">
        <v>0</v>
      </c>
      <c r="H107" s="234" t="b">
        <v>0</v>
      </c>
    </row>
    <row r="108" spans="1:11" ht="15" customHeight="1" x14ac:dyDescent="0.2">
      <c r="B108" s="235" t="s">
        <v>242</v>
      </c>
      <c r="E108" s="136"/>
      <c r="G108" s="233" t="b">
        <v>0</v>
      </c>
      <c r="H108" s="215" t="b">
        <v>0</v>
      </c>
    </row>
    <row r="109" spans="1:11" ht="15" customHeight="1" x14ac:dyDescent="0.2">
      <c r="B109" s="231" t="s">
        <v>243</v>
      </c>
      <c r="C109" s="244"/>
      <c r="D109" s="244"/>
      <c r="E109" s="244"/>
      <c r="F109" s="244"/>
      <c r="G109" s="233" t="b">
        <v>0</v>
      </c>
      <c r="H109" s="234" t="b">
        <v>0</v>
      </c>
      <c r="I109" s="236"/>
      <c r="J109" s="236"/>
    </row>
    <row r="110" spans="1:11" ht="15" customHeight="1" x14ac:dyDescent="0.2">
      <c r="B110" s="235" t="s">
        <v>244</v>
      </c>
      <c r="E110" s="136"/>
      <c r="G110" s="233" t="b">
        <v>0</v>
      </c>
      <c r="H110" s="234" t="b">
        <v>0</v>
      </c>
      <c r="I110" s="236"/>
      <c r="J110" s="236"/>
    </row>
    <row r="111" spans="1:11" ht="15" customHeight="1" x14ac:dyDescent="0.2">
      <c r="A111" s="245"/>
      <c r="B111" s="231" t="s">
        <v>245</v>
      </c>
      <c r="C111" s="244"/>
      <c r="D111" s="244"/>
      <c r="E111" s="244"/>
      <c r="F111" s="244"/>
      <c r="G111" s="233" t="b">
        <v>0</v>
      </c>
      <c r="H111" s="234" t="b">
        <v>0</v>
      </c>
      <c r="I111" s="236"/>
      <c r="J111" s="236"/>
    </row>
    <row r="112" spans="1:11" ht="15" customHeight="1" x14ac:dyDescent="0.2">
      <c r="B112" s="235" t="s">
        <v>246</v>
      </c>
      <c r="E112" s="136"/>
      <c r="G112" s="233" t="b">
        <v>0</v>
      </c>
      <c r="H112" s="234" t="b">
        <v>0</v>
      </c>
      <c r="I112" s="236"/>
      <c r="J112" s="236"/>
    </row>
    <row r="113" spans="2:11" ht="15" customHeight="1" x14ac:dyDescent="0.2">
      <c r="B113" s="231" t="s">
        <v>247</v>
      </c>
      <c r="C113" s="244"/>
      <c r="D113" s="244"/>
      <c r="E113" s="244"/>
      <c r="F113" s="244"/>
      <c r="G113" s="233" t="b">
        <v>0</v>
      </c>
      <c r="H113" s="234" t="b">
        <v>0</v>
      </c>
      <c r="I113" s="236"/>
      <c r="J113" s="236"/>
    </row>
    <row r="114" spans="2:11" ht="15" customHeight="1" x14ac:dyDescent="0.2">
      <c r="B114" s="235" t="s">
        <v>248</v>
      </c>
      <c r="E114" s="136"/>
      <c r="G114" s="233" t="b">
        <v>0</v>
      </c>
      <c r="H114" s="234" t="b">
        <v>0</v>
      </c>
      <c r="I114" s="236"/>
      <c r="J114" s="236"/>
    </row>
    <row r="115" spans="2:11" ht="15" customHeight="1" x14ac:dyDescent="0.2">
      <c r="B115" s="231" t="s">
        <v>249</v>
      </c>
      <c r="C115" s="244"/>
      <c r="D115" s="244"/>
      <c r="E115" s="244"/>
      <c r="F115" s="244"/>
      <c r="G115" s="233" t="b">
        <v>0</v>
      </c>
      <c r="H115" s="234" t="b">
        <v>0</v>
      </c>
      <c r="I115" s="236"/>
      <c r="J115" s="236"/>
    </row>
    <row r="116" spans="2:11" ht="15" customHeight="1" x14ac:dyDescent="0.2">
      <c r="B116" s="235" t="s">
        <v>250</v>
      </c>
      <c r="E116" s="136"/>
      <c r="G116" s="214" t="b">
        <v>0</v>
      </c>
      <c r="H116" s="215" t="b">
        <v>0</v>
      </c>
    </row>
    <row r="117" spans="2:11" ht="15" customHeight="1" x14ac:dyDescent="0.2">
      <c r="B117" s="239"/>
      <c r="E117" s="136"/>
      <c r="G117" s="214">
        <f>COUNTIF(G93:G116,"waar")</f>
        <v>0</v>
      </c>
      <c r="H117" s="214">
        <f>COUNTIF(H93:H116,"waar")</f>
        <v>0</v>
      </c>
    </row>
    <row r="118" spans="2:11" ht="15" customHeight="1" x14ac:dyDescent="0.2">
      <c r="B118" s="239" t="s">
        <v>222</v>
      </c>
      <c r="E118" s="136"/>
      <c r="G118" s="895">
        <f>SUM(G117:H117)</f>
        <v>0</v>
      </c>
      <c r="H118" s="895"/>
    </row>
    <row r="119" spans="2:11" ht="15" customHeight="1" x14ac:dyDescent="0.2">
      <c r="B119" s="896"/>
      <c r="C119" s="897"/>
      <c r="D119" s="897"/>
      <c r="E119" s="897"/>
      <c r="F119" s="898"/>
    </row>
    <row r="120" spans="2:11" ht="15" customHeight="1" x14ac:dyDescent="0.2">
      <c r="B120" s="899"/>
      <c r="C120" s="900"/>
      <c r="D120" s="900"/>
      <c r="E120" s="900"/>
      <c r="F120" s="901"/>
    </row>
    <row r="121" spans="2:11" ht="15" customHeight="1" x14ac:dyDescent="0.2">
      <c r="B121" s="899"/>
      <c r="C121" s="900"/>
      <c r="D121" s="900"/>
      <c r="E121" s="900"/>
      <c r="F121" s="901"/>
    </row>
    <row r="122" spans="2:11" ht="15" customHeight="1" x14ac:dyDescent="0.2">
      <c r="B122" s="899"/>
      <c r="C122" s="900"/>
      <c r="D122" s="900"/>
      <c r="E122" s="900"/>
      <c r="F122" s="901"/>
    </row>
    <row r="123" spans="2:11" ht="15" customHeight="1" x14ac:dyDescent="0.2">
      <c r="B123" s="899"/>
      <c r="C123" s="900"/>
      <c r="D123" s="900"/>
      <c r="E123" s="900"/>
      <c r="F123" s="901"/>
    </row>
    <row r="124" spans="2:11" ht="15" customHeight="1" x14ac:dyDescent="0.2">
      <c r="B124" s="902"/>
      <c r="C124" s="903"/>
      <c r="D124" s="903"/>
      <c r="E124" s="903"/>
      <c r="F124" s="904"/>
    </row>
    <row r="125" spans="2:11" ht="15" customHeight="1" x14ac:dyDescent="0.2">
      <c r="B125" s="225" t="str">
        <f>IF(G139&lt;8,"",IF(G139&gt;7,"een groen vak = een signaal"))</f>
        <v/>
      </c>
    </row>
    <row r="126" spans="2:11" ht="15" customHeight="1" x14ac:dyDescent="0.2">
      <c r="B126" s="229" t="s">
        <v>251</v>
      </c>
      <c r="C126" s="230" t="s">
        <v>55</v>
      </c>
      <c r="D126" s="230" t="s">
        <v>202</v>
      </c>
      <c r="E126" s="230" t="s">
        <v>203</v>
      </c>
      <c r="F126" s="230" t="s">
        <v>204</v>
      </c>
      <c r="G126" s="243"/>
      <c r="H126" s="241"/>
      <c r="I126" s="242"/>
      <c r="J126" s="242"/>
      <c r="K126" s="242"/>
    </row>
    <row r="127" spans="2:11" ht="15" customHeight="1" x14ac:dyDescent="0.2">
      <c r="B127" s="231" t="s">
        <v>252</v>
      </c>
      <c r="C127" s="232"/>
      <c r="D127" s="232"/>
      <c r="E127" s="232"/>
      <c r="F127" s="232"/>
      <c r="G127" s="214" t="b">
        <v>0</v>
      </c>
      <c r="H127" s="215" t="b">
        <v>0</v>
      </c>
    </row>
    <row r="128" spans="2:11" ht="15" customHeight="1" x14ac:dyDescent="0.2">
      <c r="B128" s="235" t="s">
        <v>253</v>
      </c>
      <c r="E128" s="136"/>
      <c r="G128" s="233" t="b">
        <v>0</v>
      </c>
      <c r="H128" s="215" t="b">
        <v>0</v>
      </c>
    </row>
    <row r="129" spans="2:10" ht="15" customHeight="1" x14ac:dyDescent="0.2">
      <c r="B129" s="231" t="s">
        <v>254</v>
      </c>
      <c r="C129" s="244"/>
      <c r="D129" s="244"/>
      <c r="E129" s="244"/>
      <c r="F129" s="244"/>
      <c r="G129" s="214" t="b">
        <v>0</v>
      </c>
      <c r="H129" s="234" t="b">
        <v>0</v>
      </c>
      <c r="I129" s="236"/>
      <c r="J129" s="236"/>
    </row>
    <row r="130" spans="2:10" ht="15" customHeight="1" x14ac:dyDescent="0.2">
      <c r="B130" s="235" t="s">
        <v>255</v>
      </c>
      <c r="E130" s="136"/>
      <c r="G130" s="214" t="b">
        <v>0</v>
      </c>
      <c r="H130" s="234" t="b">
        <v>0</v>
      </c>
      <c r="I130" s="236"/>
      <c r="J130" s="236"/>
    </row>
    <row r="131" spans="2:10" ht="15" customHeight="1" x14ac:dyDescent="0.2">
      <c r="B131" s="231" t="s">
        <v>256</v>
      </c>
      <c r="C131" s="244"/>
      <c r="D131" s="244"/>
      <c r="E131" s="244"/>
      <c r="F131" s="244"/>
      <c r="G131" s="214" t="b">
        <v>0</v>
      </c>
      <c r="H131" s="234" t="b">
        <v>0</v>
      </c>
      <c r="I131" s="236"/>
      <c r="J131" s="236"/>
    </row>
    <row r="132" spans="2:10" ht="15" customHeight="1" x14ac:dyDescent="0.2">
      <c r="B132" s="235" t="s">
        <v>257</v>
      </c>
      <c r="E132" s="136"/>
      <c r="G132" s="214" t="b">
        <v>0</v>
      </c>
      <c r="H132" s="234" t="b">
        <v>0</v>
      </c>
      <c r="I132" s="236"/>
      <c r="J132" s="236"/>
    </row>
    <row r="133" spans="2:10" ht="15" customHeight="1" x14ac:dyDescent="0.2">
      <c r="B133" s="231" t="s">
        <v>258</v>
      </c>
      <c r="C133" s="244"/>
      <c r="D133" s="244"/>
      <c r="E133" s="244"/>
      <c r="F133" s="244"/>
      <c r="G133" s="233" t="b">
        <v>0</v>
      </c>
      <c r="H133" s="234" t="b">
        <v>0</v>
      </c>
    </row>
    <row r="134" spans="2:10" ht="15" customHeight="1" x14ac:dyDescent="0.2">
      <c r="B134" s="246" t="s">
        <v>259</v>
      </c>
      <c r="C134" s="245"/>
      <c r="D134" s="245"/>
      <c r="E134" s="245"/>
      <c r="F134" s="245"/>
      <c r="G134" s="233" t="b">
        <v>0</v>
      </c>
      <c r="H134" s="234" t="b">
        <v>0</v>
      </c>
    </row>
    <row r="135" spans="2:10" ht="15" customHeight="1" x14ac:dyDescent="0.2">
      <c r="B135" s="231" t="s">
        <v>260</v>
      </c>
      <c r="C135" s="244"/>
      <c r="D135" s="244"/>
      <c r="E135" s="244"/>
      <c r="F135" s="244"/>
      <c r="G135" s="233" t="b">
        <v>0</v>
      </c>
      <c r="H135" s="234" t="b">
        <v>0</v>
      </c>
    </row>
    <row r="136" spans="2:10" ht="15" customHeight="1" x14ac:dyDescent="0.2">
      <c r="B136" s="246" t="s">
        <v>261</v>
      </c>
      <c r="C136" s="245"/>
      <c r="D136" s="245"/>
      <c r="E136" s="245"/>
      <c r="F136" s="245"/>
      <c r="G136" s="214" t="b">
        <v>0</v>
      </c>
      <c r="H136" s="215" t="b">
        <v>0</v>
      </c>
      <c r="I136" s="236"/>
      <c r="J136" s="236"/>
    </row>
    <row r="137" spans="2:10" ht="15" customHeight="1" x14ac:dyDescent="0.2">
      <c r="B137" s="231" t="s">
        <v>262</v>
      </c>
      <c r="C137" s="244"/>
      <c r="D137" s="244"/>
      <c r="E137" s="244"/>
      <c r="F137" s="244"/>
      <c r="G137" s="233" t="b">
        <v>0</v>
      </c>
      <c r="H137" s="215" t="b">
        <v>0</v>
      </c>
    </row>
    <row r="138" spans="2:10" ht="15" customHeight="1" x14ac:dyDescent="0.2">
      <c r="B138" s="239"/>
      <c r="G138" s="214">
        <f>COUNTIF(G127:G137,"waar")</f>
        <v>0</v>
      </c>
      <c r="H138" s="214">
        <f>COUNTIF(H127:H137,"waar")</f>
        <v>0</v>
      </c>
    </row>
    <row r="139" spans="2:10" ht="15" customHeight="1" x14ac:dyDescent="0.2">
      <c r="B139" s="239" t="s">
        <v>222</v>
      </c>
      <c r="E139" s="136"/>
      <c r="G139" s="895">
        <f>SUM(G138:H138)</f>
        <v>0</v>
      </c>
      <c r="H139" s="895"/>
    </row>
    <row r="140" spans="2:10" ht="15" customHeight="1" x14ac:dyDescent="0.2">
      <c r="B140" s="896"/>
      <c r="C140" s="897"/>
      <c r="D140" s="897"/>
      <c r="E140" s="897"/>
      <c r="F140" s="898"/>
    </row>
    <row r="141" spans="2:10" ht="15" customHeight="1" x14ac:dyDescent="0.2">
      <c r="B141" s="899"/>
      <c r="C141" s="900"/>
      <c r="D141" s="900"/>
      <c r="E141" s="900"/>
      <c r="F141" s="901"/>
    </row>
    <row r="142" spans="2:10" ht="15" customHeight="1" x14ac:dyDescent="0.2">
      <c r="B142" s="899"/>
      <c r="C142" s="900"/>
      <c r="D142" s="900"/>
      <c r="E142" s="900"/>
      <c r="F142" s="901"/>
    </row>
    <row r="143" spans="2:10" ht="15" customHeight="1" x14ac:dyDescent="0.2">
      <c r="B143" s="899"/>
      <c r="C143" s="900"/>
      <c r="D143" s="900"/>
      <c r="E143" s="900"/>
      <c r="F143" s="901"/>
    </row>
    <row r="144" spans="2:10" ht="15" customHeight="1" x14ac:dyDescent="0.2">
      <c r="B144" s="899"/>
      <c r="C144" s="900"/>
      <c r="D144" s="900"/>
      <c r="E144" s="900"/>
      <c r="F144" s="901"/>
    </row>
    <row r="145" spans="2:11" ht="15" customHeight="1" x14ac:dyDescent="0.2">
      <c r="B145" s="902"/>
      <c r="C145" s="903"/>
      <c r="D145" s="903"/>
      <c r="E145" s="903"/>
      <c r="F145" s="904"/>
    </row>
    <row r="146" spans="2:11" ht="15" customHeight="1" x14ac:dyDescent="0.2">
      <c r="B146" s="225" t="str">
        <f>IF(G154&lt;3,"",IF(G154&gt;2,"een groen vak = een signaal"))</f>
        <v/>
      </c>
    </row>
    <row r="147" spans="2:11" ht="15" customHeight="1" x14ac:dyDescent="0.2">
      <c r="B147" s="229" t="s">
        <v>263</v>
      </c>
      <c r="C147" s="230" t="s">
        <v>55</v>
      </c>
      <c r="D147" s="230" t="s">
        <v>202</v>
      </c>
      <c r="E147" s="230" t="s">
        <v>203</v>
      </c>
      <c r="F147" s="230" t="s">
        <v>204</v>
      </c>
      <c r="G147" s="243"/>
      <c r="H147" s="241"/>
      <c r="I147" s="242"/>
      <c r="J147" s="242"/>
    </row>
    <row r="148" spans="2:11" ht="15" customHeight="1" x14ac:dyDescent="0.2">
      <c r="B148" s="231" t="s">
        <v>264</v>
      </c>
      <c r="C148" s="232"/>
      <c r="D148" s="232"/>
      <c r="E148" s="232"/>
      <c r="F148" s="232"/>
      <c r="G148" s="233" t="b">
        <v>0</v>
      </c>
      <c r="H148" s="234" t="b">
        <v>0</v>
      </c>
      <c r="I148" s="236"/>
      <c r="J148" s="236"/>
    </row>
    <row r="149" spans="2:11" ht="15" customHeight="1" x14ac:dyDescent="0.2">
      <c r="B149" s="235" t="s">
        <v>265</v>
      </c>
      <c r="E149" s="136"/>
      <c r="G149" s="214" t="b">
        <v>0</v>
      </c>
      <c r="H149" s="234" t="b">
        <v>0</v>
      </c>
      <c r="I149" s="236"/>
      <c r="J149" s="236"/>
      <c r="K149" s="236"/>
    </row>
    <row r="150" spans="2:11" ht="15" customHeight="1" x14ac:dyDescent="0.2">
      <c r="B150" s="231" t="s">
        <v>266</v>
      </c>
      <c r="C150" s="244"/>
      <c r="D150" s="244"/>
      <c r="E150" s="244"/>
      <c r="F150" s="244"/>
      <c r="G150" s="233" t="b">
        <v>0</v>
      </c>
      <c r="H150" s="234" t="b">
        <v>0</v>
      </c>
      <c r="I150" s="236"/>
      <c r="J150" s="236"/>
    </row>
    <row r="151" spans="2:11" ht="15" customHeight="1" x14ac:dyDescent="0.2">
      <c r="B151" s="235" t="s">
        <v>267</v>
      </c>
      <c r="E151" s="136"/>
      <c r="G151" s="233" t="b">
        <v>0</v>
      </c>
      <c r="H151" s="234" t="b">
        <v>0</v>
      </c>
    </row>
    <row r="152" spans="2:11" ht="15" customHeight="1" x14ac:dyDescent="0.2">
      <c r="B152" s="231" t="s">
        <v>268</v>
      </c>
      <c r="C152" s="244"/>
      <c r="D152" s="244"/>
      <c r="E152" s="244"/>
      <c r="F152" s="244"/>
      <c r="G152" s="233" t="b">
        <v>0</v>
      </c>
      <c r="H152" s="234" t="b">
        <v>0</v>
      </c>
    </row>
    <row r="153" spans="2:11" ht="15" customHeight="1" x14ac:dyDescent="0.2">
      <c r="B153" s="235"/>
      <c r="G153" s="214">
        <f>COUNTIF(G148:G152,"waar")</f>
        <v>0</v>
      </c>
      <c r="H153" s="214">
        <f>COUNTIF(H148:H152,"waar")</f>
        <v>0</v>
      </c>
    </row>
    <row r="154" spans="2:11" ht="15" customHeight="1" x14ac:dyDescent="0.2">
      <c r="B154" s="239" t="s">
        <v>222</v>
      </c>
      <c r="E154" s="136"/>
      <c r="G154" s="895">
        <f>SUM(G153:H153)</f>
        <v>0</v>
      </c>
      <c r="H154" s="895"/>
    </row>
    <row r="155" spans="2:11" ht="15" customHeight="1" x14ac:dyDescent="0.2">
      <c r="B155" s="896"/>
      <c r="C155" s="897"/>
      <c r="D155" s="897"/>
      <c r="E155" s="897"/>
      <c r="F155" s="898"/>
    </row>
    <row r="156" spans="2:11" ht="15" customHeight="1" x14ac:dyDescent="0.2">
      <c r="B156" s="899"/>
      <c r="C156" s="900"/>
      <c r="D156" s="900"/>
      <c r="E156" s="900"/>
      <c r="F156" s="901"/>
    </row>
    <row r="157" spans="2:11" ht="15" customHeight="1" x14ac:dyDescent="0.2">
      <c r="B157" s="899"/>
      <c r="C157" s="900"/>
      <c r="D157" s="900"/>
      <c r="E157" s="900"/>
      <c r="F157" s="901"/>
    </row>
    <row r="158" spans="2:11" ht="15" customHeight="1" x14ac:dyDescent="0.2">
      <c r="B158" s="899"/>
      <c r="C158" s="900"/>
      <c r="D158" s="900"/>
      <c r="E158" s="900"/>
      <c r="F158" s="901"/>
    </row>
    <row r="159" spans="2:11" ht="15" customHeight="1" x14ac:dyDescent="0.2">
      <c r="B159" s="899"/>
      <c r="C159" s="900"/>
      <c r="D159" s="900"/>
      <c r="E159" s="900"/>
      <c r="F159" s="901"/>
    </row>
    <row r="160" spans="2:11" ht="15" customHeight="1" x14ac:dyDescent="0.2">
      <c r="B160" s="902"/>
      <c r="C160" s="903"/>
      <c r="D160" s="903"/>
      <c r="E160" s="903"/>
      <c r="F160" s="904"/>
    </row>
    <row r="161" spans="2:8" s="144" customFormat="1" x14ac:dyDescent="0.2">
      <c r="B161" s="55"/>
      <c r="E161" s="143"/>
      <c r="G161" s="247"/>
      <c r="H161" s="248"/>
    </row>
    <row r="162" spans="2:8" s="144" customFormat="1" x14ac:dyDescent="0.2">
      <c r="E162" s="143"/>
      <c r="G162" s="247"/>
      <c r="H162" s="248"/>
    </row>
  </sheetData>
  <sheetProtection algorithmName="SHA-512" hashValue="3bTQmR6kyhiGRt3bDtkLD5B1DyoPsZpUpMPJm8nXbFild3nim32gOwkTkrRmKvhKWTierTUaQYpFPhK4hbtVSg==" saltValue="W5RznhUuvzNW3rKGwwBw2Q==" spinCount="100000" sheet="1" objects="1" scenarios="1"/>
  <mergeCells count="47">
    <mergeCell ref="B21:C21"/>
    <mergeCell ref="B22:F28"/>
    <mergeCell ref="B29:C29"/>
    <mergeCell ref="B11:B12"/>
    <mergeCell ref="B1:F1"/>
    <mergeCell ref="B2:F2"/>
    <mergeCell ref="B6:F6"/>
    <mergeCell ref="C7:F7"/>
    <mergeCell ref="B8:B9"/>
    <mergeCell ref="C8:F9"/>
    <mergeCell ref="C11:F12"/>
    <mergeCell ref="B14:F15"/>
    <mergeCell ref="B17:C17"/>
    <mergeCell ref="B18:C18"/>
    <mergeCell ref="B19:C19"/>
    <mergeCell ref="B20:C20"/>
    <mergeCell ref="B42:F42"/>
    <mergeCell ref="B44:F44"/>
    <mergeCell ref="B41:F41"/>
    <mergeCell ref="B37:F37"/>
    <mergeCell ref="B30:C30"/>
    <mergeCell ref="B31:F31"/>
    <mergeCell ref="B32:C32"/>
    <mergeCell ref="B36:C36"/>
    <mergeCell ref="B33:F33"/>
    <mergeCell ref="B34:C34"/>
    <mergeCell ref="B35:F35"/>
    <mergeCell ref="C62:D62"/>
    <mergeCell ref="E62:F62"/>
    <mergeCell ref="B155:F160"/>
    <mergeCell ref="B119:F124"/>
    <mergeCell ref="C65:D65"/>
    <mergeCell ref="E65:F65"/>
    <mergeCell ref="C63:D63"/>
    <mergeCell ref="E63:F63"/>
    <mergeCell ref="C64:D64"/>
    <mergeCell ref="E64:F64"/>
    <mergeCell ref="G67:H67"/>
    <mergeCell ref="G139:H139"/>
    <mergeCell ref="B140:F145"/>
    <mergeCell ref="G154:H154"/>
    <mergeCell ref="B68:F73"/>
    <mergeCell ref="G84:H84"/>
    <mergeCell ref="B85:F90"/>
    <mergeCell ref="B97:F98"/>
    <mergeCell ref="B105:F106"/>
    <mergeCell ref="G118:H118"/>
  </mergeCells>
  <phoneticPr fontId="58" type="noConversion"/>
  <conditionalFormatting sqref="B147">
    <cfRule type="expression" dxfId="64" priority="6" stopIfTrue="1">
      <formula>$G$154&gt;2</formula>
    </cfRule>
  </conditionalFormatting>
  <conditionalFormatting sqref="B48">
    <cfRule type="expression" dxfId="63" priority="1" stopIfTrue="1">
      <formula>$G$67&gt;11</formula>
    </cfRule>
  </conditionalFormatting>
  <conditionalFormatting sqref="B92">
    <cfRule type="expression" dxfId="62" priority="3" stopIfTrue="1">
      <formula>$G$118&gt;11</formula>
    </cfRule>
  </conditionalFormatting>
  <conditionalFormatting sqref="B6:F6">
    <cfRule type="expression" dxfId="61" priority="4" stopIfTrue="1">
      <formula>$B$8=""</formula>
    </cfRule>
  </conditionalFormatting>
  <conditionalFormatting sqref="B126">
    <cfRule type="expression" dxfId="60" priority="5" stopIfTrue="1">
      <formula>$G$139&gt;7</formula>
    </cfRule>
  </conditionalFormatting>
  <dataValidations count="2">
    <dataValidation allowBlank="1" showInputMessage="1" showErrorMessage="1" promptTitle="nieuwe regel" prompt="druk op Alt+Enter" sqref="B22:F28"/>
    <dataValidation allowBlank="1" showInputMessage="1" showErrorMessage="1" promptTitle="nieuwe regel?" prompt="druk op Alt+Enter" sqref="B140:F145 B155:F160 B119:F124 B105:F106 B97:F98 B85:F90 B68:F73"/>
  </dataValidations>
  <pageMargins left="0.47" right="0.14000000000000001" top="0.47" bottom="0.45" header="0.19" footer="0.21"/>
  <pageSetup paperSize="9" scale="94" orientation="portrait" horizontalDpi="4294967293" verticalDpi="0" r:id="rId1"/>
  <headerFooter alignWithMargins="0">
    <oddFooter>&amp;L© Eduforce / Meesterwerk &amp;CPagina &amp;P&amp;R&amp;D / &amp;T</oddFooter>
  </headerFooter>
  <rowBreaks count="4" manualBreakCount="4">
    <brk id="38" min="1" max="5" man="1"/>
    <brk id="73" min="1" max="5" man="1"/>
    <brk id="124" min="1" max="5" man="1"/>
    <brk id="160" min="1"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152400</xdr:colOff>
                    <xdr:row>48</xdr:row>
                    <xdr:rowOff>171450</xdr:rowOff>
                  </from>
                  <to>
                    <xdr:col>2</xdr:col>
                    <xdr:colOff>457200</xdr:colOff>
                    <xdr:row>50</xdr:row>
                    <xdr:rowOff>9525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xdr:col>
                    <xdr:colOff>152400</xdr:colOff>
                    <xdr:row>48</xdr:row>
                    <xdr:rowOff>171450</xdr:rowOff>
                  </from>
                  <to>
                    <xdr:col>3</xdr:col>
                    <xdr:colOff>457200</xdr:colOff>
                    <xdr:row>50</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4</xdr:col>
                    <xdr:colOff>152400</xdr:colOff>
                    <xdr:row>48</xdr:row>
                    <xdr:rowOff>171450</xdr:rowOff>
                  </from>
                  <to>
                    <xdr:col>4</xdr:col>
                    <xdr:colOff>457200</xdr:colOff>
                    <xdr:row>50</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5</xdr:col>
                    <xdr:colOff>152400</xdr:colOff>
                    <xdr:row>48</xdr:row>
                    <xdr:rowOff>171450</xdr:rowOff>
                  </from>
                  <to>
                    <xdr:col>5</xdr:col>
                    <xdr:colOff>457200</xdr:colOff>
                    <xdr:row>50</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152400</xdr:colOff>
                    <xdr:row>49</xdr:row>
                    <xdr:rowOff>171450</xdr:rowOff>
                  </from>
                  <to>
                    <xdr:col>2</xdr:col>
                    <xdr:colOff>457200</xdr:colOff>
                    <xdr:row>51</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3</xdr:col>
                    <xdr:colOff>152400</xdr:colOff>
                    <xdr:row>49</xdr:row>
                    <xdr:rowOff>171450</xdr:rowOff>
                  </from>
                  <to>
                    <xdr:col>3</xdr:col>
                    <xdr:colOff>457200</xdr:colOff>
                    <xdr:row>51</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4</xdr:col>
                    <xdr:colOff>152400</xdr:colOff>
                    <xdr:row>49</xdr:row>
                    <xdr:rowOff>171450</xdr:rowOff>
                  </from>
                  <to>
                    <xdr:col>4</xdr:col>
                    <xdr:colOff>457200</xdr:colOff>
                    <xdr:row>51</xdr:row>
                    <xdr:rowOff>9525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5</xdr:col>
                    <xdr:colOff>152400</xdr:colOff>
                    <xdr:row>49</xdr:row>
                    <xdr:rowOff>171450</xdr:rowOff>
                  </from>
                  <to>
                    <xdr:col>5</xdr:col>
                    <xdr:colOff>457200</xdr:colOff>
                    <xdr:row>51</xdr:row>
                    <xdr:rowOff>9525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152400</xdr:colOff>
                    <xdr:row>50</xdr:row>
                    <xdr:rowOff>171450</xdr:rowOff>
                  </from>
                  <to>
                    <xdr:col>2</xdr:col>
                    <xdr:colOff>457200</xdr:colOff>
                    <xdr:row>52</xdr:row>
                    <xdr:rowOff>9525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152400</xdr:colOff>
                    <xdr:row>50</xdr:row>
                    <xdr:rowOff>171450</xdr:rowOff>
                  </from>
                  <to>
                    <xdr:col>3</xdr:col>
                    <xdr:colOff>457200</xdr:colOff>
                    <xdr:row>52</xdr:row>
                    <xdr:rowOff>9525</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4</xdr:col>
                    <xdr:colOff>152400</xdr:colOff>
                    <xdr:row>50</xdr:row>
                    <xdr:rowOff>171450</xdr:rowOff>
                  </from>
                  <to>
                    <xdr:col>4</xdr:col>
                    <xdr:colOff>457200</xdr:colOff>
                    <xdr:row>52</xdr:row>
                    <xdr:rowOff>9525</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5</xdr:col>
                    <xdr:colOff>152400</xdr:colOff>
                    <xdr:row>50</xdr:row>
                    <xdr:rowOff>171450</xdr:rowOff>
                  </from>
                  <to>
                    <xdr:col>5</xdr:col>
                    <xdr:colOff>457200</xdr:colOff>
                    <xdr:row>52</xdr:row>
                    <xdr:rowOff>9525</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xdr:col>
                    <xdr:colOff>152400</xdr:colOff>
                    <xdr:row>51</xdr:row>
                    <xdr:rowOff>171450</xdr:rowOff>
                  </from>
                  <to>
                    <xdr:col>2</xdr:col>
                    <xdr:colOff>457200</xdr:colOff>
                    <xdr:row>53</xdr:row>
                    <xdr:rowOff>9525</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xdr:col>
                    <xdr:colOff>152400</xdr:colOff>
                    <xdr:row>51</xdr:row>
                    <xdr:rowOff>171450</xdr:rowOff>
                  </from>
                  <to>
                    <xdr:col>3</xdr:col>
                    <xdr:colOff>457200</xdr:colOff>
                    <xdr:row>53</xdr:row>
                    <xdr:rowOff>9525</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4</xdr:col>
                    <xdr:colOff>152400</xdr:colOff>
                    <xdr:row>51</xdr:row>
                    <xdr:rowOff>171450</xdr:rowOff>
                  </from>
                  <to>
                    <xdr:col>4</xdr:col>
                    <xdr:colOff>457200</xdr:colOff>
                    <xdr:row>53</xdr:row>
                    <xdr:rowOff>9525</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5</xdr:col>
                    <xdr:colOff>152400</xdr:colOff>
                    <xdr:row>51</xdr:row>
                    <xdr:rowOff>171450</xdr:rowOff>
                  </from>
                  <to>
                    <xdr:col>5</xdr:col>
                    <xdr:colOff>457200</xdr:colOff>
                    <xdr:row>53</xdr:row>
                    <xdr:rowOff>9525</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2</xdr:col>
                    <xdr:colOff>152400</xdr:colOff>
                    <xdr:row>53</xdr:row>
                    <xdr:rowOff>0</xdr:rowOff>
                  </from>
                  <to>
                    <xdr:col>2</xdr:col>
                    <xdr:colOff>457200</xdr:colOff>
                    <xdr:row>54</xdr:row>
                    <xdr:rowOff>28575</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xdr:col>
                    <xdr:colOff>152400</xdr:colOff>
                    <xdr:row>53</xdr:row>
                    <xdr:rowOff>0</xdr:rowOff>
                  </from>
                  <to>
                    <xdr:col>3</xdr:col>
                    <xdr:colOff>457200</xdr:colOff>
                    <xdr:row>54</xdr:row>
                    <xdr:rowOff>28575</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4</xdr:col>
                    <xdr:colOff>152400</xdr:colOff>
                    <xdr:row>53</xdr:row>
                    <xdr:rowOff>0</xdr:rowOff>
                  </from>
                  <to>
                    <xdr:col>4</xdr:col>
                    <xdr:colOff>457200</xdr:colOff>
                    <xdr:row>54</xdr:row>
                    <xdr:rowOff>28575</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5</xdr:col>
                    <xdr:colOff>152400</xdr:colOff>
                    <xdr:row>53</xdr:row>
                    <xdr:rowOff>0</xdr:rowOff>
                  </from>
                  <to>
                    <xdr:col>5</xdr:col>
                    <xdr:colOff>457200</xdr:colOff>
                    <xdr:row>54</xdr:row>
                    <xdr:rowOff>28575</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2</xdr:col>
                    <xdr:colOff>152400</xdr:colOff>
                    <xdr:row>53</xdr:row>
                    <xdr:rowOff>171450</xdr:rowOff>
                  </from>
                  <to>
                    <xdr:col>2</xdr:col>
                    <xdr:colOff>457200</xdr:colOff>
                    <xdr:row>55</xdr:row>
                    <xdr:rowOff>9525</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3</xdr:col>
                    <xdr:colOff>152400</xdr:colOff>
                    <xdr:row>53</xdr:row>
                    <xdr:rowOff>171450</xdr:rowOff>
                  </from>
                  <to>
                    <xdr:col>3</xdr:col>
                    <xdr:colOff>457200</xdr:colOff>
                    <xdr:row>55</xdr:row>
                    <xdr:rowOff>9525</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4</xdr:col>
                    <xdr:colOff>152400</xdr:colOff>
                    <xdr:row>53</xdr:row>
                    <xdr:rowOff>171450</xdr:rowOff>
                  </from>
                  <to>
                    <xdr:col>4</xdr:col>
                    <xdr:colOff>457200</xdr:colOff>
                    <xdr:row>55</xdr:row>
                    <xdr:rowOff>9525</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5</xdr:col>
                    <xdr:colOff>152400</xdr:colOff>
                    <xdr:row>53</xdr:row>
                    <xdr:rowOff>171450</xdr:rowOff>
                  </from>
                  <to>
                    <xdr:col>5</xdr:col>
                    <xdr:colOff>457200</xdr:colOff>
                    <xdr:row>55</xdr:row>
                    <xdr:rowOff>9525</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2</xdr:col>
                    <xdr:colOff>152400</xdr:colOff>
                    <xdr:row>54</xdr:row>
                    <xdr:rowOff>171450</xdr:rowOff>
                  </from>
                  <to>
                    <xdr:col>2</xdr:col>
                    <xdr:colOff>457200</xdr:colOff>
                    <xdr:row>56</xdr:row>
                    <xdr:rowOff>9525</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3</xdr:col>
                    <xdr:colOff>152400</xdr:colOff>
                    <xdr:row>54</xdr:row>
                    <xdr:rowOff>171450</xdr:rowOff>
                  </from>
                  <to>
                    <xdr:col>3</xdr:col>
                    <xdr:colOff>457200</xdr:colOff>
                    <xdr:row>56</xdr:row>
                    <xdr:rowOff>9525</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4</xdr:col>
                    <xdr:colOff>152400</xdr:colOff>
                    <xdr:row>54</xdr:row>
                    <xdr:rowOff>171450</xdr:rowOff>
                  </from>
                  <to>
                    <xdr:col>4</xdr:col>
                    <xdr:colOff>457200</xdr:colOff>
                    <xdr:row>56</xdr:row>
                    <xdr:rowOff>9525</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5</xdr:col>
                    <xdr:colOff>152400</xdr:colOff>
                    <xdr:row>54</xdr:row>
                    <xdr:rowOff>171450</xdr:rowOff>
                  </from>
                  <to>
                    <xdr:col>5</xdr:col>
                    <xdr:colOff>457200</xdr:colOff>
                    <xdr:row>56</xdr:row>
                    <xdr:rowOff>9525</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2</xdr:col>
                    <xdr:colOff>152400</xdr:colOff>
                    <xdr:row>55</xdr:row>
                    <xdr:rowOff>171450</xdr:rowOff>
                  </from>
                  <to>
                    <xdr:col>2</xdr:col>
                    <xdr:colOff>457200</xdr:colOff>
                    <xdr:row>57</xdr:row>
                    <xdr:rowOff>9525</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3</xdr:col>
                    <xdr:colOff>152400</xdr:colOff>
                    <xdr:row>55</xdr:row>
                    <xdr:rowOff>171450</xdr:rowOff>
                  </from>
                  <to>
                    <xdr:col>3</xdr:col>
                    <xdr:colOff>457200</xdr:colOff>
                    <xdr:row>57</xdr:row>
                    <xdr:rowOff>9525</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4</xdr:col>
                    <xdr:colOff>152400</xdr:colOff>
                    <xdr:row>55</xdr:row>
                    <xdr:rowOff>171450</xdr:rowOff>
                  </from>
                  <to>
                    <xdr:col>4</xdr:col>
                    <xdr:colOff>457200</xdr:colOff>
                    <xdr:row>57</xdr:row>
                    <xdr:rowOff>9525</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5</xdr:col>
                    <xdr:colOff>152400</xdr:colOff>
                    <xdr:row>55</xdr:row>
                    <xdr:rowOff>171450</xdr:rowOff>
                  </from>
                  <to>
                    <xdr:col>5</xdr:col>
                    <xdr:colOff>457200</xdr:colOff>
                    <xdr:row>57</xdr:row>
                    <xdr:rowOff>9525</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2</xdr:col>
                    <xdr:colOff>152400</xdr:colOff>
                    <xdr:row>56</xdr:row>
                    <xdr:rowOff>171450</xdr:rowOff>
                  </from>
                  <to>
                    <xdr:col>2</xdr:col>
                    <xdr:colOff>457200</xdr:colOff>
                    <xdr:row>58</xdr:row>
                    <xdr:rowOff>9525</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xdr:col>
                    <xdr:colOff>152400</xdr:colOff>
                    <xdr:row>56</xdr:row>
                    <xdr:rowOff>171450</xdr:rowOff>
                  </from>
                  <to>
                    <xdr:col>3</xdr:col>
                    <xdr:colOff>457200</xdr:colOff>
                    <xdr:row>58</xdr:row>
                    <xdr:rowOff>9525</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4</xdr:col>
                    <xdr:colOff>152400</xdr:colOff>
                    <xdr:row>56</xdr:row>
                    <xdr:rowOff>171450</xdr:rowOff>
                  </from>
                  <to>
                    <xdr:col>4</xdr:col>
                    <xdr:colOff>457200</xdr:colOff>
                    <xdr:row>58</xdr:row>
                    <xdr:rowOff>9525</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5</xdr:col>
                    <xdr:colOff>152400</xdr:colOff>
                    <xdr:row>56</xdr:row>
                    <xdr:rowOff>171450</xdr:rowOff>
                  </from>
                  <to>
                    <xdr:col>5</xdr:col>
                    <xdr:colOff>457200</xdr:colOff>
                    <xdr:row>58</xdr:row>
                    <xdr:rowOff>9525</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2</xdr:col>
                    <xdr:colOff>152400</xdr:colOff>
                    <xdr:row>57</xdr:row>
                    <xdr:rowOff>171450</xdr:rowOff>
                  </from>
                  <to>
                    <xdr:col>2</xdr:col>
                    <xdr:colOff>457200</xdr:colOff>
                    <xdr:row>59</xdr:row>
                    <xdr:rowOff>9525</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3</xdr:col>
                    <xdr:colOff>152400</xdr:colOff>
                    <xdr:row>57</xdr:row>
                    <xdr:rowOff>171450</xdr:rowOff>
                  </from>
                  <to>
                    <xdr:col>3</xdr:col>
                    <xdr:colOff>457200</xdr:colOff>
                    <xdr:row>59</xdr:row>
                    <xdr:rowOff>9525</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4</xdr:col>
                    <xdr:colOff>152400</xdr:colOff>
                    <xdr:row>57</xdr:row>
                    <xdr:rowOff>171450</xdr:rowOff>
                  </from>
                  <to>
                    <xdr:col>4</xdr:col>
                    <xdr:colOff>457200</xdr:colOff>
                    <xdr:row>59</xdr:row>
                    <xdr:rowOff>9525</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5</xdr:col>
                    <xdr:colOff>152400</xdr:colOff>
                    <xdr:row>57</xdr:row>
                    <xdr:rowOff>171450</xdr:rowOff>
                  </from>
                  <to>
                    <xdr:col>5</xdr:col>
                    <xdr:colOff>457200</xdr:colOff>
                    <xdr:row>59</xdr:row>
                    <xdr:rowOff>9525</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2</xdr:col>
                    <xdr:colOff>419100</xdr:colOff>
                    <xdr:row>61</xdr:row>
                    <xdr:rowOff>171450</xdr:rowOff>
                  </from>
                  <to>
                    <xdr:col>3</xdr:col>
                    <xdr:colOff>209550</xdr:colOff>
                    <xdr:row>63</xdr:row>
                    <xdr:rowOff>9525</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2</xdr:col>
                    <xdr:colOff>419100</xdr:colOff>
                    <xdr:row>62</xdr:row>
                    <xdr:rowOff>171450</xdr:rowOff>
                  </from>
                  <to>
                    <xdr:col>3</xdr:col>
                    <xdr:colOff>209550</xdr:colOff>
                    <xdr:row>64</xdr:row>
                    <xdr:rowOff>9525</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2</xdr:col>
                    <xdr:colOff>419100</xdr:colOff>
                    <xdr:row>63</xdr:row>
                    <xdr:rowOff>171450</xdr:rowOff>
                  </from>
                  <to>
                    <xdr:col>3</xdr:col>
                    <xdr:colOff>209550</xdr:colOff>
                    <xdr:row>65</xdr:row>
                    <xdr:rowOff>9525</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4</xdr:col>
                    <xdr:colOff>419100</xdr:colOff>
                    <xdr:row>61</xdr:row>
                    <xdr:rowOff>171450</xdr:rowOff>
                  </from>
                  <to>
                    <xdr:col>5</xdr:col>
                    <xdr:colOff>209550</xdr:colOff>
                    <xdr:row>63</xdr:row>
                    <xdr:rowOff>9525</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4</xdr:col>
                    <xdr:colOff>419100</xdr:colOff>
                    <xdr:row>62</xdr:row>
                    <xdr:rowOff>171450</xdr:rowOff>
                  </from>
                  <to>
                    <xdr:col>5</xdr:col>
                    <xdr:colOff>209550</xdr:colOff>
                    <xdr:row>64</xdr:row>
                    <xdr:rowOff>9525</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4</xdr:col>
                    <xdr:colOff>419100</xdr:colOff>
                    <xdr:row>63</xdr:row>
                    <xdr:rowOff>171450</xdr:rowOff>
                  </from>
                  <to>
                    <xdr:col>5</xdr:col>
                    <xdr:colOff>209550</xdr:colOff>
                    <xdr:row>65</xdr:row>
                    <xdr:rowOff>9525</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2</xdr:col>
                    <xdr:colOff>152400</xdr:colOff>
                    <xdr:row>47</xdr:row>
                    <xdr:rowOff>171450</xdr:rowOff>
                  </from>
                  <to>
                    <xdr:col>2</xdr:col>
                    <xdr:colOff>457200</xdr:colOff>
                    <xdr:row>49</xdr:row>
                    <xdr:rowOff>9525</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3</xdr:col>
                    <xdr:colOff>152400</xdr:colOff>
                    <xdr:row>47</xdr:row>
                    <xdr:rowOff>171450</xdr:rowOff>
                  </from>
                  <to>
                    <xdr:col>3</xdr:col>
                    <xdr:colOff>457200</xdr:colOff>
                    <xdr:row>49</xdr:row>
                    <xdr:rowOff>9525</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4</xdr:col>
                    <xdr:colOff>152400</xdr:colOff>
                    <xdr:row>47</xdr:row>
                    <xdr:rowOff>171450</xdr:rowOff>
                  </from>
                  <to>
                    <xdr:col>4</xdr:col>
                    <xdr:colOff>457200</xdr:colOff>
                    <xdr:row>49</xdr:row>
                    <xdr:rowOff>9525</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5</xdr:col>
                    <xdr:colOff>152400</xdr:colOff>
                    <xdr:row>47</xdr:row>
                    <xdr:rowOff>171450</xdr:rowOff>
                  </from>
                  <to>
                    <xdr:col>5</xdr:col>
                    <xdr:colOff>457200</xdr:colOff>
                    <xdr:row>49</xdr:row>
                    <xdr:rowOff>9525</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2</xdr:col>
                    <xdr:colOff>152400</xdr:colOff>
                    <xdr:row>74</xdr:row>
                    <xdr:rowOff>171450</xdr:rowOff>
                  </from>
                  <to>
                    <xdr:col>2</xdr:col>
                    <xdr:colOff>457200</xdr:colOff>
                    <xdr:row>76</xdr:row>
                    <xdr:rowOff>9525</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3</xdr:col>
                    <xdr:colOff>152400</xdr:colOff>
                    <xdr:row>74</xdr:row>
                    <xdr:rowOff>171450</xdr:rowOff>
                  </from>
                  <to>
                    <xdr:col>3</xdr:col>
                    <xdr:colOff>457200</xdr:colOff>
                    <xdr:row>76</xdr:row>
                    <xdr:rowOff>9525</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4</xdr:col>
                    <xdr:colOff>152400</xdr:colOff>
                    <xdr:row>74</xdr:row>
                    <xdr:rowOff>171450</xdr:rowOff>
                  </from>
                  <to>
                    <xdr:col>4</xdr:col>
                    <xdr:colOff>457200</xdr:colOff>
                    <xdr:row>76</xdr:row>
                    <xdr:rowOff>9525</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from>
                    <xdr:col>5</xdr:col>
                    <xdr:colOff>152400</xdr:colOff>
                    <xdr:row>74</xdr:row>
                    <xdr:rowOff>171450</xdr:rowOff>
                  </from>
                  <to>
                    <xdr:col>5</xdr:col>
                    <xdr:colOff>457200</xdr:colOff>
                    <xdr:row>76</xdr:row>
                    <xdr:rowOff>9525</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from>
                    <xdr:col>2</xdr:col>
                    <xdr:colOff>152400</xdr:colOff>
                    <xdr:row>75</xdr:row>
                    <xdr:rowOff>171450</xdr:rowOff>
                  </from>
                  <to>
                    <xdr:col>2</xdr:col>
                    <xdr:colOff>457200</xdr:colOff>
                    <xdr:row>77</xdr:row>
                    <xdr:rowOff>9525</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from>
                    <xdr:col>3</xdr:col>
                    <xdr:colOff>152400</xdr:colOff>
                    <xdr:row>75</xdr:row>
                    <xdr:rowOff>171450</xdr:rowOff>
                  </from>
                  <to>
                    <xdr:col>3</xdr:col>
                    <xdr:colOff>457200</xdr:colOff>
                    <xdr:row>77</xdr:row>
                    <xdr:rowOff>9525</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from>
                    <xdr:col>4</xdr:col>
                    <xdr:colOff>152400</xdr:colOff>
                    <xdr:row>75</xdr:row>
                    <xdr:rowOff>171450</xdr:rowOff>
                  </from>
                  <to>
                    <xdr:col>4</xdr:col>
                    <xdr:colOff>457200</xdr:colOff>
                    <xdr:row>77</xdr:row>
                    <xdr:rowOff>9525</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from>
                    <xdr:col>5</xdr:col>
                    <xdr:colOff>152400</xdr:colOff>
                    <xdr:row>75</xdr:row>
                    <xdr:rowOff>171450</xdr:rowOff>
                  </from>
                  <to>
                    <xdr:col>5</xdr:col>
                    <xdr:colOff>457200</xdr:colOff>
                    <xdr:row>77</xdr:row>
                    <xdr:rowOff>9525</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from>
                    <xdr:col>2</xdr:col>
                    <xdr:colOff>152400</xdr:colOff>
                    <xdr:row>76</xdr:row>
                    <xdr:rowOff>171450</xdr:rowOff>
                  </from>
                  <to>
                    <xdr:col>2</xdr:col>
                    <xdr:colOff>457200</xdr:colOff>
                    <xdr:row>78</xdr:row>
                    <xdr:rowOff>9525</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from>
                    <xdr:col>3</xdr:col>
                    <xdr:colOff>152400</xdr:colOff>
                    <xdr:row>76</xdr:row>
                    <xdr:rowOff>171450</xdr:rowOff>
                  </from>
                  <to>
                    <xdr:col>3</xdr:col>
                    <xdr:colOff>457200</xdr:colOff>
                    <xdr:row>78</xdr:row>
                    <xdr:rowOff>9525</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from>
                    <xdr:col>4</xdr:col>
                    <xdr:colOff>152400</xdr:colOff>
                    <xdr:row>76</xdr:row>
                    <xdr:rowOff>171450</xdr:rowOff>
                  </from>
                  <to>
                    <xdr:col>4</xdr:col>
                    <xdr:colOff>457200</xdr:colOff>
                    <xdr:row>78</xdr:row>
                    <xdr:rowOff>9525</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from>
                    <xdr:col>5</xdr:col>
                    <xdr:colOff>152400</xdr:colOff>
                    <xdr:row>76</xdr:row>
                    <xdr:rowOff>171450</xdr:rowOff>
                  </from>
                  <to>
                    <xdr:col>5</xdr:col>
                    <xdr:colOff>457200</xdr:colOff>
                    <xdr:row>78</xdr:row>
                    <xdr:rowOff>9525</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from>
                    <xdr:col>2</xdr:col>
                    <xdr:colOff>152400</xdr:colOff>
                    <xdr:row>77</xdr:row>
                    <xdr:rowOff>171450</xdr:rowOff>
                  </from>
                  <to>
                    <xdr:col>2</xdr:col>
                    <xdr:colOff>457200</xdr:colOff>
                    <xdr:row>79</xdr:row>
                    <xdr:rowOff>9525</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from>
                    <xdr:col>3</xdr:col>
                    <xdr:colOff>152400</xdr:colOff>
                    <xdr:row>77</xdr:row>
                    <xdr:rowOff>171450</xdr:rowOff>
                  </from>
                  <to>
                    <xdr:col>3</xdr:col>
                    <xdr:colOff>457200</xdr:colOff>
                    <xdr:row>79</xdr:row>
                    <xdr:rowOff>9525</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from>
                    <xdr:col>4</xdr:col>
                    <xdr:colOff>152400</xdr:colOff>
                    <xdr:row>77</xdr:row>
                    <xdr:rowOff>171450</xdr:rowOff>
                  </from>
                  <to>
                    <xdr:col>4</xdr:col>
                    <xdr:colOff>457200</xdr:colOff>
                    <xdr:row>79</xdr:row>
                    <xdr:rowOff>9525</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from>
                    <xdr:col>5</xdr:col>
                    <xdr:colOff>152400</xdr:colOff>
                    <xdr:row>77</xdr:row>
                    <xdr:rowOff>171450</xdr:rowOff>
                  </from>
                  <to>
                    <xdr:col>5</xdr:col>
                    <xdr:colOff>457200</xdr:colOff>
                    <xdr:row>79</xdr:row>
                    <xdr:rowOff>9525</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from>
                    <xdr:col>2</xdr:col>
                    <xdr:colOff>152400</xdr:colOff>
                    <xdr:row>78</xdr:row>
                    <xdr:rowOff>171450</xdr:rowOff>
                  </from>
                  <to>
                    <xdr:col>2</xdr:col>
                    <xdr:colOff>457200</xdr:colOff>
                    <xdr:row>80</xdr:row>
                    <xdr:rowOff>9525</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from>
                    <xdr:col>3</xdr:col>
                    <xdr:colOff>152400</xdr:colOff>
                    <xdr:row>78</xdr:row>
                    <xdr:rowOff>171450</xdr:rowOff>
                  </from>
                  <to>
                    <xdr:col>3</xdr:col>
                    <xdr:colOff>457200</xdr:colOff>
                    <xdr:row>80</xdr:row>
                    <xdr:rowOff>9525</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from>
                    <xdr:col>4</xdr:col>
                    <xdr:colOff>152400</xdr:colOff>
                    <xdr:row>78</xdr:row>
                    <xdr:rowOff>171450</xdr:rowOff>
                  </from>
                  <to>
                    <xdr:col>4</xdr:col>
                    <xdr:colOff>457200</xdr:colOff>
                    <xdr:row>80</xdr:row>
                    <xdr:rowOff>9525</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from>
                    <xdr:col>5</xdr:col>
                    <xdr:colOff>152400</xdr:colOff>
                    <xdr:row>78</xdr:row>
                    <xdr:rowOff>171450</xdr:rowOff>
                  </from>
                  <to>
                    <xdr:col>5</xdr:col>
                    <xdr:colOff>457200</xdr:colOff>
                    <xdr:row>80</xdr:row>
                    <xdr:rowOff>9525</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from>
                    <xdr:col>2</xdr:col>
                    <xdr:colOff>152400</xdr:colOff>
                    <xdr:row>79</xdr:row>
                    <xdr:rowOff>171450</xdr:rowOff>
                  </from>
                  <to>
                    <xdr:col>2</xdr:col>
                    <xdr:colOff>457200</xdr:colOff>
                    <xdr:row>81</xdr:row>
                    <xdr:rowOff>9525</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from>
                    <xdr:col>3</xdr:col>
                    <xdr:colOff>152400</xdr:colOff>
                    <xdr:row>79</xdr:row>
                    <xdr:rowOff>171450</xdr:rowOff>
                  </from>
                  <to>
                    <xdr:col>3</xdr:col>
                    <xdr:colOff>457200</xdr:colOff>
                    <xdr:row>81</xdr:row>
                    <xdr:rowOff>9525</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from>
                    <xdr:col>4</xdr:col>
                    <xdr:colOff>152400</xdr:colOff>
                    <xdr:row>79</xdr:row>
                    <xdr:rowOff>171450</xdr:rowOff>
                  </from>
                  <to>
                    <xdr:col>4</xdr:col>
                    <xdr:colOff>457200</xdr:colOff>
                    <xdr:row>81</xdr:row>
                    <xdr:rowOff>9525</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from>
                    <xdr:col>5</xdr:col>
                    <xdr:colOff>152400</xdr:colOff>
                    <xdr:row>79</xdr:row>
                    <xdr:rowOff>171450</xdr:rowOff>
                  </from>
                  <to>
                    <xdr:col>5</xdr:col>
                    <xdr:colOff>457200</xdr:colOff>
                    <xdr:row>81</xdr:row>
                    <xdr:rowOff>9525</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from>
                    <xdr:col>2</xdr:col>
                    <xdr:colOff>152400</xdr:colOff>
                    <xdr:row>80</xdr:row>
                    <xdr:rowOff>171450</xdr:rowOff>
                  </from>
                  <to>
                    <xdr:col>2</xdr:col>
                    <xdr:colOff>457200</xdr:colOff>
                    <xdr:row>82</xdr:row>
                    <xdr:rowOff>9525</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from>
                    <xdr:col>3</xdr:col>
                    <xdr:colOff>152400</xdr:colOff>
                    <xdr:row>80</xdr:row>
                    <xdr:rowOff>171450</xdr:rowOff>
                  </from>
                  <to>
                    <xdr:col>3</xdr:col>
                    <xdr:colOff>457200</xdr:colOff>
                    <xdr:row>82</xdr:row>
                    <xdr:rowOff>9525</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from>
                    <xdr:col>4</xdr:col>
                    <xdr:colOff>152400</xdr:colOff>
                    <xdr:row>80</xdr:row>
                    <xdr:rowOff>171450</xdr:rowOff>
                  </from>
                  <to>
                    <xdr:col>4</xdr:col>
                    <xdr:colOff>457200</xdr:colOff>
                    <xdr:row>82</xdr:row>
                    <xdr:rowOff>9525</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from>
                    <xdr:col>5</xdr:col>
                    <xdr:colOff>152400</xdr:colOff>
                    <xdr:row>80</xdr:row>
                    <xdr:rowOff>171450</xdr:rowOff>
                  </from>
                  <to>
                    <xdr:col>5</xdr:col>
                    <xdr:colOff>457200</xdr:colOff>
                    <xdr:row>82</xdr:row>
                    <xdr:rowOff>9525</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from>
                    <xdr:col>2</xdr:col>
                    <xdr:colOff>152400</xdr:colOff>
                    <xdr:row>92</xdr:row>
                    <xdr:rowOff>171450</xdr:rowOff>
                  </from>
                  <to>
                    <xdr:col>2</xdr:col>
                    <xdr:colOff>457200</xdr:colOff>
                    <xdr:row>94</xdr:row>
                    <xdr:rowOff>9525</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from>
                    <xdr:col>3</xdr:col>
                    <xdr:colOff>152400</xdr:colOff>
                    <xdr:row>92</xdr:row>
                    <xdr:rowOff>171450</xdr:rowOff>
                  </from>
                  <to>
                    <xdr:col>3</xdr:col>
                    <xdr:colOff>457200</xdr:colOff>
                    <xdr:row>94</xdr:row>
                    <xdr:rowOff>9525</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from>
                    <xdr:col>4</xdr:col>
                    <xdr:colOff>152400</xdr:colOff>
                    <xdr:row>92</xdr:row>
                    <xdr:rowOff>171450</xdr:rowOff>
                  </from>
                  <to>
                    <xdr:col>4</xdr:col>
                    <xdr:colOff>457200</xdr:colOff>
                    <xdr:row>94</xdr:row>
                    <xdr:rowOff>9525</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from>
                    <xdr:col>5</xdr:col>
                    <xdr:colOff>152400</xdr:colOff>
                    <xdr:row>92</xdr:row>
                    <xdr:rowOff>171450</xdr:rowOff>
                  </from>
                  <to>
                    <xdr:col>5</xdr:col>
                    <xdr:colOff>457200</xdr:colOff>
                    <xdr:row>94</xdr:row>
                    <xdr:rowOff>9525</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from>
                    <xdr:col>2</xdr:col>
                    <xdr:colOff>152400</xdr:colOff>
                    <xdr:row>93</xdr:row>
                    <xdr:rowOff>171450</xdr:rowOff>
                  </from>
                  <to>
                    <xdr:col>2</xdr:col>
                    <xdr:colOff>457200</xdr:colOff>
                    <xdr:row>95</xdr:row>
                    <xdr:rowOff>9525</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from>
                    <xdr:col>3</xdr:col>
                    <xdr:colOff>152400</xdr:colOff>
                    <xdr:row>93</xdr:row>
                    <xdr:rowOff>171450</xdr:rowOff>
                  </from>
                  <to>
                    <xdr:col>3</xdr:col>
                    <xdr:colOff>457200</xdr:colOff>
                    <xdr:row>95</xdr:row>
                    <xdr:rowOff>9525</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from>
                    <xdr:col>4</xdr:col>
                    <xdr:colOff>152400</xdr:colOff>
                    <xdr:row>93</xdr:row>
                    <xdr:rowOff>171450</xdr:rowOff>
                  </from>
                  <to>
                    <xdr:col>4</xdr:col>
                    <xdr:colOff>457200</xdr:colOff>
                    <xdr:row>95</xdr:row>
                    <xdr:rowOff>9525</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from>
                    <xdr:col>5</xdr:col>
                    <xdr:colOff>152400</xdr:colOff>
                    <xdr:row>93</xdr:row>
                    <xdr:rowOff>171450</xdr:rowOff>
                  </from>
                  <to>
                    <xdr:col>5</xdr:col>
                    <xdr:colOff>457200</xdr:colOff>
                    <xdr:row>95</xdr:row>
                    <xdr:rowOff>9525</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from>
                    <xdr:col>2</xdr:col>
                    <xdr:colOff>152400</xdr:colOff>
                    <xdr:row>99</xdr:row>
                    <xdr:rowOff>0</xdr:rowOff>
                  </from>
                  <to>
                    <xdr:col>2</xdr:col>
                    <xdr:colOff>457200</xdr:colOff>
                    <xdr:row>100</xdr:row>
                    <xdr:rowOff>28575</xdr:rowOff>
                  </to>
                </anchor>
              </controlPr>
            </control>
          </mc:Choice>
        </mc:AlternateContent>
        <mc:AlternateContent xmlns:mc="http://schemas.openxmlformats.org/markup-compatibility/2006">
          <mc:Choice Requires="x14">
            <control shapeId="6232" r:id="rId91" name="Check Box 88">
              <controlPr defaultSize="0" autoFill="0" autoLine="0" autoPict="0">
                <anchor moveWithCells="1">
                  <from>
                    <xdr:col>3</xdr:col>
                    <xdr:colOff>152400</xdr:colOff>
                    <xdr:row>99</xdr:row>
                    <xdr:rowOff>0</xdr:rowOff>
                  </from>
                  <to>
                    <xdr:col>3</xdr:col>
                    <xdr:colOff>457200</xdr:colOff>
                    <xdr:row>100</xdr:row>
                    <xdr:rowOff>28575</xdr:rowOff>
                  </to>
                </anchor>
              </controlPr>
            </control>
          </mc:Choice>
        </mc:AlternateContent>
        <mc:AlternateContent xmlns:mc="http://schemas.openxmlformats.org/markup-compatibility/2006">
          <mc:Choice Requires="x14">
            <control shapeId="6233" r:id="rId92" name="Check Box 89">
              <controlPr defaultSize="0" autoFill="0" autoLine="0" autoPict="0">
                <anchor moveWithCells="1">
                  <from>
                    <xdr:col>4</xdr:col>
                    <xdr:colOff>152400</xdr:colOff>
                    <xdr:row>99</xdr:row>
                    <xdr:rowOff>0</xdr:rowOff>
                  </from>
                  <to>
                    <xdr:col>4</xdr:col>
                    <xdr:colOff>457200</xdr:colOff>
                    <xdr:row>100</xdr:row>
                    <xdr:rowOff>28575</xdr:rowOff>
                  </to>
                </anchor>
              </controlPr>
            </control>
          </mc:Choice>
        </mc:AlternateContent>
        <mc:AlternateContent xmlns:mc="http://schemas.openxmlformats.org/markup-compatibility/2006">
          <mc:Choice Requires="x14">
            <control shapeId="6234" r:id="rId93" name="Check Box 90">
              <controlPr defaultSize="0" autoFill="0" autoLine="0" autoPict="0">
                <anchor moveWithCells="1">
                  <from>
                    <xdr:col>5</xdr:col>
                    <xdr:colOff>152400</xdr:colOff>
                    <xdr:row>99</xdr:row>
                    <xdr:rowOff>0</xdr:rowOff>
                  </from>
                  <to>
                    <xdr:col>5</xdr:col>
                    <xdr:colOff>457200</xdr:colOff>
                    <xdr:row>100</xdr:row>
                    <xdr:rowOff>28575</xdr:rowOff>
                  </to>
                </anchor>
              </controlPr>
            </control>
          </mc:Choice>
        </mc:AlternateContent>
        <mc:AlternateContent xmlns:mc="http://schemas.openxmlformats.org/markup-compatibility/2006">
          <mc:Choice Requires="x14">
            <control shapeId="6235" r:id="rId94" name="Check Box 91">
              <controlPr defaultSize="0" autoFill="0" autoLine="0" autoPict="0">
                <anchor moveWithCells="1">
                  <from>
                    <xdr:col>2</xdr:col>
                    <xdr:colOff>152400</xdr:colOff>
                    <xdr:row>99</xdr:row>
                    <xdr:rowOff>171450</xdr:rowOff>
                  </from>
                  <to>
                    <xdr:col>2</xdr:col>
                    <xdr:colOff>457200</xdr:colOff>
                    <xdr:row>101</xdr:row>
                    <xdr:rowOff>9525</xdr:rowOff>
                  </to>
                </anchor>
              </controlPr>
            </control>
          </mc:Choice>
        </mc:AlternateContent>
        <mc:AlternateContent xmlns:mc="http://schemas.openxmlformats.org/markup-compatibility/2006">
          <mc:Choice Requires="x14">
            <control shapeId="6236" r:id="rId95" name="Check Box 92">
              <controlPr defaultSize="0" autoFill="0" autoLine="0" autoPict="0">
                <anchor moveWithCells="1">
                  <from>
                    <xdr:col>3</xdr:col>
                    <xdr:colOff>152400</xdr:colOff>
                    <xdr:row>99</xdr:row>
                    <xdr:rowOff>171450</xdr:rowOff>
                  </from>
                  <to>
                    <xdr:col>3</xdr:col>
                    <xdr:colOff>457200</xdr:colOff>
                    <xdr:row>101</xdr:row>
                    <xdr:rowOff>9525</xdr:rowOff>
                  </to>
                </anchor>
              </controlPr>
            </control>
          </mc:Choice>
        </mc:AlternateContent>
        <mc:AlternateContent xmlns:mc="http://schemas.openxmlformats.org/markup-compatibility/2006">
          <mc:Choice Requires="x14">
            <control shapeId="6237" r:id="rId96" name="Check Box 93">
              <controlPr defaultSize="0" autoFill="0" autoLine="0" autoPict="0">
                <anchor moveWithCells="1">
                  <from>
                    <xdr:col>4</xdr:col>
                    <xdr:colOff>152400</xdr:colOff>
                    <xdr:row>99</xdr:row>
                    <xdr:rowOff>171450</xdr:rowOff>
                  </from>
                  <to>
                    <xdr:col>4</xdr:col>
                    <xdr:colOff>457200</xdr:colOff>
                    <xdr:row>101</xdr:row>
                    <xdr:rowOff>9525</xdr:rowOff>
                  </to>
                </anchor>
              </controlPr>
            </control>
          </mc:Choice>
        </mc:AlternateContent>
        <mc:AlternateContent xmlns:mc="http://schemas.openxmlformats.org/markup-compatibility/2006">
          <mc:Choice Requires="x14">
            <control shapeId="6238" r:id="rId97" name="Check Box 94">
              <controlPr defaultSize="0" autoFill="0" autoLine="0" autoPict="0">
                <anchor moveWithCells="1">
                  <from>
                    <xdr:col>5</xdr:col>
                    <xdr:colOff>152400</xdr:colOff>
                    <xdr:row>99</xdr:row>
                    <xdr:rowOff>171450</xdr:rowOff>
                  </from>
                  <to>
                    <xdr:col>5</xdr:col>
                    <xdr:colOff>457200</xdr:colOff>
                    <xdr:row>101</xdr:row>
                    <xdr:rowOff>9525</xdr:rowOff>
                  </to>
                </anchor>
              </controlPr>
            </control>
          </mc:Choice>
        </mc:AlternateContent>
        <mc:AlternateContent xmlns:mc="http://schemas.openxmlformats.org/markup-compatibility/2006">
          <mc:Choice Requires="x14">
            <control shapeId="6239" r:id="rId98" name="Check Box 95">
              <controlPr defaultSize="0" autoFill="0" autoLine="0" autoPict="0">
                <anchor moveWithCells="1">
                  <from>
                    <xdr:col>2</xdr:col>
                    <xdr:colOff>152400</xdr:colOff>
                    <xdr:row>100</xdr:row>
                    <xdr:rowOff>171450</xdr:rowOff>
                  </from>
                  <to>
                    <xdr:col>2</xdr:col>
                    <xdr:colOff>457200</xdr:colOff>
                    <xdr:row>102</xdr:row>
                    <xdr:rowOff>9525</xdr:rowOff>
                  </to>
                </anchor>
              </controlPr>
            </control>
          </mc:Choice>
        </mc:AlternateContent>
        <mc:AlternateContent xmlns:mc="http://schemas.openxmlformats.org/markup-compatibility/2006">
          <mc:Choice Requires="x14">
            <control shapeId="6240" r:id="rId99" name="Check Box 96">
              <controlPr defaultSize="0" autoFill="0" autoLine="0" autoPict="0">
                <anchor moveWithCells="1">
                  <from>
                    <xdr:col>3</xdr:col>
                    <xdr:colOff>152400</xdr:colOff>
                    <xdr:row>100</xdr:row>
                    <xdr:rowOff>171450</xdr:rowOff>
                  </from>
                  <to>
                    <xdr:col>3</xdr:col>
                    <xdr:colOff>457200</xdr:colOff>
                    <xdr:row>102</xdr:row>
                    <xdr:rowOff>9525</xdr:rowOff>
                  </to>
                </anchor>
              </controlPr>
            </control>
          </mc:Choice>
        </mc:AlternateContent>
        <mc:AlternateContent xmlns:mc="http://schemas.openxmlformats.org/markup-compatibility/2006">
          <mc:Choice Requires="x14">
            <control shapeId="6241" r:id="rId100" name="Check Box 97">
              <controlPr defaultSize="0" autoFill="0" autoLine="0" autoPict="0">
                <anchor moveWithCells="1">
                  <from>
                    <xdr:col>4</xdr:col>
                    <xdr:colOff>152400</xdr:colOff>
                    <xdr:row>100</xdr:row>
                    <xdr:rowOff>171450</xdr:rowOff>
                  </from>
                  <to>
                    <xdr:col>4</xdr:col>
                    <xdr:colOff>457200</xdr:colOff>
                    <xdr:row>102</xdr:row>
                    <xdr:rowOff>9525</xdr:rowOff>
                  </to>
                </anchor>
              </controlPr>
            </control>
          </mc:Choice>
        </mc:AlternateContent>
        <mc:AlternateContent xmlns:mc="http://schemas.openxmlformats.org/markup-compatibility/2006">
          <mc:Choice Requires="x14">
            <control shapeId="6242" r:id="rId101" name="Check Box 98">
              <controlPr defaultSize="0" autoFill="0" autoLine="0" autoPict="0">
                <anchor moveWithCells="1">
                  <from>
                    <xdr:col>5</xdr:col>
                    <xdr:colOff>152400</xdr:colOff>
                    <xdr:row>100</xdr:row>
                    <xdr:rowOff>171450</xdr:rowOff>
                  </from>
                  <to>
                    <xdr:col>5</xdr:col>
                    <xdr:colOff>457200</xdr:colOff>
                    <xdr:row>102</xdr:row>
                    <xdr:rowOff>9525</xdr:rowOff>
                  </to>
                </anchor>
              </controlPr>
            </control>
          </mc:Choice>
        </mc:AlternateContent>
        <mc:AlternateContent xmlns:mc="http://schemas.openxmlformats.org/markup-compatibility/2006">
          <mc:Choice Requires="x14">
            <control shapeId="6243" r:id="rId102" name="Check Box 99">
              <controlPr defaultSize="0" autoFill="0" autoLine="0" autoPict="0">
                <anchor moveWithCells="1">
                  <from>
                    <xdr:col>2</xdr:col>
                    <xdr:colOff>152400</xdr:colOff>
                    <xdr:row>91</xdr:row>
                    <xdr:rowOff>180975</xdr:rowOff>
                  </from>
                  <to>
                    <xdr:col>2</xdr:col>
                    <xdr:colOff>457200</xdr:colOff>
                    <xdr:row>93</xdr:row>
                    <xdr:rowOff>19050</xdr:rowOff>
                  </to>
                </anchor>
              </controlPr>
            </control>
          </mc:Choice>
        </mc:AlternateContent>
        <mc:AlternateContent xmlns:mc="http://schemas.openxmlformats.org/markup-compatibility/2006">
          <mc:Choice Requires="x14">
            <control shapeId="6244" r:id="rId103" name="Check Box 100">
              <controlPr defaultSize="0" autoFill="0" autoLine="0" autoPict="0">
                <anchor moveWithCells="1">
                  <from>
                    <xdr:col>3</xdr:col>
                    <xdr:colOff>152400</xdr:colOff>
                    <xdr:row>91</xdr:row>
                    <xdr:rowOff>180975</xdr:rowOff>
                  </from>
                  <to>
                    <xdr:col>3</xdr:col>
                    <xdr:colOff>457200</xdr:colOff>
                    <xdr:row>93</xdr:row>
                    <xdr:rowOff>19050</xdr:rowOff>
                  </to>
                </anchor>
              </controlPr>
            </control>
          </mc:Choice>
        </mc:AlternateContent>
        <mc:AlternateContent xmlns:mc="http://schemas.openxmlformats.org/markup-compatibility/2006">
          <mc:Choice Requires="x14">
            <control shapeId="6245" r:id="rId104" name="Check Box 101">
              <controlPr defaultSize="0" autoFill="0" autoLine="0" autoPict="0">
                <anchor moveWithCells="1">
                  <from>
                    <xdr:col>4</xdr:col>
                    <xdr:colOff>152400</xdr:colOff>
                    <xdr:row>91</xdr:row>
                    <xdr:rowOff>180975</xdr:rowOff>
                  </from>
                  <to>
                    <xdr:col>4</xdr:col>
                    <xdr:colOff>457200</xdr:colOff>
                    <xdr:row>93</xdr:row>
                    <xdr:rowOff>19050</xdr:rowOff>
                  </to>
                </anchor>
              </controlPr>
            </control>
          </mc:Choice>
        </mc:AlternateContent>
        <mc:AlternateContent xmlns:mc="http://schemas.openxmlformats.org/markup-compatibility/2006">
          <mc:Choice Requires="x14">
            <control shapeId="6246" r:id="rId105" name="Check Box 102">
              <controlPr defaultSize="0" autoFill="0" autoLine="0" autoPict="0">
                <anchor moveWithCells="1">
                  <from>
                    <xdr:col>5</xdr:col>
                    <xdr:colOff>152400</xdr:colOff>
                    <xdr:row>91</xdr:row>
                    <xdr:rowOff>180975</xdr:rowOff>
                  </from>
                  <to>
                    <xdr:col>5</xdr:col>
                    <xdr:colOff>457200</xdr:colOff>
                    <xdr:row>93</xdr:row>
                    <xdr:rowOff>19050</xdr:rowOff>
                  </to>
                </anchor>
              </controlPr>
            </control>
          </mc:Choice>
        </mc:AlternateContent>
        <mc:AlternateContent xmlns:mc="http://schemas.openxmlformats.org/markup-compatibility/2006">
          <mc:Choice Requires="x14">
            <control shapeId="6247" r:id="rId106" name="Check Box 103">
              <controlPr defaultSize="0" autoFill="0" autoLine="0" autoPict="0">
                <anchor moveWithCells="1">
                  <from>
                    <xdr:col>2</xdr:col>
                    <xdr:colOff>152400</xdr:colOff>
                    <xdr:row>106</xdr:row>
                    <xdr:rowOff>171450</xdr:rowOff>
                  </from>
                  <to>
                    <xdr:col>2</xdr:col>
                    <xdr:colOff>457200</xdr:colOff>
                    <xdr:row>108</xdr:row>
                    <xdr:rowOff>9525</xdr:rowOff>
                  </to>
                </anchor>
              </controlPr>
            </control>
          </mc:Choice>
        </mc:AlternateContent>
        <mc:AlternateContent xmlns:mc="http://schemas.openxmlformats.org/markup-compatibility/2006">
          <mc:Choice Requires="x14">
            <control shapeId="6248" r:id="rId107" name="Check Box 104">
              <controlPr defaultSize="0" autoFill="0" autoLine="0" autoPict="0">
                <anchor moveWithCells="1">
                  <from>
                    <xdr:col>3</xdr:col>
                    <xdr:colOff>152400</xdr:colOff>
                    <xdr:row>106</xdr:row>
                    <xdr:rowOff>171450</xdr:rowOff>
                  </from>
                  <to>
                    <xdr:col>3</xdr:col>
                    <xdr:colOff>457200</xdr:colOff>
                    <xdr:row>108</xdr:row>
                    <xdr:rowOff>9525</xdr:rowOff>
                  </to>
                </anchor>
              </controlPr>
            </control>
          </mc:Choice>
        </mc:AlternateContent>
        <mc:AlternateContent xmlns:mc="http://schemas.openxmlformats.org/markup-compatibility/2006">
          <mc:Choice Requires="x14">
            <control shapeId="6249" r:id="rId108" name="Check Box 105">
              <controlPr defaultSize="0" autoFill="0" autoLine="0" autoPict="0">
                <anchor moveWithCells="1">
                  <from>
                    <xdr:col>4</xdr:col>
                    <xdr:colOff>152400</xdr:colOff>
                    <xdr:row>106</xdr:row>
                    <xdr:rowOff>171450</xdr:rowOff>
                  </from>
                  <to>
                    <xdr:col>4</xdr:col>
                    <xdr:colOff>457200</xdr:colOff>
                    <xdr:row>108</xdr:row>
                    <xdr:rowOff>9525</xdr:rowOff>
                  </to>
                </anchor>
              </controlPr>
            </control>
          </mc:Choice>
        </mc:AlternateContent>
        <mc:AlternateContent xmlns:mc="http://schemas.openxmlformats.org/markup-compatibility/2006">
          <mc:Choice Requires="x14">
            <control shapeId="6250" r:id="rId109" name="Check Box 106">
              <controlPr defaultSize="0" autoFill="0" autoLine="0" autoPict="0">
                <anchor moveWithCells="1">
                  <from>
                    <xdr:col>5</xdr:col>
                    <xdr:colOff>152400</xdr:colOff>
                    <xdr:row>106</xdr:row>
                    <xdr:rowOff>171450</xdr:rowOff>
                  </from>
                  <to>
                    <xdr:col>5</xdr:col>
                    <xdr:colOff>457200</xdr:colOff>
                    <xdr:row>108</xdr:row>
                    <xdr:rowOff>9525</xdr:rowOff>
                  </to>
                </anchor>
              </controlPr>
            </control>
          </mc:Choice>
        </mc:AlternateContent>
        <mc:AlternateContent xmlns:mc="http://schemas.openxmlformats.org/markup-compatibility/2006">
          <mc:Choice Requires="x14">
            <control shapeId="6251" r:id="rId110" name="Check Box 107">
              <controlPr defaultSize="0" autoFill="0" autoLine="0" autoPict="0">
                <anchor moveWithCells="1">
                  <from>
                    <xdr:col>2</xdr:col>
                    <xdr:colOff>152400</xdr:colOff>
                    <xdr:row>107</xdr:row>
                    <xdr:rowOff>171450</xdr:rowOff>
                  </from>
                  <to>
                    <xdr:col>2</xdr:col>
                    <xdr:colOff>457200</xdr:colOff>
                    <xdr:row>109</xdr:row>
                    <xdr:rowOff>9525</xdr:rowOff>
                  </to>
                </anchor>
              </controlPr>
            </control>
          </mc:Choice>
        </mc:AlternateContent>
        <mc:AlternateContent xmlns:mc="http://schemas.openxmlformats.org/markup-compatibility/2006">
          <mc:Choice Requires="x14">
            <control shapeId="6252" r:id="rId111" name="Check Box 108">
              <controlPr defaultSize="0" autoFill="0" autoLine="0" autoPict="0">
                <anchor moveWithCells="1">
                  <from>
                    <xdr:col>3</xdr:col>
                    <xdr:colOff>152400</xdr:colOff>
                    <xdr:row>107</xdr:row>
                    <xdr:rowOff>171450</xdr:rowOff>
                  </from>
                  <to>
                    <xdr:col>3</xdr:col>
                    <xdr:colOff>457200</xdr:colOff>
                    <xdr:row>109</xdr:row>
                    <xdr:rowOff>9525</xdr:rowOff>
                  </to>
                </anchor>
              </controlPr>
            </control>
          </mc:Choice>
        </mc:AlternateContent>
        <mc:AlternateContent xmlns:mc="http://schemas.openxmlformats.org/markup-compatibility/2006">
          <mc:Choice Requires="x14">
            <control shapeId="6253" r:id="rId112" name="Check Box 109">
              <controlPr defaultSize="0" autoFill="0" autoLine="0" autoPict="0">
                <anchor moveWithCells="1">
                  <from>
                    <xdr:col>4</xdr:col>
                    <xdr:colOff>152400</xdr:colOff>
                    <xdr:row>107</xdr:row>
                    <xdr:rowOff>171450</xdr:rowOff>
                  </from>
                  <to>
                    <xdr:col>4</xdr:col>
                    <xdr:colOff>457200</xdr:colOff>
                    <xdr:row>109</xdr:row>
                    <xdr:rowOff>9525</xdr:rowOff>
                  </to>
                </anchor>
              </controlPr>
            </control>
          </mc:Choice>
        </mc:AlternateContent>
        <mc:AlternateContent xmlns:mc="http://schemas.openxmlformats.org/markup-compatibility/2006">
          <mc:Choice Requires="x14">
            <control shapeId="6254" r:id="rId113" name="Check Box 110">
              <controlPr defaultSize="0" autoFill="0" autoLine="0" autoPict="0">
                <anchor moveWithCells="1">
                  <from>
                    <xdr:col>5</xdr:col>
                    <xdr:colOff>152400</xdr:colOff>
                    <xdr:row>107</xdr:row>
                    <xdr:rowOff>171450</xdr:rowOff>
                  </from>
                  <to>
                    <xdr:col>5</xdr:col>
                    <xdr:colOff>457200</xdr:colOff>
                    <xdr:row>109</xdr:row>
                    <xdr:rowOff>9525</xdr:rowOff>
                  </to>
                </anchor>
              </controlPr>
            </control>
          </mc:Choice>
        </mc:AlternateContent>
        <mc:AlternateContent xmlns:mc="http://schemas.openxmlformats.org/markup-compatibility/2006">
          <mc:Choice Requires="x14">
            <control shapeId="6255" r:id="rId114" name="Check Box 111">
              <controlPr defaultSize="0" autoFill="0" autoLine="0" autoPict="0">
                <anchor moveWithCells="1">
                  <from>
                    <xdr:col>2</xdr:col>
                    <xdr:colOff>152400</xdr:colOff>
                    <xdr:row>108</xdr:row>
                    <xdr:rowOff>171450</xdr:rowOff>
                  </from>
                  <to>
                    <xdr:col>2</xdr:col>
                    <xdr:colOff>457200</xdr:colOff>
                    <xdr:row>110</xdr:row>
                    <xdr:rowOff>9525</xdr:rowOff>
                  </to>
                </anchor>
              </controlPr>
            </control>
          </mc:Choice>
        </mc:AlternateContent>
        <mc:AlternateContent xmlns:mc="http://schemas.openxmlformats.org/markup-compatibility/2006">
          <mc:Choice Requires="x14">
            <control shapeId="6256" r:id="rId115" name="Check Box 112">
              <controlPr defaultSize="0" autoFill="0" autoLine="0" autoPict="0">
                <anchor moveWithCells="1">
                  <from>
                    <xdr:col>3</xdr:col>
                    <xdr:colOff>152400</xdr:colOff>
                    <xdr:row>108</xdr:row>
                    <xdr:rowOff>171450</xdr:rowOff>
                  </from>
                  <to>
                    <xdr:col>3</xdr:col>
                    <xdr:colOff>457200</xdr:colOff>
                    <xdr:row>110</xdr:row>
                    <xdr:rowOff>9525</xdr:rowOff>
                  </to>
                </anchor>
              </controlPr>
            </control>
          </mc:Choice>
        </mc:AlternateContent>
        <mc:AlternateContent xmlns:mc="http://schemas.openxmlformats.org/markup-compatibility/2006">
          <mc:Choice Requires="x14">
            <control shapeId="6257" r:id="rId116" name="Check Box 113">
              <controlPr defaultSize="0" autoFill="0" autoLine="0" autoPict="0">
                <anchor moveWithCells="1">
                  <from>
                    <xdr:col>4</xdr:col>
                    <xdr:colOff>152400</xdr:colOff>
                    <xdr:row>108</xdr:row>
                    <xdr:rowOff>171450</xdr:rowOff>
                  </from>
                  <to>
                    <xdr:col>4</xdr:col>
                    <xdr:colOff>457200</xdr:colOff>
                    <xdr:row>110</xdr:row>
                    <xdr:rowOff>9525</xdr:rowOff>
                  </to>
                </anchor>
              </controlPr>
            </control>
          </mc:Choice>
        </mc:AlternateContent>
        <mc:AlternateContent xmlns:mc="http://schemas.openxmlformats.org/markup-compatibility/2006">
          <mc:Choice Requires="x14">
            <control shapeId="6258" r:id="rId117" name="Check Box 114">
              <controlPr defaultSize="0" autoFill="0" autoLine="0" autoPict="0">
                <anchor moveWithCells="1">
                  <from>
                    <xdr:col>5</xdr:col>
                    <xdr:colOff>152400</xdr:colOff>
                    <xdr:row>108</xdr:row>
                    <xdr:rowOff>171450</xdr:rowOff>
                  </from>
                  <to>
                    <xdr:col>5</xdr:col>
                    <xdr:colOff>457200</xdr:colOff>
                    <xdr:row>110</xdr:row>
                    <xdr:rowOff>9525</xdr:rowOff>
                  </to>
                </anchor>
              </controlPr>
            </control>
          </mc:Choice>
        </mc:AlternateContent>
        <mc:AlternateContent xmlns:mc="http://schemas.openxmlformats.org/markup-compatibility/2006">
          <mc:Choice Requires="x14">
            <control shapeId="6259" r:id="rId118" name="Check Box 115">
              <controlPr defaultSize="0" autoFill="0" autoLine="0" autoPict="0">
                <anchor moveWithCells="1">
                  <from>
                    <xdr:col>2</xdr:col>
                    <xdr:colOff>152400</xdr:colOff>
                    <xdr:row>114</xdr:row>
                    <xdr:rowOff>171450</xdr:rowOff>
                  </from>
                  <to>
                    <xdr:col>2</xdr:col>
                    <xdr:colOff>457200</xdr:colOff>
                    <xdr:row>116</xdr:row>
                    <xdr:rowOff>9525</xdr:rowOff>
                  </to>
                </anchor>
              </controlPr>
            </control>
          </mc:Choice>
        </mc:AlternateContent>
        <mc:AlternateContent xmlns:mc="http://schemas.openxmlformats.org/markup-compatibility/2006">
          <mc:Choice Requires="x14">
            <control shapeId="6260" r:id="rId119" name="Check Box 116">
              <controlPr defaultSize="0" autoFill="0" autoLine="0" autoPict="0">
                <anchor moveWithCells="1">
                  <from>
                    <xdr:col>3</xdr:col>
                    <xdr:colOff>152400</xdr:colOff>
                    <xdr:row>114</xdr:row>
                    <xdr:rowOff>171450</xdr:rowOff>
                  </from>
                  <to>
                    <xdr:col>3</xdr:col>
                    <xdr:colOff>457200</xdr:colOff>
                    <xdr:row>116</xdr:row>
                    <xdr:rowOff>9525</xdr:rowOff>
                  </to>
                </anchor>
              </controlPr>
            </control>
          </mc:Choice>
        </mc:AlternateContent>
        <mc:AlternateContent xmlns:mc="http://schemas.openxmlformats.org/markup-compatibility/2006">
          <mc:Choice Requires="x14">
            <control shapeId="6261" r:id="rId120" name="Check Box 117">
              <controlPr defaultSize="0" autoFill="0" autoLine="0" autoPict="0">
                <anchor moveWithCells="1">
                  <from>
                    <xdr:col>4</xdr:col>
                    <xdr:colOff>152400</xdr:colOff>
                    <xdr:row>114</xdr:row>
                    <xdr:rowOff>171450</xdr:rowOff>
                  </from>
                  <to>
                    <xdr:col>4</xdr:col>
                    <xdr:colOff>457200</xdr:colOff>
                    <xdr:row>116</xdr:row>
                    <xdr:rowOff>9525</xdr:rowOff>
                  </to>
                </anchor>
              </controlPr>
            </control>
          </mc:Choice>
        </mc:AlternateContent>
        <mc:AlternateContent xmlns:mc="http://schemas.openxmlformats.org/markup-compatibility/2006">
          <mc:Choice Requires="x14">
            <control shapeId="6262" r:id="rId121" name="Check Box 118">
              <controlPr defaultSize="0" autoFill="0" autoLine="0" autoPict="0">
                <anchor moveWithCells="1">
                  <from>
                    <xdr:col>5</xdr:col>
                    <xdr:colOff>152400</xdr:colOff>
                    <xdr:row>114</xdr:row>
                    <xdr:rowOff>171450</xdr:rowOff>
                  </from>
                  <to>
                    <xdr:col>5</xdr:col>
                    <xdr:colOff>457200</xdr:colOff>
                    <xdr:row>116</xdr:row>
                    <xdr:rowOff>9525</xdr:rowOff>
                  </to>
                </anchor>
              </controlPr>
            </control>
          </mc:Choice>
        </mc:AlternateContent>
        <mc:AlternateContent xmlns:mc="http://schemas.openxmlformats.org/markup-compatibility/2006">
          <mc:Choice Requires="x14">
            <control shapeId="6263" r:id="rId122" name="Check Box 119">
              <controlPr defaultSize="0" autoFill="0" autoLine="0" autoPict="0">
                <anchor moveWithCells="1">
                  <from>
                    <xdr:col>2</xdr:col>
                    <xdr:colOff>152400</xdr:colOff>
                    <xdr:row>101</xdr:row>
                    <xdr:rowOff>171450</xdr:rowOff>
                  </from>
                  <to>
                    <xdr:col>2</xdr:col>
                    <xdr:colOff>457200</xdr:colOff>
                    <xdr:row>103</xdr:row>
                    <xdr:rowOff>9525</xdr:rowOff>
                  </to>
                </anchor>
              </controlPr>
            </control>
          </mc:Choice>
        </mc:AlternateContent>
        <mc:AlternateContent xmlns:mc="http://schemas.openxmlformats.org/markup-compatibility/2006">
          <mc:Choice Requires="x14">
            <control shapeId="6264" r:id="rId123" name="Check Box 120">
              <controlPr defaultSize="0" autoFill="0" autoLine="0" autoPict="0">
                <anchor moveWithCells="1">
                  <from>
                    <xdr:col>3</xdr:col>
                    <xdr:colOff>152400</xdr:colOff>
                    <xdr:row>101</xdr:row>
                    <xdr:rowOff>171450</xdr:rowOff>
                  </from>
                  <to>
                    <xdr:col>3</xdr:col>
                    <xdr:colOff>457200</xdr:colOff>
                    <xdr:row>103</xdr:row>
                    <xdr:rowOff>9525</xdr:rowOff>
                  </to>
                </anchor>
              </controlPr>
            </control>
          </mc:Choice>
        </mc:AlternateContent>
        <mc:AlternateContent xmlns:mc="http://schemas.openxmlformats.org/markup-compatibility/2006">
          <mc:Choice Requires="x14">
            <control shapeId="6265" r:id="rId124" name="Check Box 121">
              <controlPr defaultSize="0" autoFill="0" autoLine="0" autoPict="0">
                <anchor moveWithCells="1">
                  <from>
                    <xdr:col>4</xdr:col>
                    <xdr:colOff>152400</xdr:colOff>
                    <xdr:row>101</xdr:row>
                    <xdr:rowOff>171450</xdr:rowOff>
                  </from>
                  <to>
                    <xdr:col>4</xdr:col>
                    <xdr:colOff>457200</xdr:colOff>
                    <xdr:row>103</xdr:row>
                    <xdr:rowOff>9525</xdr:rowOff>
                  </to>
                </anchor>
              </controlPr>
            </control>
          </mc:Choice>
        </mc:AlternateContent>
        <mc:AlternateContent xmlns:mc="http://schemas.openxmlformats.org/markup-compatibility/2006">
          <mc:Choice Requires="x14">
            <control shapeId="6266" r:id="rId125" name="Check Box 122">
              <controlPr defaultSize="0" autoFill="0" autoLine="0" autoPict="0">
                <anchor moveWithCells="1">
                  <from>
                    <xdr:col>5</xdr:col>
                    <xdr:colOff>152400</xdr:colOff>
                    <xdr:row>101</xdr:row>
                    <xdr:rowOff>171450</xdr:rowOff>
                  </from>
                  <to>
                    <xdr:col>5</xdr:col>
                    <xdr:colOff>457200</xdr:colOff>
                    <xdr:row>103</xdr:row>
                    <xdr:rowOff>9525</xdr:rowOff>
                  </to>
                </anchor>
              </controlPr>
            </control>
          </mc:Choice>
        </mc:AlternateContent>
        <mc:AlternateContent xmlns:mc="http://schemas.openxmlformats.org/markup-compatibility/2006">
          <mc:Choice Requires="x14">
            <control shapeId="6267" r:id="rId126" name="Check Box 123">
              <controlPr defaultSize="0" autoFill="0" autoLine="0" autoPict="0">
                <anchor moveWithCells="1">
                  <from>
                    <xdr:col>2</xdr:col>
                    <xdr:colOff>152400</xdr:colOff>
                    <xdr:row>126</xdr:row>
                    <xdr:rowOff>171450</xdr:rowOff>
                  </from>
                  <to>
                    <xdr:col>2</xdr:col>
                    <xdr:colOff>457200</xdr:colOff>
                    <xdr:row>128</xdr:row>
                    <xdr:rowOff>9525</xdr:rowOff>
                  </to>
                </anchor>
              </controlPr>
            </control>
          </mc:Choice>
        </mc:AlternateContent>
        <mc:AlternateContent xmlns:mc="http://schemas.openxmlformats.org/markup-compatibility/2006">
          <mc:Choice Requires="x14">
            <control shapeId="6268" r:id="rId127" name="Check Box 124">
              <controlPr defaultSize="0" autoFill="0" autoLine="0" autoPict="0">
                <anchor moveWithCells="1">
                  <from>
                    <xdr:col>3</xdr:col>
                    <xdr:colOff>152400</xdr:colOff>
                    <xdr:row>126</xdr:row>
                    <xdr:rowOff>171450</xdr:rowOff>
                  </from>
                  <to>
                    <xdr:col>3</xdr:col>
                    <xdr:colOff>457200</xdr:colOff>
                    <xdr:row>128</xdr:row>
                    <xdr:rowOff>9525</xdr:rowOff>
                  </to>
                </anchor>
              </controlPr>
            </control>
          </mc:Choice>
        </mc:AlternateContent>
        <mc:AlternateContent xmlns:mc="http://schemas.openxmlformats.org/markup-compatibility/2006">
          <mc:Choice Requires="x14">
            <control shapeId="6269" r:id="rId128" name="Check Box 125">
              <controlPr defaultSize="0" autoFill="0" autoLine="0" autoPict="0">
                <anchor moveWithCells="1">
                  <from>
                    <xdr:col>4</xdr:col>
                    <xdr:colOff>152400</xdr:colOff>
                    <xdr:row>126</xdr:row>
                    <xdr:rowOff>171450</xdr:rowOff>
                  </from>
                  <to>
                    <xdr:col>4</xdr:col>
                    <xdr:colOff>457200</xdr:colOff>
                    <xdr:row>128</xdr:row>
                    <xdr:rowOff>9525</xdr:rowOff>
                  </to>
                </anchor>
              </controlPr>
            </control>
          </mc:Choice>
        </mc:AlternateContent>
        <mc:AlternateContent xmlns:mc="http://schemas.openxmlformats.org/markup-compatibility/2006">
          <mc:Choice Requires="x14">
            <control shapeId="6270" r:id="rId129" name="Check Box 126">
              <controlPr defaultSize="0" autoFill="0" autoLine="0" autoPict="0">
                <anchor moveWithCells="1">
                  <from>
                    <xdr:col>5</xdr:col>
                    <xdr:colOff>152400</xdr:colOff>
                    <xdr:row>126</xdr:row>
                    <xdr:rowOff>171450</xdr:rowOff>
                  </from>
                  <to>
                    <xdr:col>5</xdr:col>
                    <xdr:colOff>457200</xdr:colOff>
                    <xdr:row>128</xdr:row>
                    <xdr:rowOff>9525</xdr:rowOff>
                  </to>
                </anchor>
              </controlPr>
            </control>
          </mc:Choice>
        </mc:AlternateContent>
        <mc:AlternateContent xmlns:mc="http://schemas.openxmlformats.org/markup-compatibility/2006">
          <mc:Choice Requires="x14">
            <control shapeId="6271" r:id="rId130" name="Check Box 127">
              <controlPr defaultSize="0" autoFill="0" autoLine="0" autoPict="0">
                <anchor moveWithCells="1">
                  <from>
                    <xdr:col>2</xdr:col>
                    <xdr:colOff>152400</xdr:colOff>
                    <xdr:row>127</xdr:row>
                    <xdr:rowOff>171450</xdr:rowOff>
                  </from>
                  <to>
                    <xdr:col>2</xdr:col>
                    <xdr:colOff>457200</xdr:colOff>
                    <xdr:row>129</xdr:row>
                    <xdr:rowOff>9525</xdr:rowOff>
                  </to>
                </anchor>
              </controlPr>
            </control>
          </mc:Choice>
        </mc:AlternateContent>
        <mc:AlternateContent xmlns:mc="http://schemas.openxmlformats.org/markup-compatibility/2006">
          <mc:Choice Requires="x14">
            <control shapeId="6272" r:id="rId131" name="Check Box 128">
              <controlPr defaultSize="0" autoFill="0" autoLine="0" autoPict="0">
                <anchor moveWithCells="1">
                  <from>
                    <xdr:col>3</xdr:col>
                    <xdr:colOff>152400</xdr:colOff>
                    <xdr:row>127</xdr:row>
                    <xdr:rowOff>171450</xdr:rowOff>
                  </from>
                  <to>
                    <xdr:col>3</xdr:col>
                    <xdr:colOff>457200</xdr:colOff>
                    <xdr:row>129</xdr:row>
                    <xdr:rowOff>9525</xdr:rowOff>
                  </to>
                </anchor>
              </controlPr>
            </control>
          </mc:Choice>
        </mc:AlternateContent>
        <mc:AlternateContent xmlns:mc="http://schemas.openxmlformats.org/markup-compatibility/2006">
          <mc:Choice Requires="x14">
            <control shapeId="6273" r:id="rId132" name="Check Box 129">
              <controlPr defaultSize="0" autoFill="0" autoLine="0" autoPict="0">
                <anchor moveWithCells="1">
                  <from>
                    <xdr:col>4</xdr:col>
                    <xdr:colOff>152400</xdr:colOff>
                    <xdr:row>127</xdr:row>
                    <xdr:rowOff>171450</xdr:rowOff>
                  </from>
                  <to>
                    <xdr:col>4</xdr:col>
                    <xdr:colOff>457200</xdr:colOff>
                    <xdr:row>129</xdr:row>
                    <xdr:rowOff>9525</xdr:rowOff>
                  </to>
                </anchor>
              </controlPr>
            </control>
          </mc:Choice>
        </mc:AlternateContent>
        <mc:AlternateContent xmlns:mc="http://schemas.openxmlformats.org/markup-compatibility/2006">
          <mc:Choice Requires="x14">
            <control shapeId="6274" r:id="rId133" name="Check Box 130">
              <controlPr defaultSize="0" autoFill="0" autoLine="0" autoPict="0">
                <anchor moveWithCells="1">
                  <from>
                    <xdr:col>5</xdr:col>
                    <xdr:colOff>152400</xdr:colOff>
                    <xdr:row>127</xdr:row>
                    <xdr:rowOff>171450</xdr:rowOff>
                  </from>
                  <to>
                    <xdr:col>5</xdr:col>
                    <xdr:colOff>457200</xdr:colOff>
                    <xdr:row>129</xdr:row>
                    <xdr:rowOff>9525</xdr:rowOff>
                  </to>
                </anchor>
              </controlPr>
            </control>
          </mc:Choice>
        </mc:AlternateContent>
        <mc:AlternateContent xmlns:mc="http://schemas.openxmlformats.org/markup-compatibility/2006">
          <mc:Choice Requires="x14">
            <control shapeId="6275" r:id="rId134" name="Check Box 131">
              <controlPr defaultSize="0" autoFill="0" autoLine="0" autoPict="0">
                <anchor moveWithCells="1">
                  <from>
                    <xdr:col>2</xdr:col>
                    <xdr:colOff>152400</xdr:colOff>
                    <xdr:row>128</xdr:row>
                    <xdr:rowOff>171450</xdr:rowOff>
                  </from>
                  <to>
                    <xdr:col>2</xdr:col>
                    <xdr:colOff>457200</xdr:colOff>
                    <xdr:row>130</xdr:row>
                    <xdr:rowOff>9525</xdr:rowOff>
                  </to>
                </anchor>
              </controlPr>
            </control>
          </mc:Choice>
        </mc:AlternateContent>
        <mc:AlternateContent xmlns:mc="http://schemas.openxmlformats.org/markup-compatibility/2006">
          <mc:Choice Requires="x14">
            <control shapeId="6276" r:id="rId135" name="Check Box 132">
              <controlPr defaultSize="0" autoFill="0" autoLine="0" autoPict="0">
                <anchor moveWithCells="1">
                  <from>
                    <xdr:col>3</xdr:col>
                    <xdr:colOff>152400</xdr:colOff>
                    <xdr:row>128</xdr:row>
                    <xdr:rowOff>171450</xdr:rowOff>
                  </from>
                  <to>
                    <xdr:col>3</xdr:col>
                    <xdr:colOff>457200</xdr:colOff>
                    <xdr:row>130</xdr:row>
                    <xdr:rowOff>9525</xdr:rowOff>
                  </to>
                </anchor>
              </controlPr>
            </control>
          </mc:Choice>
        </mc:AlternateContent>
        <mc:AlternateContent xmlns:mc="http://schemas.openxmlformats.org/markup-compatibility/2006">
          <mc:Choice Requires="x14">
            <control shapeId="6277" r:id="rId136" name="Check Box 133">
              <controlPr defaultSize="0" autoFill="0" autoLine="0" autoPict="0">
                <anchor moveWithCells="1">
                  <from>
                    <xdr:col>4</xdr:col>
                    <xdr:colOff>152400</xdr:colOff>
                    <xdr:row>128</xdr:row>
                    <xdr:rowOff>171450</xdr:rowOff>
                  </from>
                  <to>
                    <xdr:col>4</xdr:col>
                    <xdr:colOff>457200</xdr:colOff>
                    <xdr:row>130</xdr:row>
                    <xdr:rowOff>9525</xdr:rowOff>
                  </to>
                </anchor>
              </controlPr>
            </control>
          </mc:Choice>
        </mc:AlternateContent>
        <mc:AlternateContent xmlns:mc="http://schemas.openxmlformats.org/markup-compatibility/2006">
          <mc:Choice Requires="x14">
            <control shapeId="6278" r:id="rId137" name="Check Box 134">
              <controlPr defaultSize="0" autoFill="0" autoLine="0" autoPict="0">
                <anchor moveWithCells="1">
                  <from>
                    <xdr:col>5</xdr:col>
                    <xdr:colOff>152400</xdr:colOff>
                    <xdr:row>128</xdr:row>
                    <xdr:rowOff>171450</xdr:rowOff>
                  </from>
                  <to>
                    <xdr:col>5</xdr:col>
                    <xdr:colOff>457200</xdr:colOff>
                    <xdr:row>130</xdr:row>
                    <xdr:rowOff>9525</xdr:rowOff>
                  </to>
                </anchor>
              </controlPr>
            </control>
          </mc:Choice>
        </mc:AlternateContent>
        <mc:AlternateContent xmlns:mc="http://schemas.openxmlformats.org/markup-compatibility/2006">
          <mc:Choice Requires="x14">
            <control shapeId="6279" r:id="rId138" name="Check Box 135">
              <controlPr defaultSize="0" autoFill="0" autoLine="0" autoPict="0">
                <anchor moveWithCells="1">
                  <from>
                    <xdr:col>2</xdr:col>
                    <xdr:colOff>152400</xdr:colOff>
                    <xdr:row>131</xdr:row>
                    <xdr:rowOff>171450</xdr:rowOff>
                  </from>
                  <to>
                    <xdr:col>2</xdr:col>
                    <xdr:colOff>457200</xdr:colOff>
                    <xdr:row>133</xdr:row>
                    <xdr:rowOff>9525</xdr:rowOff>
                  </to>
                </anchor>
              </controlPr>
            </control>
          </mc:Choice>
        </mc:AlternateContent>
        <mc:AlternateContent xmlns:mc="http://schemas.openxmlformats.org/markup-compatibility/2006">
          <mc:Choice Requires="x14">
            <control shapeId="6280" r:id="rId139" name="Check Box 136">
              <controlPr defaultSize="0" autoFill="0" autoLine="0" autoPict="0">
                <anchor moveWithCells="1">
                  <from>
                    <xdr:col>3</xdr:col>
                    <xdr:colOff>152400</xdr:colOff>
                    <xdr:row>131</xdr:row>
                    <xdr:rowOff>171450</xdr:rowOff>
                  </from>
                  <to>
                    <xdr:col>3</xdr:col>
                    <xdr:colOff>457200</xdr:colOff>
                    <xdr:row>133</xdr:row>
                    <xdr:rowOff>9525</xdr:rowOff>
                  </to>
                </anchor>
              </controlPr>
            </control>
          </mc:Choice>
        </mc:AlternateContent>
        <mc:AlternateContent xmlns:mc="http://schemas.openxmlformats.org/markup-compatibility/2006">
          <mc:Choice Requires="x14">
            <control shapeId="6281" r:id="rId140" name="Check Box 137">
              <controlPr defaultSize="0" autoFill="0" autoLine="0" autoPict="0">
                <anchor moveWithCells="1">
                  <from>
                    <xdr:col>4</xdr:col>
                    <xdr:colOff>152400</xdr:colOff>
                    <xdr:row>131</xdr:row>
                    <xdr:rowOff>171450</xdr:rowOff>
                  </from>
                  <to>
                    <xdr:col>4</xdr:col>
                    <xdr:colOff>457200</xdr:colOff>
                    <xdr:row>133</xdr:row>
                    <xdr:rowOff>9525</xdr:rowOff>
                  </to>
                </anchor>
              </controlPr>
            </control>
          </mc:Choice>
        </mc:AlternateContent>
        <mc:AlternateContent xmlns:mc="http://schemas.openxmlformats.org/markup-compatibility/2006">
          <mc:Choice Requires="x14">
            <control shapeId="6282" r:id="rId141" name="Check Box 138">
              <controlPr defaultSize="0" autoFill="0" autoLine="0" autoPict="0">
                <anchor moveWithCells="1">
                  <from>
                    <xdr:col>5</xdr:col>
                    <xdr:colOff>152400</xdr:colOff>
                    <xdr:row>131</xdr:row>
                    <xdr:rowOff>171450</xdr:rowOff>
                  </from>
                  <to>
                    <xdr:col>5</xdr:col>
                    <xdr:colOff>457200</xdr:colOff>
                    <xdr:row>133</xdr:row>
                    <xdr:rowOff>9525</xdr:rowOff>
                  </to>
                </anchor>
              </controlPr>
            </control>
          </mc:Choice>
        </mc:AlternateContent>
        <mc:AlternateContent xmlns:mc="http://schemas.openxmlformats.org/markup-compatibility/2006">
          <mc:Choice Requires="x14">
            <control shapeId="6283" r:id="rId142" name="Check Box 139">
              <controlPr defaultSize="0" autoFill="0" autoLine="0" autoPict="0">
                <anchor moveWithCells="1">
                  <from>
                    <xdr:col>2</xdr:col>
                    <xdr:colOff>152400</xdr:colOff>
                    <xdr:row>132</xdr:row>
                    <xdr:rowOff>180975</xdr:rowOff>
                  </from>
                  <to>
                    <xdr:col>2</xdr:col>
                    <xdr:colOff>457200</xdr:colOff>
                    <xdr:row>134</xdr:row>
                    <xdr:rowOff>19050</xdr:rowOff>
                  </to>
                </anchor>
              </controlPr>
            </control>
          </mc:Choice>
        </mc:AlternateContent>
        <mc:AlternateContent xmlns:mc="http://schemas.openxmlformats.org/markup-compatibility/2006">
          <mc:Choice Requires="x14">
            <control shapeId="6284" r:id="rId143" name="Check Box 140">
              <controlPr defaultSize="0" autoFill="0" autoLine="0" autoPict="0">
                <anchor moveWithCells="1">
                  <from>
                    <xdr:col>3</xdr:col>
                    <xdr:colOff>152400</xdr:colOff>
                    <xdr:row>132</xdr:row>
                    <xdr:rowOff>180975</xdr:rowOff>
                  </from>
                  <to>
                    <xdr:col>3</xdr:col>
                    <xdr:colOff>457200</xdr:colOff>
                    <xdr:row>134</xdr:row>
                    <xdr:rowOff>19050</xdr:rowOff>
                  </to>
                </anchor>
              </controlPr>
            </control>
          </mc:Choice>
        </mc:AlternateContent>
        <mc:AlternateContent xmlns:mc="http://schemas.openxmlformats.org/markup-compatibility/2006">
          <mc:Choice Requires="x14">
            <control shapeId="6285" r:id="rId144" name="Check Box 141">
              <controlPr defaultSize="0" autoFill="0" autoLine="0" autoPict="0">
                <anchor moveWithCells="1">
                  <from>
                    <xdr:col>4</xdr:col>
                    <xdr:colOff>152400</xdr:colOff>
                    <xdr:row>132</xdr:row>
                    <xdr:rowOff>180975</xdr:rowOff>
                  </from>
                  <to>
                    <xdr:col>4</xdr:col>
                    <xdr:colOff>457200</xdr:colOff>
                    <xdr:row>134</xdr:row>
                    <xdr:rowOff>19050</xdr:rowOff>
                  </to>
                </anchor>
              </controlPr>
            </control>
          </mc:Choice>
        </mc:AlternateContent>
        <mc:AlternateContent xmlns:mc="http://schemas.openxmlformats.org/markup-compatibility/2006">
          <mc:Choice Requires="x14">
            <control shapeId="6286" r:id="rId145" name="Check Box 142">
              <controlPr defaultSize="0" autoFill="0" autoLine="0" autoPict="0">
                <anchor moveWithCells="1">
                  <from>
                    <xdr:col>5</xdr:col>
                    <xdr:colOff>152400</xdr:colOff>
                    <xdr:row>132</xdr:row>
                    <xdr:rowOff>180975</xdr:rowOff>
                  </from>
                  <to>
                    <xdr:col>5</xdr:col>
                    <xdr:colOff>457200</xdr:colOff>
                    <xdr:row>134</xdr:row>
                    <xdr:rowOff>19050</xdr:rowOff>
                  </to>
                </anchor>
              </controlPr>
            </control>
          </mc:Choice>
        </mc:AlternateContent>
        <mc:AlternateContent xmlns:mc="http://schemas.openxmlformats.org/markup-compatibility/2006">
          <mc:Choice Requires="x14">
            <control shapeId="6287" r:id="rId146" name="Check Box 143">
              <controlPr defaultSize="0" autoFill="0" autoLine="0" autoPict="0">
                <anchor moveWithCells="1">
                  <from>
                    <xdr:col>2</xdr:col>
                    <xdr:colOff>152400</xdr:colOff>
                    <xdr:row>135</xdr:row>
                    <xdr:rowOff>171450</xdr:rowOff>
                  </from>
                  <to>
                    <xdr:col>2</xdr:col>
                    <xdr:colOff>457200</xdr:colOff>
                    <xdr:row>137</xdr:row>
                    <xdr:rowOff>9525</xdr:rowOff>
                  </to>
                </anchor>
              </controlPr>
            </control>
          </mc:Choice>
        </mc:AlternateContent>
        <mc:AlternateContent xmlns:mc="http://schemas.openxmlformats.org/markup-compatibility/2006">
          <mc:Choice Requires="x14">
            <control shapeId="6288" r:id="rId147" name="Check Box 144">
              <controlPr defaultSize="0" autoFill="0" autoLine="0" autoPict="0">
                <anchor moveWithCells="1">
                  <from>
                    <xdr:col>3</xdr:col>
                    <xdr:colOff>152400</xdr:colOff>
                    <xdr:row>135</xdr:row>
                    <xdr:rowOff>171450</xdr:rowOff>
                  </from>
                  <to>
                    <xdr:col>3</xdr:col>
                    <xdr:colOff>457200</xdr:colOff>
                    <xdr:row>137</xdr:row>
                    <xdr:rowOff>9525</xdr:rowOff>
                  </to>
                </anchor>
              </controlPr>
            </control>
          </mc:Choice>
        </mc:AlternateContent>
        <mc:AlternateContent xmlns:mc="http://schemas.openxmlformats.org/markup-compatibility/2006">
          <mc:Choice Requires="x14">
            <control shapeId="6289" r:id="rId148" name="Check Box 145">
              <controlPr defaultSize="0" autoFill="0" autoLine="0" autoPict="0">
                <anchor moveWithCells="1">
                  <from>
                    <xdr:col>4</xdr:col>
                    <xdr:colOff>152400</xdr:colOff>
                    <xdr:row>135</xdr:row>
                    <xdr:rowOff>171450</xdr:rowOff>
                  </from>
                  <to>
                    <xdr:col>4</xdr:col>
                    <xdr:colOff>457200</xdr:colOff>
                    <xdr:row>137</xdr:row>
                    <xdr:rowOff>9525</xdr:rowOff>
                  </to>
                </anchor>
              </controlPr>
            </control>
          </mc:Choice>
        </mc:AlternateContent>
        <mc:AlternateContent xmlns:mc="http://schemas.openxmlformats.org/markup-compatibility/2006">
          <mc:Choice Requires="x14">
            <control shapeId="6290" r:id="rId149" name="Check Box 146">
              <controlPr defaultSize="0" autoFill="0" autoLine="0" autoPict="0">
                <anchor moveWithCells="1">
                  <from>
                    <xdr:col>5</xdr:col>
                    <xdr:colOff>152400</xdr:colOff>
                    <xdr:row>135</xdr:row>
                    <xdr:rowOff>171450</xdr:rowOff>
                  </from>
                  <to>
                    <xdr:col>5</xdr:col>
                    <xdr:colOff>457200</xdr:colOff>
                    <xdr:row>137</xdr:row>
                    <xdr:rowOff>9525</xdr:rowOff>
                  </to>
                </anchor>
              </controlPr>
            </control>
          </mc:Choice>
        </mc:AlternateContent>
        <mc:AlternateContent xmlns:mc="http://schemas.openxmlformats.org/markup-compatibility/2006">
          <mc:Choice Requires="x14">
            <control shapeId="6291" r:id="rId150" name="Check Box 147">
              <controlPr defaultSize="0" autoFill="0" autoLine="0" autoPict="0">
                <anchor moveWithCells="1">
                  <from>
                    <xdr:col>2</xdr:col>
                    <xdr:colOff>152400</xdr:colOff>
                    <xdr:row>125</xdr:row>
                    <xdr:rowOff>161925</xdr:rowOff>
                  </from>
                  <to>
                    <xdr:col>2</xdr:col>
                    <xdr:colOff>457200</xdr:colOff>
                    <xdr:row>127</xdr:row>
                    <xdr:rowOff>0</xdr:rowOff>
                  </to>
                </anchor>
              </controlPr>
            </control>
          </mc:Choice>
        </mc:AlternateContent>
        <mc:AlternateContent xmlns:mc="http://schemas.openxmlformats.org/markup-compatibility/2006">
          <mc:Choice Requires="x14">
            <control shapeId="6292" r:id="rId151" name="Check Box 148">
              <controlPr defaultSize="0" autoFill="0" autoLine="0" autoPict="0">
                <anchor moveWithCells="1">
                  <from>
                    <xdr:col>3</xdr:col>
                    <xdr:colOff>152400</xdr:colOff>
                    <xdr:row>125</xdr:row>
                    <xdr:rowOff>161925</xdr:rowOff>
                  </from>
                  <to>
                    <xdr:col>3</xdr:col>
                    <xdr:colOff>457200</xdr:colOff>
                    <xdr:row>127</xdr:row>
                    <xdr:rowOff>0</xdr:rowOff>
                  </to>
                </anchor>
              </controlPr>
            </control>
          </mc:Choice>
        </mc:AlternateContent>
        <mc:AlternateContent xmlns:mc="http://schemas.openxmlformats.org/markup-compatibility/2006">
          <mc:Choice Requires="x14">
            <control shapeId="6293" r:id="rId152" name="Check Box 149">
              <controlPr defaultSize="0" autoFill="0" autoLine="0" autoPict="0">
                <anchor moveWithCells="1">
                  <from>
                    <xdr:col>4</xdr:col>
                    <xdr:colOff>152400</xdr:colOff>
                    <xdr:row>125</xdr:row>
                    <xdr:rowOff>161925</xdr:rowOff>
                  </from>
                  <to>
                    <xdr:col>4</xdr:col>
                    <xdr:colOff>457200</xdr:colOff>
                    <xdr:row>127</xdr:row>
                    <xdr:rowOff>0</xdr:rowOff>
                  </to>
                </anchor>
              </controlPr>
            </control>
          </mc:Choice>
        </mc:AlternateContent>
        <mc:AlternateContent xmlns:mc="http://schemas.openxmlformats.org/markup-compatibility/2006">
          <mc:Choice Requires="x14">
            <control shapeId="6294" r:id="rId153" name="Check Box 150">
              <controlPr defaultSize="0" autoFill="0" autoLine="0" autoPict="0">
                <anchor moveWithCells="1">
                  <from>
                    <xdr:col>5</xdr:col>
                    <xdr:colOff>152400</xdr:colOff>
                    <xdr:row>125</xdr:row>
                    <xdr:rowOff>161925</xdr:rowOff>
                  </from>
                  <to>
                    <xdr:col>5</xdr:col>
                    <xdr:colOff>457200</xdr:colOff>
                    <xdr:row>127</xdr:row>
                    <xdr:rowOff>0</xdr:rowOff>
                  </to>
                </anchor>
              </controlPr>
            </control>
          </mc:Choice>
        </mc:AlternateContent>
        <mc:AlternateContent xmlns:mc="http://schemas.openxmlformats.org/markup-compatibility/2006">
          <mc:Choice Requires="x14">
            <control shapeId="6295" r:id="rId154" name="Check Box 151">
              <controlPr defaultSize="0" autoFill="0" autoLine="0" autoPict="0">
                <anchor moveWithCells="1">
                  <from>
                    <xdr:col>2</xdr:col>
                    <xdr:colOff>152400</xdr:colOff>
                    <xdr:row>147</xdr:row>
                    <xdr:rowOff>171450</xdr:rowOff>
                  </from>
                  <to>
                    <xdr:col>2</xdr:col>
                    <xdr:colOff>457200</xdr:colOff>
                    <xdr:row>149</xdr:row>
                    <xdr:rowOff>9525</xdr:rowOff>
                  </to>
                </anchor>
              </controlPr>
            </control>
          </mc:Choice>
        </mc:AlternateContent>
        <mc:AlternateContent xmlns:mc="http://schemas.openxmlformats.org/markup-compatibility/2006">
          <mc:Choice Requires="x14">
            <control shapeId="6296" r:id="rId155" name="Check Box 152">
              <controlPr defaultSize="0" autoFill="0" autoLine="0" autoPict="0">
                <anchor moveWithCells="1">
                  <from>
                    <xdr:col>3</xdr:col>
                    <xdr:colOff>152400</xdr:colOff>
                    <xdr:row>147</xdr:row>
                    <xdr:rowOff>171450</xdr:rowOff>
                  </from>
                  <to>
                    <xdr:col>3</xdr:col>
                    <xdr:colOff>457200</xdr:colOff>
                    <xdr:row>149</xdr:row>
                    <xdr:rowOff>9525</xdr:rowOff>
                  </to>
                </anchor>
              </controlPr>
            </control>
          </mc:Choice>
        </mc:AlternateContent>
        <mc:AlternateContent xmlns:mc="http://schemas.openxmlformats.org/markup-compatibility/2006">
          <mc:Choice Requires="x14">
            <control shapeId="6297" r:id="rId156" name="Check Box 153">
              <controlPr defaultSize="0" autoFill="0" autoLine="0" autoPict="0">
                <anchor moveWithCells="1">
                  <from>
                    <xdr:col>4</xdr:col>
                    <xdr:colOff>152400</xdr:colOff>
                    <xdr:row>147</xdr:row>
                    <xdr:rowOff>171450</xdr:rowOff>
                  </from>
                  <to>
                    <xdr:col>4</xdr:col>
                    <xdr:colOff>457200</xdr:colOff>
                    <xdr:row>149</xdr:row>
                    <xdr:rowOff>9525</xdr:rowOff>
                  </to>
                </anchor>
              </controlPr>
            </control>
          </mc:Choice>
        </mc:AlternateContent>
        <mc:AlternateContent xmlns:mc="http://schemas.openxmlformats.org/markup-compatibility/2006">
          <mc:Choice Requires="x14">
            <control shapeId="6298" r:id="rId157" name="Check Box 154">
              <controlPr defaultSize="0" autoFill="0" autoLine="0" autoPict="0">
                <anchor moveWithCells="1">
                  <from>
                    <xdr:col>5</xdr:col>
                    <xdr:colOff>152400</xdr:colOff>
                    <xdr:row>147</xdr:row>
                    <xdr:rowOff>171450</xdr:rowOff>
                  </from>
                  <to>
                    <xdr:col>5</xdr:col>
                    <xdr:colOff>457200</xdr:colOff>
                    <xdr:row>149</xdr:row>
                    <xdr:rowOff>9525</xdr:rowOff>
                  </to>
                </anchor>
              </controlPr>
            </control>
          </mc:Choice>
        </mc:AlternateContent>
        <mc:AlternateContent xmlns:mc="http://schemas.openxmlformats.org/markup-compatibility/2006">
          <mc:Choice Requires="x14">
            <control shapeId="6299" r:id="rId158" name="Check Box 155">
              <controlPr defaultSize="0" autoFill="0" autoLine="0" autoPict="0">
                <anchor moveWithCells="1">
                  <from>
                    <xdr:col>2</xdr:col>
                    <xdr:colOff>152400</xdr:colOff>
                    <xdr:row>148</xdr:row>
                    <xdr:rowOff>171450</xdr:rowOff>
                  </from>
                  <to>
                    <xdr:col>2</xdr:col>
                    <xdr:colOff>457200</xdr:colOff>
                    <xdr:row>150</xdr:row>
                    <xdr:rowOff>9525</xdr:rowOff>
                  </to>
                </anchor>
              </controlPr>
            </control>
          </mc:Choice>
        </mc:AlternateContent>
        <mc:AlternateContent xmlns:mc="http://schemas.openxmlformats.org/markup-compatibility/2006">
          <mc:Choice Requires="x14">
            <control shapeId="6300" r:id="rId159" name="Check Box 156">
              <controlPr defaultSize="0" autoFill="0" autoLine="0" autoPict="0">
                <anchor moveWithCells="1">
                  <from>
                    <xdr:col>3</xdr:col>
                    <xdr:colOff>152400</xdr:colOff>
                    <xdr:row>148</xdr:row>
                    <xdr:rowOff>171450</xdr:rowOff>
                  </from>
                  <to>
                    <xdr:col>3</xdr:col>
                    <xdr:colOff>457200</xdr:colOff>
                    <xdr:row>150</xdr:row>
                    <xdr:rowOff>9525</xdr:rowOff>
                  </to>
                </anchor>
              </controlPr>
            </control>
          </mc:Choice>
        </mc:AlternateContent>
        <mc:AlternateContent xmlns:mc="http://schemas.openxmlformats.org/markup-compatibility/2006">
          <mc:Choice Requires="x14">
            <control shapeId="6301" r:id="rId160" name="Check Box 157">
              <controlPr defaultSize="0" autoFill="0" autoLine="0" autoPict="0">
                <anchor moveWithCells="1">
                  <from>
                    <xdr:col>4</xdr:col>
                    <xdr:colOff>152400</xdr:colOff>
                    <xdr:row>148</xdr:row>
                    <xdr:rowOff>171450</xdr:rowOff>
                  </from>
                  <to>
                    <xdr:col>4</xdr:col>
                    <xdr:colOff>457200</xdr:colOff>
                    <xdr:row>150</xdr:row>
                    <xdr:rowOff>9525</xdr:rowOff>
                  </to>
                </anchor>
              </controlPr>
            </control>
          </mc:Choice>
        </mc:AlternateContent>
        <mc:AlternateContent xmlns:mc="http://schemas.openxmlformats.org/markup-compatibility/2006">
          <mc:Choice Requires="x14">
            <control shapeId="6302" r:id="rId161" name="Check Box 158">
              <controlPr defaultSize="0" autoFill="0" autoLine="0" autoPict="0">
                <anchor moveWithCells="1">
                  <from>
                    <xdr:col>5</xdr:col>
                    <xdr:colOff>152400</xdr:colOff>
                    <xdr:row>148</xdr:row>
                    <xdr:rowOff>171450</xdr:rowOff>
                  </from>
                  <to>
                    <xdr:col>5</xdr:col>
                    <xdr:colOff>457200</xdr:colOff>
                    <xdr:row>150</xdr:row>
                    <xdr:rowOff>9525</xdr:rowOff>
                  </to>
                </anchor>
              </controlPr>
            </control>
          </mc:Choice>
        </mc:AlternateContent>
        <mc:AlternateContent xmlns:mc="http://schemas.openxmlformats.org/markup-compatibility/2006">
          <mc:Choice Requires="x14">
            <control shapeId="6303" r:id="rId162" name="Check Box 159">
              <controlPr defaultSize="0" autoFill="0" autoLine="0" autoPict="0">
                <anchor moveWithCells="1">
                  <from>
                    <xdr:col>2</xdr:col>
                    <xdr:colOff>152400</xdr:colOff>
                    <xdr:row>149</xdr:row>
                    <xdr:rowOff>171450</xdr:rowOff>
                  </from>
                  <to>
                    <xdr:col>2</xdr:col>
                    <xdr:colOff>457200</xdr:colOff>
                    <xdr:row>151</xdr:row>
                    <xdr:rowOff>9525</xdr:rowOff>
                  </to>
                </anchor>
              </controlPr>
            </control>
          </mc:Choice>
        </mc:AlternateContent>
        <mc:AlternateContent xmlns:mc="http://schemas.openxmlformats.org/markup-compatibility/2006">
          <mc:Choice Requires="x14">
            <control shapeId="6304" r:id="rId163" name="Check Box 160">
              <controlPr defaultSize="0" autoFill="0" autoLine="0" autoPict="0">
                <anchor moveWithCells="1">
                  <from>
                    <xdr:col>3</xdr:col>
                    <xdr:colOff>152400</xdr:colOff>
                    <xdr:row>149</xdr:row>
                    <xdr:rowOff>171450</xdr:rowOff>
                  </from>
                  <to>
                    <xdr:col>3</xdr:col>
                    <xdr:colOff>457200</xdr:colOff>
                    <xdr:row>151</xdr:row>
                    <xdr:rowOff>9525</xdr:rowOff>
                  </to>
                </anchor>
              </controlPr>
            </control>
          </mc:Choice>
        </mc:AlternateContent>
        <mc:AlternateContent xmlns:mc="http://schemas.openxmlformats.org/markup-compatibility/2006">
          <mc:Choice Requires="x14">
            <control shapeId="6305" r:id="rId164" name="Check Box 161">
              <controlPr defaultSize="0" autoFill="0" autoLine="0" autoPict="0">
                <anchor moveWithCells="1">
                  <from>
                    <xdr:col>4</xdr:col>
                    <xdr:colOff>152400</xdr:colOff>
                    <xdr:row>149</xdr:row>
                    <xdr:rowOff>171450</xdr:rowOff>
                  </from>
                  <to>
                    <xdr:col>4</xdr:col>
                    <xdr:colOff>457200</xdr:colOff>
                    <xdr:row>151</xdr:row>
                    <xdr:rowOff>9525</xdr:rowOff>
                  </to>
                </anchor>
              </controlPr>
            </control>
          </mc:Choice>
        </mc:AlternateContent>
        <mc:AlternateContent xmlns:mc="http://schemas.openxmlformats.org/markup-compatibility/2006">
          <mc:Choice Requires="x14">
            <control shapeId="6306" r:id="rId165" name="Check Box 162">
              <controlPr defaultSize="0" autoFill="0" autoLine="0" autoPict="0">
                <anchor moveWithCells="1">
                  <from>
                    <xdr:col>5</xdr:col>
                    <xdr:colOff>152400</xdr:colOff>
                    <xdr:row>149</xdr:row>
                    <xdr:rowOff>171450</xdr:rowOff>
                  </from>
                  <to>
                    <xdr:col>5</xdr:col>
                    <xdr:colOff>457200</xdr:colOff>
                    <xdr:row>151</xdr:row>
                    <xdr:rowOff>9525</xdr:rowOff>
                  </to>
                </anchor>
              </controlPr>
            </control>
          </mc:Choice>
        </mc:AlternateContent>
        <mc:AlternateContent xmlns:mc="http://schemas.openxmlformats.org/markup-compatibility/2006">
          <mc:Choice Requires="x14">
            <control shapeId="6307" r:id="rId166" name="Check Box 163">
              <controlPr defaultSize="0" autoFill="0" autoLine="0" autoPict="0">
                <anchor moveWithCells="1">
                  <from>
                    <xdr:col>2</xdr:col>
                    <xdr:colOff>152400</xdr:colOff>
                    <xdr:row>150</xdr:row>
                    <xdr:rowOff>171450</xdr:rowOff>
                  </from>
                  <to>
                    <xdr:col>2</xdr:col>
                    <xdr:colOff>457200</xdr:colOff>
                    <xdr:row>152</xdr:row>
                    <xdr:rowOff>9525</xdr:rowOff>
                  </to>
                </anchor>
              </controlPr>
            </control>
          </mc:Choice>
        </mc:AlternateContent>
        <mc:AlternateContent xmlns:mc="http://schemas.openxmlformats.org/markup-compatibility/2006">
          <mc:Choice Requires="x14">
            <control shapeId="6308" r:id="rId167" name="Check Box 164">
              <controlPr defaultSize="0" autoFill="0" autoLine="0" autoPict="0">
                <anchor moveWithCells="1">
                  <from>
                    <xdr:col>3</xdr:col>
                    <xdr:colOff>152400</xdr:colOff>
                    <xdr:row>150</xdr:row>
                    <xdr:rowOff>171450</xdr:rowOff>
                  </from>
                  <to>
                    <xdr:col>3</xdr:col>
                    <xdr:colOff>457200</xdr:colOff>
                    <xdr:row>152</xdr:row>
                    <xdr:rowOff>9525</xdr:rowOff>
                  </to>
                </anchor>
              </controlPr>
            </control>
          </mc:Choice>
        </mc:AlternateContent>
        <mc:AlternateContent xmlns:mc="http://schemas.openxmlformats.org/markup-compatibility/2006">
          <mc:Choice Requires="x14">
            <control shapeId="6309" r:id="rId168" name="Check Box 165">
              <controlPr defaultSize="0" autoFill="0" autoLine="0" autoPict="0">
                <anchor moveWithCells="1">
                  <from>
                    <xdr:col>4</xdr:col>
                    <xdr:colOff>152400</xdr:colOff>
                    <xdr:row>150</xdr:row>
                    <xdr:rowOff>171450</xdr:rowOff>
                  </from>
                  <to>
                    <xdr:col>4</xdr:col>
                    <xdr:colOff>457200</xdr:colOff>
                    <xdr:row>152</xdr:row>
                    <xdr:rowOff>9525</xdr:rowOff>
                  </to>
                </anchor>
              </controlPr>
            </control>
          </mc:Choice>
        </mc:AlternateContent>
        <mc:AlternateContent xmlns:mc="http://schemas.openxmlformats.org/markup-compatibility/2006">
          <mc:Choice Requires="x14">
            <control shapeId="6310" r:id="rId169" name="Check Box 166">
              <controlPr defaultSize="0" autoFill="0" autoLine="0" autoPict="0">
                <anchor moveWithCells="1">
                  <from>
                    <xdr:col>5</xdr:col>
                    <xdr:colOff>152400</xdr:colOff>
                    <xdr:row>150</xdr:row>
                    <xdr:rowOff>171450</xdr:rowOff>
                  </from>
                  <to>
                    <xdr:col>5</xdr:col>
                    <xdr:colOff>457200</xdr:colOff>
                    <xdr:row>152</xdr:row>
                    <xdr:rowOff>9525</xdr:rowOff>
                  </to>
                </anchor>
              </controlPr>
            </control>
          </mc:Choice>
        </mc:AlternateContent>
        <mc:AlternateContent xmlns:mc="http://schemas.openxmlformats.org/markup-compatibility/2006">
          <mc:Choice Requires="x14">
            <control shapeId="6311" r:id="rId170" name="Check Box 167">
              <controlPr defaultSize="0" autoFill="0" autoLine="0" autoPict="0">
                <anchor moveWithCells="1">
                  <from>
                    <xdr:col>2</xdr:col>
                    <xdr:colOff>152400</xdr:colOff>
                    <xdr:row>146</xdr:row>
                    <xdr:rowOff>180975</xdr:rowOff>
                  </from>
                  <to>
                    <xdr:col>2</xdr:col>
                    <xdr:colOff>457200</xdr:colOff>
                    <xdr:row>148</xdr:row>
                    <xdr:rowOff>19050</xdr:rowOff>
                  </to>
                </anchor>
              </controlPr>
            </control>
          </mc:Choice>
        </mc:AlternateContent>
        <mc:AlternateContent xmlns:mc="http://schemas.openxmlformats.org/markup-compatibility/2006">
          <mc:Choice Requires="x14">
            <control shapeId="6312" r:id="rId171" name="Check Box 168">
              <controlPr defaultSize="0" autoFill="0" autoLine="0" autoPict="0">
                <anchor moveWithCells="1">
                  <from>
                    <xdr:col>3</xdr:col>
                    <xdr:colOff>152400</xdr:colOff>
                    <xdr:row>146</xdr:row>
                    <xdr:rowOff>180975</xdr:rowOff>
                  </from>
                  <to>
                    <xdr:col>3</xdr:col>
                    <xdr:colOff>457200</xdr:colOff>
                    <xdr:row>148</xdr:row>
                    <xdr:rowOff>19050</xdr:rowOff>
                  </to>
                </anchor>
              </controlPr>
            </control>
          </mc:Choice>
        </mc:AlternateContent>
        <mc:AlternateContent xmlns:mc="http://schemas.openxmlformats.org/markup-compatibility/2006">
          <mc:Choice Requires="x14">
            <control shapeId="6313" r:id="rId172" name="Check Box 169">
              <controlPr defaultSize="0" autoFill="0" autoLine="0" autoPict="0">
                <anchor moveWithCells="1">
                  <from>
                    <xdr:col>4</xdr:col>
                    <xdr:colOff>152400</xdr:colOff>
                    <xdr:row>146</xdr:row>
                    <xdr:rowOff>180975</xdr:rowOff>
                  </from>
                  <to>
                    <xdr:col>4</xdr:col>
                    <xdr:colOff>457200</xdr:colOff>
                    <xdr:row>148</xdr:row>
                    <xdr:rowOff>19050</xdr:rowOff>
                  </to>
                </anchor>
              </controlPr>
            </control>
          </mc:Choice>
        </mc:AlternateContent>
        <mc:AlternateContent xmlns:mc="http://schemas.openxmlformats.org/markup-compatibility/2006">
          <mc:Choice Requires="x14">
            <control shapeId="6314" r:id="rId173" name="Check Box 170">
              <controlPr defaultSize="0" autoFill="0" autoLine="0" autoPict="0">
                <anchor moveWithCells="1">
                  <from>
                    <xdr:col>5</xdr:col>
                    <xdr:colOff>152400</xdr:colOff>
                    <xdr:row>146</xdr:row>
                    <xdr:rowOff>180975</xdr:rowOff>
                  </from>
                  <to>
                    <xdr:col>5</xdr:col>
                    <xdr:colOff>457200</xdr:colOff>
                    <xdr:row>148</xdr:row>
                    <xdr:rowOff>19050</xdr:rowOff>
                  </to>
                </anchor>
              </controlPr>
            </control>
          </mc:Choice>
        </mc:AlternateContent>
        <mc:AlternateContent xmlns:mc="http://schemas.openxmlformats.org/markup-compatibility/2006">
          <mc:Choice Requires="x14">
            <control shapeId="6315" r:id="rId174" name="Check Box 171">
              <controlPr defaultSize="0" autoFill="0" autoLine="0" autoPict="0">
                <anchor moveWithCells="1">
                  <from>
                    <xdr:col>1</xdr:col>
                    <xdr:colOff>57150</xdr:colOff>
                    <xdr:row>17</xdr:row>
                    <xdr:rowOff>28575</xdr:rowOff>
                  </from>
                  <to>
                    <xdr:col>1</xdr:col>
                    <xdr:colOff>361950</xdr:colOff>
                    <xdr:row>17</xdr:row>
                    <xdr:rowOff>247650</xdr:rowOff>
                  </to>
                </anchor>
              </controlPr>
            </control>
          </mc:Choice>
        </mc:AlternateContent>
        <mc:AlternateContent xmlns:mc="http://schemas.openxmlformats.org/markup-compatibility/2006">
          <mc:Choice Requires="x14">
            <control shapeId="6316" r:id="rId175" name="Check Box 172">
              <controlPr defaultSize="0" autoFill="0" autoLine="0" autoPict="0">
                <anchor moveWithCells="1">
                  <from>
                    <xdr:col>1</xdr:col>
                    <xdr:colOff>57150</xdr:colOff>
                    <xdr:row>18</xdr:row>
                    <xdr:rowOff>28575</xdr:rowOff>
                  </from>
                  <to>
                    <xdr:col>1</xdr:col>
                    <xdr:colOff>361950</xdr:colOff>
                    <xdr:row>18</xdr:row>
                    <xdr:rowOff>247650</xdr:rowOff>
                  </to>
                </anchor>
              </controlPr>
            </control>
          </mc:Choice>
        </mc:AlternateContent>
        <mc:AlternateContent xmlns:mc="http://schemas.openxmlformats.org/markup-compatibility/2006">
          <mc:Choice Requires="x14">
            <control shapeId="6317" r:id="rId176" name="Check Box 173">
              <controlPr defaultSize="0" autoFill="0" autoLine="0" autoPict="0">
                <anchor moveWithCells="1">
                  <from>
                    <xdr:col>1</xdr:col>
                    <xdr:colOff>57150</xdr:colOff>
                    <xdr:row>19</xdr:row>
                    <xdr:rowOff>28575</xdr:rowOff>
                  </from>
                  <to>
                    <xdr:col>1</xdr:col>
                    <xdr:colOff>361950</xdr:colOff>
                    <xdr:row>19</xdr:row>
                    <xdr:rowOff>247650</xdr:rowOff>
                  </to>
                </anchor>
              </controlPr>
            </control>
          </mc:Choice>
        </mc:AlternateContent>
        <mc:AlternateContent xmlns:mc="http://schemas.openxmlformats.org/markup-compatibility/2006">
          <mc:Choice Requires="x14">
            <control shapeId="6318" r:id="rId177" name="Check Box 174">
              <controlPr defaultSize="0" autoFill="0" autoLine="0" autoPict="0">
                <anchor moveWithCells="1">
                  <from>
                    <xdr:col>2</xdr:col>
                    <xdr:colOff>152400</xdr:colOff>
                    <xdr:row>58</xdr:row>
                    <xdr:rowOff>171450</xdr:rowOff>
                  </from>
                  <to>
                    <xdr:col>2</xdr:col>
                    <xdr:colOff>457200</xdr:colOff>
                    <xdr:row>60</xdr:row>
                    <xdr:rowOff>9525</xdr:rowOff>
                  </to>
                </anchor>
              </controlPr>
            </control>
          </mc:Choice>
        </mc:AlternateContent>
        <mc:AlternateContent xmlns:mc="http://schemas.openxmlformats.org/markup-compatibility/2006">
          <mc:Choice Requires="x14">
            <control shapeId="6319" r:id="rId178" name="Check Box 175">
              <controlPr defaultSize="0" autoFill="0" autoLine="0" autoPict="0">
                <anchor moveWithCells="1">
                  <from>
                    <xdr:col>3</xdr:col>
                    <xdr:colOff>152400</xdr:colOff>
                    <xdr:row>58</xdr:row>
                    <xdr:rowOff>171450</xdr:rowOff>
                  </from>
                  <to>
                    <xdr:col>3</xdr:col>
                    <xdr:colOff>457200</xdr:colOff>
                    <xdr:row>60</xdr:row>
                    <xdr:rowOff>9525</xdr:rowOff>
                  </to>
                </anchor>
              </controlPr>
            </control>
          </mc:Choice>
        </mc:AlternateContent>
        <mc:AlternateContent xmlns:mc="http://schemas.openxmlformats.org/markup-compatibility/2006">
          <mc:Choice Requires="x14">
            <control shapeId="6320" r:id="rId179" name="Check Box 176">
              <controlPr defaultSize="0" autoFill="0" autoLine="0" autoPict="0">
                <anchor moveWithCells="1">
                  <from>
                    <xdr:col>4</xdr:col>
                    <xdr:colOff>152400</xdr:colOff>
                    <xdr:row>58</xdr:row>
                    <xdr:rowOff>171450</xdr:rowOff>
                  </from>
                  <to>
                    <xdr:col>4</xdr:col>
                    <xdr:colOff>457200</xdr:colOff>
                    <xdr:row>60</xdr:row>
                    <xdr:rowOff>9525</xdr:rowOff>
                  </to>
                </anchor>
              </controlPr>
            </control>
          </mc:Choice>
        </mc:AlternateContent>
        <mc:AlternateContent xmlns:mc="http://schemas.openxmlformats.org/markup-compatibility/2006">
          <mc:Choice Requires="x14">
            <control shapeId="6321" r:id="rId180" name="Check Box 177">
              <controlPr defaultSize="0" autoFill="0" autoLine="0" autoPict="0">
                <anchor moveWithCells="1">
                  <from>
                    <xdr:col>5</xdr:col>
                    <xdr:colOff>152400</xdr:colOff>
                    <xdr:row>58</xdr:row>
                    <xdr:rowOff>171450</xdr:rowOff>
                  </from>
                  <to>
                    <xdr:col>5</xdr:col>
                    <xdr:colOff>457200</xdr:colOff>
                    <xdr:row>60</xdr:row>
                    <xdr:rowOff>9525</xdr:rowOff>
                  </to>
                </anchor>
              </controlPr>
            </control>
          </mc:Choice>
        </mc:AlternateContent>
        <mc:AlternateContent xmlns:mc="http://schemas.openxmlformats.org/markup-compatibility/2006">
          <mc:Choice Requires="x14">
            <control shapeId="6322" r:id="rId181" name="Check Box 178">
              <controlPr defaultSize="0" autoFill="0" autoLine="0" autoPict="0">
                <anchor moveWithCells="1">
                  <from>
                    <xdr:col>2</xdr:col>
                    <xdr:colOff>152400</xdr:colOff>
                    <xdr:row>109</xdr:row>
                    <xdr:rowOff>171450</xdr:rowOff>
                  </from>
                  <to>
                    <xdr:col>2</xdr:col>
                    <xdr:colOff>457200</xdr:colOff>
                    <xdr:row>111</xdr:row>
                    <xdr:rowOff>9525</xdr:rowOff>
                  </to>
                </anchor>
              </controlPr>
            </control>
          </mc:Choice>
        </mc:AlternateContent>
        <mc:AlternateContent xmlns:mc="http://schemas.openxmlformats.org/markup-compatibility/2006">
          <mc:Choice Requires="x14">
            <control shapeId="6323" r:id="rId182" name="Check Box 179">
              <controlPr defaultSize="0" autoFill="0" autoLine="0" autoPict="0">
                <anchor moveWithCells="1">
                  <from>
                    <xdr:col>3</xdr:col>
                    <xdr:colOff>152400</xdr:colOff>
                    <xdr:row>109</xdr:row>
                    <xdr:rowOff>171450</xdr:rowOff>
                  </from>
                  <to>
                    <xdr:col>3</xdr:col>
                    <xdr:colOff>457200</xdr:colOff>
                    <xdr:row>111</xdr:row>
                    <xdr:rowOff>9525</xdr:rowOff>
                  </to>
                </anchor>
              </controlPr>
            </control>
          </mc:Choice>
        </mc:AlternateContent>
        <mc:AlternateContent xmlns:mc="http://schemas.openxmlformats.org/markup-compatibility/2006">
          <mc:Choice Requires="x14">
            <control shapeId="6324" r:id="rId183" name="Check Box 180">
              <controlPr defaultSize="0" autoFill="0" autoLine="0" autoPict="0">
                <anchor moveWithCells="1">
                  <from>
                    <xdr:col>4</xdr:col>
                    <xdr:colOff>152400</xdr:colOff>
                    <xdr:row>109</xdr:row>
                    <xdr:rowOff>171450</xdr:rowOff>
                  </from>
                  <to>
                    <xdr:col>4</xdr:col>
                    <xdr:colOff>457200</xdr:colOff>
                    <xdr:row>111</xdr:row>
                    <xdr:rowOff>9525</xdr:rowOff>
                  </to>
                </anchor>
              </controlPr>
            </control>
          </mc:Choice>
        </mc:AlternateContent>
        <mc:AlternateContent xmlns:mc="http://schemas.openxmlformats.org/markup-compatibility/2006">
          <mc:Choice Requires="x14">
            <control shapeId="6325" r:id="rId184" name="Check Box 181">
              <controlPr defaultSize="0" autoFill="0" autoLine="0" autoPict="0">
                <anchor moveWithCells="1">
                  <from>
                    <xdr:col>5</xdr:col>
                    <xdr:colOff>152400</xdr:colOff>
                    <xdr:row>109</xdr:row>
                    <xdr:rowOff>171450</xdr:rowOff>
                  </from>
                  <to>
                    <xdr:col>5</xdr:col>
                    <xdr:colOff>457200</xdr:colOff>
                    <xdr:row>111</xdr:row>
                    <xdr:rowOff>9525</xdr:rowOff>
                  </to>
                </anchor>
              </controlPr>
            </control>
          </mc:Choice>
        </mc:AlternateContent>
        <mc:AlternateContent xmlns:mc="http://schemas.openxmlformats.org/markup-compatibility/2006">
          <mc:Choice Requires="x14">
            <control shapeId="6326" r:id="rId185" name="Check Box 182">
              <controlPr defaultSize="0" autoFill="0" autoLine="0" autoPict="0">
                <anchor moveWithCells="1">
                  <from>
                    <xdr:col>2</xdr:col>
                    <xdr:colOff>152400</xdr:colOff>
                    <xdr:row>110</xdr:row>
                    <xdr:rowOff>171450</xdr:rowOff>
                  </from>
                  <to>
                    <xdr:col>2</xdr:col>
                    <xdr:colOff>457200</xdr:colOff>
                    <xdr:row>112</xdr:row>
                    <xdr:rowOff>9525</xdr:rowOff>
                  </to>
                </anchor>
              </controlPr>
            </control>
          </mc:Choice>
        </mc:AlternateContent>
        <mc:AlternateContent xmlns:mc="http://schemas.openxmlformats.org/markup-compatibility/2006">
          <mc:Choice Requires="x14">
            <control shapeId="6327" r:id="rId186" name="Check Box 183">
              <controlPr defaultSize="0" autoFill="0" autoLine="0" autoPict="0">
                <anchor moveWithCells="1">
                  <from>
                    <xdr:col>3</xdr:col>
                    <xdr:colOff>152400</xdr:colOff>
                    <xdr:row>110</xdr:row>
                    <xdr:rowOff>171450</xdr:rowOff>
                  </from>
                  <to>
                    <xdr:col>3</xdr:col>
                    <xdr:colOff>457200</xdr:colOff>
                    <xdr:row>112</xdr:row>
                    <xdr:rowOff>9525</xdr:rowOff>
                  </to>
                </anchor>
              </controlPr>
            </control>
          </mc:Choice>
        </mc:AlternateContent>
        <mc:AlternateContent xmlns:mc="http://schemas.openxmlformats.org/markup-compatibility/2006">
          <mc:Choice Requires="x14">
            <control shapeId="6328" r:id="rId187" name="Check Box 184">
              <controlPr defaultSize="0" autoFill="0" autoLine="0" autoPict="0">
                <anchor moveWithCells="1">
                  <from>
                    <xdr:col>4</xdr:col>
                    <xdr:colOff>152400</xdr:colOff>
                    <xdr:row>110</xdr:row>
                    <xdr:rowOff>171450</xdr:rowOff>
                  </from>
                  <to>
                    <xdr:col>4</xdr:col>
                    <xdr:colOff>457200</xdr:colOff>
                    <xdr:row>112</xdr:row>
                    <xdr:rowOff>9525</xdr:rowOff>
                  </to>
                </anchor>
              </controlPr>
            </control>
          </mc:Choice>
        </mc:AlternateContent>
        <mc:AlternateContent xmlns:mc="http://schemas.openxmlformats.org/markup-compatibility/2006">
          <mc:Choice Requires="x14">
            <control shapeId="6329" r:id="rId188" name="Check Box 185">
              <controlPr defaultSize="0" autoFill="0" autoLine="0" autoPict="0">
                <anchor moveWithCells="1">
                  <from>
                    <xdr:col>5</xdr:col>
                    <xdr:colOff>152400</xdr:colOff>
                    <xdr:row>110</xdr:row>
                    <xdr:rowOff>171450</xdr:rowOff>
                  </from>
                  <to>
                    <xdr:col>5</xdr:col>
                    <xdr:colOff>457200</xdr:colOff>
                    <xdr:row>112</xdr:row>
                    <xdr:rowOff>9525</xdr:rowOff>
                  </to>
                </anchor>
              </controlPr>
            </control>
          </mc:Choice>
        </mc:AlternateContent>
        <mc:AlternateContent xmlns:mc="http://schemas.openxmlformats.org/markup-compatibility/2006">
          <mc:Choice Requires="x14">
            <control shapeId="6330" r:id="rId189" name="Check Box 186">
              <controlPr defaultSize="0" autoFill="0" autoLine="0" autoPict="0">
                <anchor moveWithCells="1">
                  <from>
                    <xdr:col>2</xdr:col>
                    <xdr:colOff>152400</xdr:colOff>
                    <xdr:row>111</xdr:row>
                    <xdr:rowOff>171450</xdr:rowOff>
                  </from>
                  <to>
                    <xdr:col>2</xdr:col>
                    <xdr:colOff>457200</xdr:colOff>
                    <xdr:row>113</xdr:row>
                    <xdr:rowOff>9525</xdr:rowOff>
                  </to>
                </anchor>
              </controlPr>
            </control>
          </mc:Choice>
        </mc:AlternateContent>
        <mc:AlternateContent xmlns:mc="http://schemas.openxmlformats.org/markup-compatibility/2006">
          <mc:Choice Requires="x14">
            <control shapeId="6331" r:id="rId190" name="Check Box 187">
              <controlPr defaultSize="0" autoFill="0" autoLine="0" autoPict="0">
                <anchor moveWithCells="1">
                  <from>
                    <xdr:col>3</xdr:col>
                    <xdr:colOff>152400</xdr:colOff>
                    <xdr:row>111</xdr:row>
                    <xdr:rowOff>171450</xdr:rowOff>
                  </from>
                  <to>
                    <xdr:col>3</xdr:col>
                    <xdr:colOff>457200</xdr:colOff>
                    <xdr:row>113</xdr:row>
                    <xdr:rowOff>9525</xdr:rowOff>
                  </to>
                </anchor>
              </controlPr>
            </control>
          </mc:Choice>
        </mc:AlternateContent>
        <mc:AlternateContent xmlns:mc="http://schemas.openxmlformats.org/markup-compatibility/2006">
          <mc:Choice Requires="x14">
            <control shapeId="6332" r:id="rId191" name="Check Box 188">
              <controlPr defaultSize="0" autoFill="0" autoLine="0" autoPict="0">
                <anchor moveWithCells="1">
                  <from>
                    <xdr:col>4</xdr:col>
                    <xdr:colOff>152400</xdr:colOff>
                    <xdr:row>111</xdr:row>
                    <xdr:rowOff>171450</xdr:rowOff>
                  </from>
                  <to>
                    <xdr:col>4</xdr:col>
                    <xdr:colOff>457200</xdr:colOff>
                    <xdr:row>113</xdr:row>
                    <xdr:rowOff>9525</xdr:rowOff>
                  </to>
                </anchor>
              </controlPr>
            </control>
          </mc:Choice>
        </mc:AlternateContent>
        <mc:AlternateContent xmlns:mc="http://schemas.openxmlformats.org/markup-compatibility/2006">
          <mc:Choice Requires="x14">
            <control shapeId="6333" r:id="rId192" name="Check Box 189">
              <controlPr defaultSize="0" autoFill="0" autoLine="0" autoPict="0">
                <anchor moveWithCells="1">
                  <from>
                    <xdr:col>5</xdr:col>
                    <xdr:colOff>152400</xdr:colOff>
                    <xdr:row>111</xdr:row>
                    <xdr:rowOff>171450</xdr:rowOff>
                  </from>
                  <to>
                    <xdr:col>5</xdr:col>
                    <xdr:colOff>457200</xdr:colOff>
                    <xdr:row>113</xdr:row>
                    <xdr:rowOff>9525</xdr:rowOff>
                  </to>
                </anchor>
              </controlPr>
            </control>
          </mc:Choice>
        </mc:AlternateContent>
        <mc:AlternateContent xmlns:mc="http://schemas.openxmlformats.org/markup-compatibility/2006">
          <mc:Choice Requires="x14">
            <control shapeId="6334" r:id="rId193" name="Check Box 190">
              <controlPr defaultSize="0" autoFill="0" autoLine="0" autoPict="0">
                <anchor moveWithCells="1">
                  <from>
                    <xdr:col>2</xdr:col>
                    <xdr:colOff>152400</xdr:colOff>
                    <xdr:row>112</xdr:row>
                    <xdr:rowOff>171450</xdr:rowOff>
                  </from>
                  <to>
                    <xdr:col>2</xdr:col>
                    <xdr:colOff>457200</xdr:colOff>
                    <xdr:row>114</xdr:row>
                    <xdr:rowOff>9525</xdr:rowOff>
                  </to>
                </anchor>
              </controlPr>
            </control>
          </mc:Choice>
        </mc:AlternateContent>
        <mc:AlternateContent xmlns:mc="http://schemas.openxmlformats.org/markup-compatibility/2006">
          <mc:Choice Requires="x14">
            <control shapeId="6335" r:id="rId194" name="Check Box 191">
              <controlPr defaultSize="0" autoFill="0" autoLine="0" autoPict="0">
                <anchor moveWithCells="1">
                  <from>
                    <xdr:col>3</xdr:col>
                    <xdr:colOff>152400</xdr:colOff>
                    <xdr:row>112</xdr:row>
                    <xdr:rowOff>171450</xdr:rowOff>
                  </from>
                  <to>
                    <xdr:col>3</xdr:col>
                    <xdr:colOff>457200</xdr:colOff>
                    <xdr:row>114</xdr:row>
                    <xdr:rowOff>9525</xdr:rowOff>
                  </to>
                </anchor>
              </controlPr>
            </control>
          </mc:Choice>
        </mc:AlternateContent>
        <mc:AlternateContent xmlns:mc="http://schemas.openxmlformats.org/markup-compatibility/2006">
          <mc:Choice Requires="x14">
            <control shapeId="6336" r:id="rId195" name="Check Box 192">
              <controlPr defaultSize="0" autoFill="0" autoLine="0" autoPict="0">
                <anchor moveWithCells="1">
                  <from>
                    <xdr:col>4</xdr:col>
                    <xdr:colOff>152400</xdr:colOff>
                    <xdr:row>112</xdr:row>
                    <xdr:rowOff>171450</xdr:rowOff>
                  </from>
                  <to>
                    <xdr:col>4</xdr:col>
                    <xdr:colOff>457200</xdr:colOff>
                    <xdr:row>114</xdr:row>
                    <xdr:rowOff>9525</xdr:rowOff>
                  </to>
                </anchor>
              </controlPr>
            </control>
          </mc:Choice>
        </mc:AlternateContent>
        <mc:AlternateContent xmlns:mc="http://schemas.openxmlformats.org/markup-compatibility/2006">
          <mc:Choice Requires="x14">
            <control shapeId="6337" r:id="rId196" name="Check Box 193">
              <controlPr defaultSize="0" autoFill="0" autoLine="0" autoPict="0">
                <anchor moveWithCells="1">
                  <from>
                    <xdr:col>5</xdr:col>
                    <xdr:colOff>152400</xdr:colOff>
                    <xdr:row>112</xdr:row>
                    <xdr:rowOff>171450</xdr:rowOff>
                  </from>
                  <to>
                    <xdr:col>5</xdr:col>
                    <xdr:colOff>457200</xdr:colOff>
                    <xdr:row>114</xdr:row>
                    <xdr:rowOff>9525</xdr:rowOff>
                  </to>
                </anchor>
              </controlPr>
            </control>
          </mc:Choice>
        </mc:AlternateContent>
        <mc:AlternateContent xmlns:mc="http://schemas.openxmlformats.org/markup-compatibility/2006">
          <mc:Choice Requires="x14">
            <control shapeId="6338" r:id="rId197" name="Check Box 194">
              <controlPr defaultSize="0" autoFill="0" autoLine="0" autoPict="0">
                <anchor moveWithCells="1">
                  <from>
                    <xdr:col>2</xdr:col>
                    <xdr:colOff>152400</xdr:colOff>
                    <xdr:row>113</xdr:row>
                    <xdr:rowOff>171450</xdr:rowOff>
                  </from>
                  <to>
                    <xdr:col>2</xdr:col>
                    <xdr:colOff>457200</xdr:colOff>
                    <xdr:row>115</xdr:row>
                    <xdr:rowOff>9525</xdr:rowOff>
                  </to>
                </anchor>
              </controlPr>
            </control>
          </mc:Choice>
        </mc:AlternateContent>
        <mc:AlternateContent xmlns:mc="http://schemas.openxmlformats.org/markup-compatibility/2006">
          <mc:Choice Requires="x14">
            <control shapeId="6339" r:id="rId198" name="Check Box 195">
              <controlPr defaultSize="0" autoFill="0" autoLine="0" autoPict="0">
                <anchor moveWithCells="1">
                  <from>
                    <xdr:col>3</xdr:col>
                    <xdr:colOff>152400</xdr:colOff>
                    <xdr:row>113</xdr:row>
                    <xdr:rowOff>171450</xdr:rowOff>
                  </from>
                  <to>
                    <xdr:col>3</xdr:col>
                    <xdr:colOff>457200</xdr:colOff>
                    <xdr:row>115</xdr:row>
                    <xdr:rowOff>9525</xdr:rowOff>
                  </to>
                </anchor>
              </controlPr>
            </control>
          </mc:Choice>
        </mc:AlternateContent>
        <mc:AlternateContent xmlns:mc="http://schemas.openxmlformats.org/markup-compatibility/2006">
          <mc:Choice Requires="x14">
            <control shapeId="6340" r:id="rId199" name="Check Box 196">
              <controlPr defaultSize="0" autoFill="0" autoLine="0" autoPict="0">
                <anchor moveWithCells="1">
                  <from>
                    <xdr:col>4</xdr:col>
                    <xdr:colOff>152400</xdr:colOff>
                    <xdr:row>113</xdr:row>
                    <xdr:rowOff>171450</xdr:rowOff>
                  </from>
                  <to>
                    <xdr:col>4</xdr:col>
                    <xdr:colOff>457200</xdr:colOff>
                    <xdr:row>115</xdr:row>
                    <xdr:rowOff>9525</xdr:rowOff>
                  </to>
                </anchor>
              </controlPr>
            </control>
          </mc:Choice>
        </mc:AlternateContent>
        <mc:AlternateContent xmlns:mc="http://schemas.openxmlformats.org/markup-compatibility/2006">
          <mc:Choice Requires="x14">
            <control shapeId="6341" r:id="rId200" name="Check Box 197">
              <controlPr defaultSize="0" autoFill="0" autoLine="0" autoPict="0">
                <anchor moveWithCells="1">
                  <from>
                    <xdr:col>5</xdr:col>
                    <xdr:colOff>152400</xdr:colOff>
                    <xdr:row>113</xdr:row>
                    <xdr:rowOff>171450</xdr:rowOff>
                  </from>
                  <to>
                    <xdr:col>5</xdr:col>
                    <xdr:colOff>457200</xdr:colOff>
                    <xdr:row>115</xdr:row>
                    <xdr:rowOff>9525</xdr:rowOff>
                  </to>
                </anchor>
              </controlPr>
            </control>
          </mc:Choice>
        </mc:AlternateContent>
        <mc:AlternateContent xmlns:mc="http://schemas.openxmlformats.org/markup-compatibility/2006">
          <mc:Choice Requires="x14">
            <control shapeId="6342" r:id="rId201" name="Check Box 198">
              <controlPr defaultSize="0" autoFill="0" autoLine="0" autoPict="0">
                <anchor moveWithCells="1">
                  <from>
                    <xdr:col>2</xdr:col>
                    <xdr:colOff>152400</xdr:colOff>
                    <xdr:row>105</xdr:row>
                    <xdr:rowOff>171450</xdr:rowOff>
                  </from>
                  <to>
                    <xdr:col>2</xdr:col>
                    <xdr:colOff>457200</xdr:colOff>
                    <xdr:row>107</xdr:row>
                    <xdr:rowOff>9525</xdr:rowOff>
                  </to>
                </anchor>
              </controlPr>
            </control>
          </mc:Choice>
        </mc:AlternateContent>
        <mc:AlternateContent xmlns:mc="http://schemas.openxmlformats.org/markup-compatibility/2006">
          <mc:Choice Requires="x14">
            <control shapeId="6343" r:id="rId202" name="Check Box 199">
              <controlPr defaultSize="0" autoFill="0" autoLine="0" autoPict="0">
                <anchor moveWithCells="1">
                  <from>
                    <xdr:col>3</xdr:col>
                    <xdr:colOff>152400</xdr:colOff>
                    <xdr:row>105</xdr:row>
                    <xdr:rowOff>171450</xdr:rowOff>
                  </from>
                  <to>
                    <xdr:col>3</xdr:col>
                    <xdr:colOff>457200</xdr:colOff>
                    <xdr:row>107</xdr:row>
                    <xdr:rowOff>9525</xdr:rowOff>
                  </to>
                </anchor>
              </controlPr>
            </control>
          </mc:Choice>
        </mc:AlternateContent>
        <mc:AlternateContent xmlns:mc="http://schemas.openxmlformats.org/markup-compatibility/2006">
          <mc:Choice Requires="x14">
            <control shapeId="6344" r:id="rId203" name="Check Box 200">
              <controlPr defaultSize="0" autoFill="0" autoLine="0" autoPict="0">
                <anchor moveWithCells="1">
                  <from>
                    <xdr:col>4</xdr:col>
                    <xdr:colOff>152400</xdr:colOff>
                    <xdr:row>105</xdr:row>
                    <xdr:rowOff>171450</xdr:rowOff>
                  </from>
                  <to>
                    <xdr:col>4</xdr:col>
                    <xdr:colOff>457200</xdr:colOff>
                    <xdr:row>107</xdr:row>
                    <xdr:rowOff>9525</xdr:rowOff>
                  </to>
                </anchor>
              </controlPr>
            </control>
          </mc:Choice>
        </mc:AlternateContent>
        <mc:AlternateContent xmlns:mc="http://schemas.openxmlformats.org/markup-compatibility/2006">
          <mc:Choice Requires="x14">
            <control shapeId="6345" r:id="rId204" name="Check Box 201">
              <controlPr defaultSize="0" autoFill="0" autoLine="0" autoPict="0">
                <anchor moveWithCells="1">
                  <from>
                    <xdr:col>5</xdr:col>
                    <xdr:colOff>152400</xdr:colOff>
                    <xdr:row>105</xdr:row>
                    <xdr:rowOff>171450</xdr:rowOff>
                  </from>
                  <to>
                    <xdr:col>5</xdr:col>
                    <xdr:colOff>457200</xdr:colOff>
                    <xdr:row>107</xdr:row>
                    <xdr:rowOff>9525</xdr:rowOff>
                  </to>
                </anchor>
              </controlPr>
            </control>
          </mc:Choice>
        </mc:AlternateContent>
        <mc:AlternateContent xmlns:mc="http://schemas.openxmlformats.org/markup-compatibility/2006">
          <mc:Choice Requires="x14">
            <control shapeId="6346" r:id="rId205" name="Check Box 202">
              <controlPr defaultSize="0" autoFill="0" autoLine="0" autoPict="0">
                <anchor moveWithCells="1">
                  <from>
                    <xdr:col>2</xdr:col>
                    <xdr:colOff>152400</xdr:colOff>
                    <xdr:row>129</xdr:row>
                    <xdr:rowOff>171450</xdr:rowOff>
                  </from>
                  <to>
                    <xdr:col>2</xdr:col>
                    <xdr:colOff>457200</xdr:colOff>
                    <xdr:row>131</xdr:row>
                    <xdr:rowOff>9525</xdr:rowOff>
                  </to>
                </anchor>
              </controlPr>
            </control>
          </mc:Choice>
        </mc:AlternateContent>
        <mc:AlternateContent xmlns:mc="http://schemas.openxmlformats.org/markup-compatibility/2006">
          <mc:Choice Requires="x14">
            <control shapeId="6347" r:id="rId206" name="Check Box 203">
              <controlPr defaultSize="0" autoFill="0" autoLine="0" autoPict="0">
                <anchor moveWithCells="1">
                  <from>
                    <xdr:col>3</xdr:col>
                    <xdr:colOff>152400</xdr:colOff>
                    <xdr:row>129</xdr:row>
                    <xdr:rowOff>171450</xdr:rowOff>
                  </from>
                  <to>
                    <xdr:col>3</xdr:col>
                    <xdr:colOff>457200</xdr:colOff>
                    <xdr:row>131</xdr:row>
                    <xdr:rowOff>9525</xdr:rowOff>
                  </to>
                </anchor>
              </controlPr>
            </control>
          </mc:Choice>
        </mc:AlternateContent>
        <mc:AlternateContent xmlns:mc="http://schemas.openxmlformats.org/markup-compatibility/2006">
          <mc:Choice Requires="x14">
            <control shapeId="6348" r:id="rId207" name="Check Box 204">
              <controlPr defaultSize="0" autoFill="0" autoLine="0" autoPict="0">
                <anchor moveWithCells="1">
                  <from>
                    <xdr:col>4</xdr:col>
                    <xdr:colOff>152400</xdr:colOff>
                    <xdr:row>129</xdr:row>
                    <xdr:rowOff>171450</xdr:rowOff>
                  </from>
                  <to>
                    <xdr:col>4</xdr:col>
                    <xdr:colOff>457200</xdr:colOff>
                    <xdr:row>131</xdr:row>
                    <xdr:rowOff>9525</xdr:rowOff>
                  </to>
                </anchor>
              </controlPr>
            </control>
          </mc:Choice>
        </mc:AlternateContent>
        <mc:AlternateContent xmlns:mc="http://schemas.openxmlformats.org/markup-compatibility/2006">
          <mc:Choice Requires="x14">
            <control shapeId="6349" r:id="rId208" name="Check Box 205">
              <controlPr defaultSize="0" autoFill="0" autoLine="0" autoPict="0">
                <anchor moveWithCells="1">
                  <from>
                    <xdr:col>5</xdr:col>
                    <xdr:colOff>152400</xdr:colOff>
                    <xdr:row>129</xdr:row>
                    <xdr:rowOff>171450</xdr:rowOff>
                  </from>
                  <to>
                    <xdr:col>5</xdr:col>
                    <xdr:colOff>457200</xdr:colOff>
                    <xdr:row>131</xdr:row>
                    <xdr:rowOff>9525</xdr:rowOff>
                  </to>
                </anchor>
              </controlPr>
            </control>
          </mc:Choice>
        </mc:AlternateContent>
        <mc:AlternateContent xmlns:mc="http://schemas.openxmlformats.org/markup-compatibility/2006">
          <mc:Choice Requires="x14">
            <control shapeId="6350" r:id="rId209" name="Check Box 206">
              <controlPr defaultSize="0" autoFill="0" autoLine="0" autoPict="0">
                <anchor moveWithCells="1">
                  <from>
                    <xdr:col>2</xdr:col>
                    <xdr:colOff>152400</xdr:colOff>
                    <xdr:row>130</xdr:row>
                    <xdr:rowOff>171450</xdr:rowOff>
                  </from>
                  <to>
                    <xdr:col>2</xdr:col>
                    <xdr:colOff>457200</xdr:colOff>
                    <xdr:row>132</xdr:row>
                    <xdr:rowOff>9525</xdr:rowOff>
                  </to>
                </anchor>
              </controlPr>
            </control>
          </mc:Choice>
        </mc:AlternateContent>
        <mc:AlternateContent xmlns:mc="http://schemas.openxmlformats.org/markup-compatibility/2006">
          <mc:Choice Requires="x14">
            <control shapeId="6351" r:id="rId210" name="Check Box 207">
              <controlPr defaultSize="0" autoFill="0" autoLine="0" autoPict="0">
                <anchor moveWithCells="1">
                  <from>
                    <xdr:col>3</xdr:col>
                    <xdr:colOff>152400</xdr:colOff>
                    <xdr:row>130</xdr:row>
                    <xdr:rowOff>171450</xdr:rowOff>
                  </from>
                  <to>
                    <xdr:col>3</xdr:col>
                    <xdr:colOff>457200</xdr:colOff>
                    <xdr:row>132</xdr:row>
                    <xdr:rowOff>9525</xdr:rowOff>
                  </to>
                </anchor>
              </controlPr>
            </control>
          </mc:Choice>
        </mc:AlternateContent>
        <mc:AlternateContent xmlns:mc="http://schemas.openxmlformats.org/markup-compatibility/2006">
          <mc:Choice Requires="x14">
            <control shapeId="6352" r:id="rId211" name="Check Box 208">
              <controlPr defaultSize="0" autoFill="0" autoLine="0" autoPict="0">
                <anchor moveWithCells="1">
                  <from>
                    <xdr:col>4</xdr:col>
                    <xdr:colOff>152400</xdr:colOff>
                    <xdr:row>130</xdr:row>
                    <xdr:rowOff>171450</xdr:rowOff>
                  </from>
                  <to>
                    <xdr:col>4</xdr:col>
                    <xdr:colOff>457200</xdr:colOff>
                    <xdr:row>132</xdr:row>
                    <xdr:rowOff>9525</xdr:rowOff>
                  </to>
                </anchor>
              </controlPr>
            </control>
          </mc:Choice>
        </mc:AlternateContent>
        <mc:AlternateContent xmlns:mc="http://schemas.openxmlformats.org/markup-compatibility/2006">
          <mc:Choice Requires="x14">
            <control shapeId="6353" r:id="rId212" name="Check Box 209">
              <controlPr defaultSize="0" autoFill="0" autoLine="0" autoPict="0">
                <anchor moveWithCells="1">
                  <from>
                    <xdr:col>5</xdr:col>
                    <xdr:colOff>152400</xdr:colOff>
                    <xdr:row>130</xdr:row>
                    <xdr:rowOff>171450</xdr:rowOff>
                  </from>
                  <to>
                    <xdr:col>5</xdr:col>
                    <xdr:colOff>457200</xdr:colOff>
                    <xdr:row>132</xdr:row>
                    <xdr:rowOff>9525</xdr:rowOff>
                  </to>
                </anchor>
              </controlPr>
            </control>
          </mc:Choice>
        </mc:AlternateContent>
        <mc:AlternateContent xmlns:mc="http://schemas.openxmlformats.org/markup-compatibility/2006">
          <mc:Choice Requires="x14">
            <control shapeId="6354" r:id="rId213" name="Check Box 210">
              <controlPr defaultSize="0" autoFill="0" autoLine="0" autoPict="0">
                <anchor moveWithCells="1">
                  <from>
                    <xdr:col>2</xdr:col>
                    <xdr:colOff>152400</xdr:colOff>
                    <xdr:row>133</xdr:row>
                    <xdr:rowOff>171450</xdr:rowOff>
                  </from>
                  <to>
                    <xdr:col>2</xdr:col>
                    <xdr:colOff>457200</xdr:colOff>
                    <xdr:row>135</xdr:row>
                    <xdr:rowOff>9525</xdr:rowOff>
                  </to>
                </anchor>
              </controlPr>
            </control>
          </mc:Choice>
        </mc:AlternateContent>
        <mc:AlternateContent xmlns:mc="http://schemas.openxmlformats.org/markup-compatibility/2006">
          <mc:Choice Requires="x14">
            <control shapeId="6355" r:id="rId214" name="Check Box 211">
              <controlPr defaultSize="0" autoFill="0" autoLine="0" autoPict="0">
                <anchor moveWithCells="1">
                  <from>
                    <xdr:col>3</xdr:col>
                    <xdr:colOff>152400</xdr:colOff>
                    <xdr:row>133</xdr:row>
                    <xdr:rowOff>171450</xdr:rowOff>
                  </from>
                  <to>
                    <xdr:col>3</xdr:col>
                    <xdr:colOff>457200</xdr:colOff>
                    <xdr:row>135</xdr:row>
                    <xdr:rowOff>9525</xdr:rowOff>
                  </to>
                </anchor>
              </controlPr>
            </control>
          </mc:Choice>
        </mc:AlternateContent>
        <mc:AlternateContent xmlns:mc="http://schemas.openxmlformats.org/markup-compatibility/2006">
          <mc:Choice Requires="x14">
            <control shapeId="6356" r:id="rId215" name="Check Box 212">
              <controlPr defaultSize="0" autoFill="0" autoLine="0" autoPict="0">
                <anchor moveWithCells="1">
                  <from>
                    <xdr:col>4</xdr:col>
                    <xdr:colOff>152400</xdr:colOff>
                    <xdr:row>133</xdr:row>
                    <xdr:rowOff>171450</xdr:rowOff>
                  </from>
                  <to>
                    <xdr:col>4</xdr:col>
                    <xdr:colOff>457200</xdr:colOff>
                    <xdr:row>135</xdr:row>
                    <xdr:rowOff>9525</xdr:rowOff>
                  </to>
                </anchor>
              </controlPr>
            </control>
          </mc:Choice>
        </mc:AlternateContent>
        <mc:AlternateContent xmlns:mc="http://schemas.openxmlformats.org/markup-compatibility/2006">
          <mc:Choice Requires="x14">
            <control shapeId="6357" r:id="rId216" name="Check Box 213">
              <controlPr defaultSize="0" autoFill="0" autoLine="0" autoPict="0">
                <anchor moveWithCells="1">
                  <from>
                    <xdr:col>5</xdr:col>
                    <xdr:colOff>152400</xdr:colOff>
                    <xdr:row>133</xdr:row>
                    <xdr:rowOff>171450</xdr:rowOff>
                  </from>
                  <to>
                    <xdr:col>5</xdr:col>
                    <xdr:colOff>457200</xdr:colOff>
                    <xdr:row>135</xdr:row>
                    <xdr:rowOff>9525</xdr:rowOff>
                  </to>
                </anchor>
              </controlPr>
            </control>
          </mc:Choice>
        </mc:AlternateContent>
        <mc:AlternateContent xmlns:mc="http://schemas.openxmlformats.org/markup-compatibility/2006">
          <mc:Choice Requires="x14">
            <control shapeId="6358" r:id="rId217" name="Check Box 214">
              <controlPr defaultSize="0" autoFill="0" autoLine="0" autoPict="0">
                <anchor moveWithCells="1">
                  <from>
                    <xdr:col>2</xdr:col>
                    <xdr:colOff>152400</xdr:colOff>
                    <xdr:row>134</xdr:row>
                    <xdr:rowOff>171450</xdr:rowOff>
                  </from>
                  <to>
                    <xdr:col>2</xdr:col>
                    <xdr:colOff>457200</xdr:colOff>
                    <xdr:row>136</xdr:row>
                    <xdr:rowOff>9525</xdr:rowOff>
                  </to>
                </anchor>
              </controlPr>
            </control>
          </mc:Choice>
        </mc:AlternateContent>
        <mc:AlternateContent xmlns:mc="http://schemas.openxmlformats.org/markup-compatibility/2006">
          <mc:Choice Requires="x14">
            <control shapeId="6359" r:id="rId218" name="Check Box 215">
              <controlPr defaultSize="0" autoFill="0" autoLine="0" autoPict="0">
                <anchor moveWithCells="1">
                  <from>
                    <xdr:col>3</xdr:col>
                    <xdr:colOff>152400</xdr:colOff>
                    <xdr:row>134</xdr:row>
                    <xdr:rowOff>171450</xdr:rowOff>
                  </from>
                  <to>
                    <xdr:col>3</xdr:col>
                    <xdr:colOff>457200</xdr:colOff>
                    <xdr:row>136</xdr:row>
                    <xdr:rowOff>9525</xdr:rowOff>
                  </to>
                </anchor>
              </controlPr>
            </control>
          </mc:Choice>
        </mc:AlternateContent>
        <mc:AlternateContent xmlns:mc="http://schemas.openxmlformats.org/markup-compatibility/2006">
          <mc:Choice Requires="x14">
            <control shapeId="6360" r:id="rId219" name="Check Box 216">
              <controlPr defaultSize="0" autoFill="0" autoLine="0" autoPict="0">
                <anchor moveWithCells="1">
                  <from>
                    <xdr:col>4</xdr:col>
                    <xdr:colOff>152400</xdr:colOff>
                    <xdr:row>134</xdr:row>
                    <xdr:rowOff>171450</xdr:rowOff>
                  </from>
                  <to>
                    <xdr:col>4</xdr:col>
                    <xdr:colOff>457200</xdr:colOff>
                    <xdr:row>136</xdr:row>
                    <xdr:rowOff>9525</xdr:rowOff>
                  </to>
                </anchor>
              </controlPr>
            </control>
          </mc:Choice>
        </mc:AlternateContent>
        <mc:AlternateContent xmlns:mc="http://schemas.openxmlformats.org/markup-compatibility/2006">
          <mc:Choice Requires="x14">
            <control shapeId="6361" r:id="rId220" name="Check Box 217">
              <controlPr defaultSize="0" autoFill="0" autoLine="0" autoPict="0">
                <anchor moveWithCells="1">
                  <from>
                    <xdr:col>5</xdr:col>
                    <xdr:colOff>152400</xdr:colOff>
                    <xdr:row>134</xdr:row>
                    <xdr:rowOff>171450</xdr:rowOff>
                  </from>
                  <to>
                    <xdr:col>5</xdr:col>
                    <xdr:colOff>457200</xdr:colOff>
                    <xdr:row>136</xdr:row>
                    <xdr:rowOff>9525</xdr:rowOff>
                  </to>
                </anchor>
              </controlPr>
            </control>
          </mc:Choice>
        </mc:AlternateContent>
        <mc:AlternateContent xmlns:mc="http://schemas.openxmlformats.org/markup-compatibility/2006">
          <mc:Choice Requires="x14">
            <control shapeId="6362" r:id="rId221" name="Check Box 218">
              <controlPr defaultSize="0" autoFill="0" autoLine="0" autoPict="0">
                <anchor moveWithCells="1">
                  <from>
                    <xdr:col>2</xdr:col>
                    <xdr:colOff>152400</xdr:colOff>
                    <xdr:row>97</xdr:row>
                    <xdr:rowOff>171450</xdr:rowOff>
                  </from>
                  <to>
                    <xdr:col>2</xdr:col>
                    <xdr:colOff>457200</xdr:colOff>
                    <xdr:row>99</xdr:row>
                    <xdr:rowOff>9525</xdr:rowOff>
                  </to>
                </anchor>
              </controlPr>
            </control>
          </mc:Choice>
        </mc:AlternateContent>
        <mc:AlternateContent xmlns:mc="http://schemas.openxmlformats.org/markup-compatibility/2006">
          <mc:Choice Requires="x14">
            <control shapeId="6363" r:id="rId222" name="Check Box 219">
              <controlPr defaultSize="0" autoFill="0" autoLine="0" autoPict="0">
                <anchor moveWithCells="1">
                  <from>
                    <xdr:col>3</xdr:col>
                    <xdr:colOff>152400</xdr:colOff>
                    <xdr:row>97</xdr:row>
                    <xdr:rowOff>171450</xdr:rowOff>
                  </from>
                  <to>
                    <xdr:col>3</xdr:col>
                    <xdr:colOff>457200</xdr:colOff>
                    <xdr:row>99</xdr:row>
                    <xdr:rowOff>9525</xdr:rowOff>
                  </to>
                </anchor>
              </controlPr>
            </control>
          </mc:Choice>
        </mc:AlternateContent>
        <mc:AlternateContent xmlns:mc="http://schemas.openxmlformats.org/markup-compatibility/2006">
          <mc:Choice Requires="x14">
            <control shapeId="6364" r:id="rId223" name="Check Box 220">
              <controlPr defaultSize="0" autoFill="0" autoLine="0" autoPict="0">
                <anchor moveWithCells="1">
                  <from>
                    <xdr:col>4</xdr:col>
                    <xdr:colOff>152400</xdr:colOff>
                    <xdr:row>97</xdr:row>
                    <xdr:rowOff>171450</xdr:rowOff>
                  </from>
                  <to>
                    <xdr:col>4</xdr:col>
                    <xdr:colOff>457200</xdr:colOff>
                    <xdr:row>99</xdr:row>
                    <xdr:rowOff>9525</xdr:rowOff>
                  </to>
                </anchor>
              </controlPr>
            </control>
          </mc:Choice>
        </mc:AlternateContent>
        <mc:AlternateContent xmlns:mc="http://schemas.openxmlformats.org/markup-compatibility/2006">
          <mc:Choice Requires="x14">
            <control shapeId="6365" r:id="rId224" name="Check Box 221">
              <controlPr defaultSize="0" autoFill="0" autoLine="0" autoPict="0">
                <anchor moveWithCells="1">
                  <from>
                    <xdr:col>5</xdr:col>
                    <xdr:colOff>152400</xdr:colOff>
                    <xdr:row>97</xdr:row>
                    <xdr:rowOff>171450</xdr:rowOff>
                  </from>
                  <to>
                    <xdr:col>5</xdr:col>
                    <xdr:colOff>457200</xdr:colOff>
                    <xdr:row>99</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18</vt:i4>
      </vt:variant>
      <vt:variant>
        <vt:lpstr>Benoemde bereiken</vt:lpstr>
      </vt:variant>
      <vt:variant>
        <vt:i4>17</vt:i4>
      </vt:variant>
    </vt:vector>
  </HeadingPairs>
  <TitlesOfParts>
    <vt:vector size="35" baseType="lpstr">
      <vt:lpstr>Start</vt:lpstr>
      <vt:lpstr>Stappenplan</vt:lpstr>
      <vt:lpstr>Checklist</vt:lpstr>
      <vt:lpstr>Lijst aanmelding kleuters</vt:lpstr>
      <vt:lpstr>Resultaten aanmelding</vt:lpstr>
      <vt:lpstr>Jaarlijkse signalering 3-8</vt:lpstr>
      <vt:lpstr>Leerlingprofiel</vt:lpstr>
      <vt:lpstr>Signalering initiatief ouders</vt:lpstr>
      <vt:lpstr>oudervragenlijst Si-Di 3</vt:lpstr>
      <vt:lpstr>resultaten oudergesprek</vt:lpstr>
      <vt:lpstr>Diagnoselijst</vt:lpstr>
      <vt:lpstr>Diagnosegrafiek</vt:lpstr>
      <vt:lpstr>Resultaten leerkrachtendiagnose</vt:lpstr>
      <vt:lpstr>Leerlingvragenlijst</vt:lpstr>
      <vt:lpstr>Resultaten leerlingvragenlijst</vt:lpstr>
      <vt:lpstr>Toetsgegevens 3-8</vt:lpstr>
      <vt:lpstr>signalering onderpresteren</vt:lpstr>
      <vt:lpstr>Resultaten plan van aanpak</vt:lpstr>
      <vt:lpstr>Checklist!Afdrukbereik</vt:lpstr>
      <vt:lpstr>Diagnosegrafiek!Afdrukbereik</vt:lpstr>
      <vt:lpstr>Diagnoselijst!Afdrukbereik</vt:lpstr>
      <vt:lpstr>'Jaarlijkse signalering 3-8'!Afdrukbereik</vt:lpstr>
      <vt:lpstr>Leerlingprofiel!Afdrukbereik</vt:lpstr>
      <vt:lpstr>Leerlingvragenlijst!Afdrukbereik</vt:lpstr>
      <vt:lpstr>'Lijst aanmelding kleuters'!Afdrukbereik</vt:lpstr>
      <vt:lpstr>'oudervragenlijst Si-Di 3'!Afdrukbereik</vt:lpstr>
      <vt:lpstr>'Resultaten aanmelding'!Afdrukbereik</vt:lpstr>
      <vt:lpstr>'Resultaten leerkrachtendiagnose'!Afdrukbereik</vt:lpstr>
      <vt:lpstr>'Resultaten leerlingvragenlijst'!Afdrukbereik</vt:lpstr>
      <vt:lpstr>'resultaten oudergesprek'!Afdrukbereik</vt:lpstr>
      <vt:lpstr>'Resultaten plan van aanpak'!Afdrukbereik</vt:lpstr>
      <vt:lpstr>'Signalering initiatief ouders'!Afdrukbereik</vt:lpstr>
      <vt:lpstr>'signalering onderpresteren'!Afdrukbereik</vt:lpstr>
      <vt:lpstr>'Toetsgegevens 3-8'!Afdrukbereik</vt:lpstr>
      <vt:lpstr>'Resultaten aanmelding'!OLE_LINK3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Gebruiker</cp:lastModifiedBy>
  <dcterms:created xsi:type="dcterms:W3CDTF">2015-05-14T16:01:49Z</dcterms:created>
  <dcterms:modified xsi:type="dcterms:W3CDTF">2015-05-15T21:39:29Z</dcterms:modified>
</cp:coreProperties>
</file>