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ctee SOM groep 3-8\"/>
    </mc:Choice>
  </mc:AlternateContent>
  <bookViews>
    <workbookView xWindow="0" yWindow="0" windowWidth="23400" windowHeight="9060" tabRatio="846"/>
  </bookViews>
  <sheets>
    <sheet name="namen" sheetId="1" r:id="rId1"/>
    <sheet name="dictee 1" sheetId="18" r:id="rId2"/>
    <sheet name="dictee 2" sheetId="19" r:id="rId3"/>
    <sheet name="dictee 3" sheetId="20" r:id="rId4"/>
    <sheet name="dictee 4" sheetId="21" r:id="rId5"/>
    <sheet name="dictee 5" sheetId="22" r:id="rId6"/>
    <sheet name="dictee 6" sheetId="23" r:id="rId7"/>
    <sheet name="dictee 7" sheetId="17" r:id="rId8"/>
    <sheet name="dictee 8" sheetId="24" r:id="rId9"/>
    <sheet name="totaal woorddictee" sheetId="25" r:id="rId10"/>
    <sheet name="totaal zinnendictee" sheetId="27" r:id="rId11"/>
    <sheet name="totaal werkwoordendictee" sheetId="26" r:id="rId12"/>
    <sheet name="totaal gemiddelde" sheetId="29" r:id="rId13"/>
    <sheet name="individueel overzicht" sheetId="28" r:id="rId14"/>
  </sheets>
  <definedNames>
    <definedName name="_xlnm.Print_Area" localSheetId="13">'individueel overzicht'!$E$4:$P$29</definedName>
    <definedName name="_xlnm.Print_Area" localSheetId="12">'totaal gemiddelde'!$A$1:$K$43</definedName>
    <definedName name="_xlnm.Print_Area" localSheetId="11">'totaal werkwoordendictee'!$A$1:$O$45</definedName>
    <definedName name="_xlnm.Print_Area" localSheetId="10">'totaal zinnendictee'!$A$1:$O$45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9" l="1"/>
  <c r="F44" i="29"/>
  <c r="F3" i="29" s="1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E8" i="29"/>
  <c r="E9" i="29"/>
  <c r="E10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3" i="29" s="1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L12" i="28" l="1"/>
  <c r="K12" i="28"/>
  <c r="J12" i="28"/>
  <c r="I12" i="28"/>
  <c r="H12" i="28"/>
  <c r="G12" i="28"/>
  <c r="L11" i="28"/>
  <c r="K11" i="28"/>
  <c r="J11" i="28"/>
  <c r="I11" i="28"/>
  <c r="H11" i="28"/>
  <c r="G11" i="28"/>
  <c r="L10" i="28"/>
  <c r="K10" i="28"/>
  <c r="J10" i="28"/>
  <c r="I10" i="28"/>
  <c r="H10" i="28"/>
  <c r="G10" i="28"/>
  <c r="F12" i="28"/>
  <c r="F11" i="28"/>
  <c r="F10" i="28"/>
  <c r="L15" i="28"/>
  <c r="L14" i="28"/>
  <c r="K15" i="28"/>
  <c r="K14" i="28"/>
  <c r="J15" i="28"/>
  <c r="J14" i="28"/>
  <c r="I15" i="28"/>
  <c r="I14" i="28"/>
  <c r="H15" i="28"/>
  <c r="H14" i="28"/>
  <c r="G15" i="28"/>
  <c r="G14" i="28"/>
  <c r="L13" i="28"/>
  <c r="K13" i="28"/>
  <c r="J13" i="28"/>
  <c r="I13" i="28"/>
  <c r="H13" i="28"/>
  <c r="G13" i="28"/>
  <c r="F13" i="28"/>
  <c r="F14" i="28"/>
  <c r="F15" i="28"/>
  <c r="B5" i="28"/>
  <c r="C5" i="28"/>
  <c r="F4" i="28" s="1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K18" i="26" l="1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3" i="26" s="1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3" i="26" s="1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3" i="26" s="1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3" i="26" s="1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J46" i="27"/>
  <c r="I46" i="27"/>
  <c r="H46" i="27"/>
  <c r="G46" i="27"/>
  <c r="F46" i="27"/>
  <c r="F3" i="27" s="1"/>
  <c r="E46" i="27"/>
  <c r="D46" i="27"/>
  <c r="D18" i="26"/>
  <c r="D19" i="26"/>
  <c r="D20" i="26"/>
  <c r="D21" i="26"/>
  <c r="D22" i="26"/>
  <c r="D23" i="26"/>
  <c r="D24" i="26"/>
  <c r="P24" i="26" s="1"/>
  <c r="D25" i="26"/>
  <c r="D26" i="26"/>
  <c r="D27" i="26"/>
  <c r="D28" i="26"/>
  <c r="D29" i="26"/>
  <c r="D30" i="26"/>
  <c r="D31" i="26"/>
  <c r="D32" i="26"/>
  <c r="P32" i="26" s="1"/>
  <c r="D33" i="26"/>
  <c r="Q33" i="26" s="1"/>
  <c r="D34" i="26"/>
  <c r="D35" i="26"/>
  <c r="D36" i="26"/>
  <c r="D37" i="26"/>
  <c r="D38" i="26"/>
  <c r="D39" i="26"/>
  <c r="D40" i="26"/>
  <c r="D41" i="26"/>
  <c r="P41" i="26" s="1"/>
  <c r="D42" i="26"/>
  <c r="D43" i="26"/>
  <c r="D44" i="26"/>
  <c r="D45" i="26"/>
  <c r="J10" i="26"/>
  <c r="I10" i="26"/>
  <c r="H10" i="26"/>
  <c r="G10" i="26"/>
  <c r="F10" i="26"/>
  <c r="E10" i="26"/>
  <c r="K45" i="27"/>
  <c r="J45" i="27"/>
  <c r="I45" i="27"/>
  <c r="H45" i="27"/>
  <c r="G45" i="27"/>
  <c r="F45" i="27"/>
  <c r="E45" i="27"/>
  <c r="D45" i="27"/>
  <c r="P45" i="27" s="1"/>
  <c r="C45" i="27"/>
  <c r="K44" i="27"/>
  <c r="J44" i="27"/>
  <c r="I44" i="27"/>
  <c r="H44" i="27"/>
  <c r="G44" i="27"/>
  <c r="F44" i="27"/>
  <c r="E44" i="27"/>
  <c r="D44" i="27"/>
  <c r="C44" i="27"/>
  <c r="K43" i="27"/>
  <c r="J43" i="27"/>
  <c r="I43" i="27"/>
  <c r="H43" i="27"/>
  <c r="G43" i="27"/>
  <c r="F43" i="27"/>
  <c r="E43" i="27"/>
  <c r="D43" i="27"/>
  <c r="C43" i="27"/>
  <c r="K42" i="27"/>
  <c r="J42" i="27"/>
  <c r="I42" i="27"/>
  <c r="H42" i="27"/>
  <c r="G42" i="27"/>
  <c r="F42" i="27"/>
  <c r="E42" i="27"/>
  <c r="D42" i="27"/>
  <c r="C42" i="27"/>
  <c r="K41" i="27"/>
  <c r="J41" i="27"/>
  <c r="I41" i="27"/>
  <c r="H41" i="27"/>
  <c r="G41" i="27"/>
  <c r="F41" i="27"/>
  <c r="E41" i="27"/>
  <c r="D41" i="27"/>
  <c r="C41" i="27"/>
  <c r="K40" i="27"/>
  <c r="J40" i="27"/>
  <c r="I40" i="27"/>
  <c r="H40" i="27"/>
  <c r="G40" i="27"/>
  <c r="F40" i="27"/>
  <c r="E40" i="27"/>
  <c r="D40" i="27"/>
  <c r="C40" i="27"/>
  <c r="K39" i="27"/>
  <c r="J39" i="27"/>
  <c r="I39" i="27"/>
  <c r="H39" i="27"/>
  <c r="G39" i="27"/>
  <c r="F39" i="27"/>
  <c r="E39" i="27"/>
  <c r="D39" i="27"/>
  <c r="C39" i="27"/>
  <c r="K38" i="27"/>
  <c r="J38" i="27"/>
  <c r="I38" i="27"/>
  <c r="H38" i="27"/>
  <c r="G38" i="27"/>
  <c r="F38" i="27"/>
  <c r="E38" i="27"/>
  <c r="D38" i="27"/>
  <c r="P38" i="27" s="1"/>
  <c r="C38" i="27"/>
  <c r="K37" i="27"/>
  <c r="J37" i="27"/>
  <c r="I37" i="27"/>
  <c r="H37" i="27"/>
  <c r="G37" i="27"/>
  <c r="F37" i="27"/>
  <c r="E37" i="27"/>
  <c r="D37" i="27"/>
  <c r="C37" i="27"/>
  <c r="K36" i="27"/>
  <c r="J36" i="27"/>
  <c r="I36" i="27"/>
  <c r="H36" i="27"/>
  <c r="G36" i="27"/>
  <c r="F36" i="27"/>
  <c r="E36" i="27"/>
  <c r="D36" i="27"/>
  <c r="C36" i="27"/>
  <c r="K35" i="27"/>
  <c r="J35" i="27"/>
  <c r="I35" i="27"/>
  <c r="H35" i="27"/>
  <c r="G35" i="27"/>
  <c r="F35" i="27"/>
  <c r="E35" i="27"/>
  <c r="D35" i="27"/>
  <c r="C35" i="27"/>
  <c r="K34" i="27"/>
  <c r="J34" i="27"/>
  <c r="I34" i="27"/>
  <c r="H34" i="27"/>
  <c r="G34" i="27"/>
  <c r="F34" i="27"/>
  <c r="E34" i="27"/>
  <c r="D34" i="27"/>
  <c r="P34" i="27" s="1"/>
  <c r="C34" i="27"/>
  <c r="K33" i="27"/>
  <c r="J33" i="27"/>
  <c r="I33" i="27"/>
  <c r="H33" i="27"/>
  <c r="G33" i="27"/>
  <c r="F33" i="27"/>
  <c r="E33" i="27"/>
  <c r="D33" i="27"/>
  <c r="C33" i="27"/>
  <c r="K32" i="27"/>
  <c r="J32" i="27"/>
  <c r="I32" i="27"/>
  <c r="H32" i="27"/>
  <c r="G32" i="27"/>
  <c r="F32" i="27"/>
  <c r="E32" i="27"/>
  <c r="D32" i="27"/>
  <c r="C32" i="27"/>
  <c r="K31" i="27"/>
  <c r="J31" i="27"/>
  <c r="I31" i="27"/>
  <c r="H31" i="27"/>
  <c r="G31" i="27"/>
  <c r="F31" i="27"/>
  <c r="E31" i="27"/>
  <c r="D31" i="27"/>
  <c r="C31" i="27"/>
  <c r="K30" i="27"/>
  <c r="J30" i="27"/>
  <c r="I30" i="27"/>
  <c r="H30" i="27"/>
  <c r="G30" i="27"/>
  <c r="F30" i="27"/>
  <c r="E30" i="27"/>
  <c r="D30" i="27"/>
  <c r="P30" i="27" s="1"/>
  <c r="C30" i="27"/>
  <c r="K29" i="27"/>
  <c r="J29" i="27"/>
  <c r="I29" i="27"/>
  <c r="H29" i="27"/>
  <c r="G29" i="27"/>
  <c r="F29" i="27"/>
  <c r="E29" i="27"/>
  <c r="D29" i="27"/>
  <c r="C29" i="27"/>
  <c r="K28" i="27"/>
  <c r="J28" i="27"/>
  <c r="I28" i="27"/>
  <c r="H28" i="27"/>
  <c r="G28" i="27"/>
  <c r="F28" i="27"/>
  <c r="E28" i="27"/>
  <c r="D28" i="27"/>
  <c r="C28" i="27"/>
  <c r="K27" i="27"/>
  <c r="J27" i="27"/>
  <c r="I27" i="27"/>
  <c r="H27" i="27"/>
  <c r="G27" i="27"/>
  <c r="F27" i="27"/>
  <c r="E27" i="27"/>
  <c r="D27" i="27"/>
  <c r="C27" i="27"/>
  <c r="K26" i="27"/>
  <c r="J26" i="27"/>
  <c r="I26" i="27"/>
  <c r="H26" i="27"/>
  <c r="G26" i="27"/>
  <c r="F26" i="27"/>
  <c r="E26" i="27"/>
  <c r="D26" i="27"/>
  <c r="P26" i="27" s="1"/>
  <c r="C26" i="27"/>
  <c r="K25" i="27"/>
  <c r="J25" i="27"/>
  <c r="I25" i="27"/>
  <c r="H25" i="27"/>
  <c r="G25" i="27"/>
  <c r="F25" i="27"/>
  <c r="E25" i="27"/>
  <c r="D25" i="27"/>
  <c r="C25" i="27"/>
  <c r="K24" i="27"/>
  <c r="J24" i="27"/>
  <c r="I24" i="27"/>
  <c r="H24" i="27"/>
  <c r="G24" i="27"/>
  <c r="F24" i="27"/>
  <c r="E24" i="27"/>
  <c r="D24" i="27"/>
  <c r="C24" i="27"/>
  <c r="K23" i="27"/>
  <c r="J23" i="27"/>
  <c r="I23" i="27"/>
  <c r="H23" i="27"/>
  <c r="G23" i="27"/>
  <c r="F23" i="27"/>
  <c r="E23" i="27"/>
  <c r="D23" i="27"/>
  <c r="C23" i="27"/>
  <c r="K22" i="27"/>
  <c r="J22" i="27"/>
  <c r="I22" i="27"/>
  <c r="H22" i="27"/>
  <c r="G22" i="27"/>
  <c r="F22" i="27"/>
  <c r="E22" i="27"/>
  <c r="D22" i="27"/>
  <c r="P22" i="27" s="1"/>
  <c r="C22" i="27"/>
  <c r="K21" i="27"/>
  <c r="J21" i="27"/>
  <c r="I21" i="27"/>
  <c r="H21" i="27"/>
  <c r="G21" i="27"/>
  <c r="F21" i="27"/>
  <c r="E21" i="27"/>
  <c r="D21" i="27"/>
  <c r="C21" i="27"/>
  <c r="K20" i="27"/>
  <c r="J20" i="27"/>
  <c r="I20" i="27"/>
  <c r="H20" i="27"/>
  <c r="G20" i="27"/>
  <c r="F20" i="27"/>
  <c r="Q20" i="27" s="1"/>
  <c r="E20" i="27"/>
  <c r="D20" i="27"/>
  <c r="C20" i="27"/>
  <c r="K19" i="27"/>
  <c r="J19" i="27"/>
  <c r="I19" i="27"/>
  <c r="H19" i="27"/>
  <c r="G19" i="27"/>
  <c r="F19" i="27"/>
  <c r="E19" i="27"/>
  <c r="D19" i="27"/>
  <c r="C19" i="27"/>
  <c r="K18" i="27"/>
  <c r="J18" i="27"/>
  <c r="I18" i="27"/>
  <c r="H18" i="27"/>
  <c r="G18" i="27"/>
  <c r="F18" i="27"/>
  <c r="E18" i="27"/>
  <c r="D18" i="27"/>
  <c r="P18" i="27" s="1"/>
  <c r="C18" i="27"/>
  <c r="K17" i="27"/>
  <c r="J17" i="27"/>
  <c r="I17" i="27"/>
  <c r="H17" i="27"/>
  <c r="G17" i="27"/>
  <c r="F17" i="27"/>
  <c r="E17" i="27"/>
  <c r="D17" i="27"/>
  <c r="C17" i="27"/>
  <c r="K16" i="27"/>
  <c r="J16" i="27"/>
  <c r="I16" i="27"/>
  <c r="H16" i="27"/>
  <c r="G16" i="27"/>
  <c r="F16" i="27"/>
  <c r="Q16" i="27" s="1"/>
  <c r="E16" i="27"/>
  <c r="D16" i="27"/>
  <c r="C16" i="27"/>
  <c r="J15" i="27"/>
  <c r="I15" i="27"/>
  <c r="H15" i="27"/>
  <c r="G15" i="27"/>
  <c r="F15" i="27"/>
  <c r="E15" i="27"/>
  <c r="D15" i="27"/>
  <c r="C15" i="27"/>
  <c r="J14" i="27"/>
  <c r="I14" i="27"/>
  <c r="H14" i="27"/>
  <c r="G14" i="27"/>
  <c r="F14" i="27"/>
  <c r="E14" i="27"/>
  <c r="D14" i="27"/>
  <c r="C14" i="27"/>
  <c r="J13" i="27"/>
  <c r="I13" i="27"/>
  <c r="H13" i="27"/>
  <c r="G13" i="27"/>
  <c r="F13" i="27"/>
  <c r="E13" i="27"/>
  <c r="D13" i="27"/>
  <c r="C13" i="27"/>
  <c r="J12" i="27"/>
  <c r="I12" i="27"/>
  <c r="H12" i="27"/>
  <c r="G12" i="27"/>
  <c r="F12" i="27"/>
  <c r="E12" i="27"/>
  <c r="D12" i="27"/>
  <c r="C12" i="27"/>
  <c r="K11" i="27"/>
  <c r="J11" i="27"/>
  <c r="I11" i="27"/>
  <c r="H11" i="27"/>
  <c r="G11" i="27"/>
  <c r="F11" i="27"/>
  <c r="E11" i="27"/>
  <c r="D11" i="27"/>
  <c r="C11" i="27"/>
  <c r="J10" i="27"/>
  <c r="I10" i="27"/>
  <c r="H10" i="27"/>
  <c r="G10" i="27"/>
  <c r="F10" i="27"/>
  <c r="E10" i="27"/>
  <c r="D10" i="27"/>
  <c r="C10" i="27"/>
  <c r="L3" i="27"/>
  <c r="J3" i="27"/>
  <c r="I3" i="27"/>
  <c r="H3" i="27"/>
  <c r="G3" i="27"/>
  <c r="E3" i="27"/>
  <c r="D3" i="27"/>
  <c r="C10" i="18"/>
  <c r="P44" i="26"/>
  <c r="C45" i="26"/>
  <c r="C44" i="26"/>
  <c r="C43" i="26"/>
  <c r="C42" i="26"/>
  <c r="C41" i="26"/>
  <c r="P40" i="26"/>
  <c r="C40" i="26"/>
  <c r="C39" i="26"/>
  <c r="C38" i="26"/>
  <c r="C37" i="26"/>
  <c r="P36" i="26"/>
  <c r="Q36" i="26"/>
  <c r="C36" i="26"/>
  <c r="C35" i="26"/>
  <c r="C34" i="26"/>
  <c r="C33" i="26"/>
  <c r="Q32" i="26"/>
  <c r="C32" i="26"/>
  <c r="C31" i="26"/>
  <c r="C30" i="26"/>
  <c r="C29" i="26"/>
  <c r="P28" i="26"/>
  <c r="Q28" i="26"/>
  <c r="C28" i="26"/>
  <c r="C27" i="26"/>
  <c r="C26" i="26"/>
  <c r="C25" i="26"/>
  <c r="C24" i="26"/>
  <c r="C23" i="26"/>
  <c r="C22" i="26"/>
  <c r="C21" i="26"/>
  <c r="P20" i="26"/>
  <c r="C20" i="26"/>
  <c r="C19" i="26"/>
  <c r="C18" i="26"/>
  <c r="C17" i="26"/>
  <c r="C16" i="26"/>
  <c r="C15" i="26"/>
  <c r="C14" i="26"/>
  <c r="C13" i="26"/>
  <c r="C12" i="26"/>
  <c r="C11" i="26"/>
  <c r="C10" i="26"/>
  <c r="L3" i="26"/>
  <c r="H3" i="26"/>
  <c r="E3" i="26"/>
  <c r="D46" i="25"/>
  <c r="D3" i="25" s="1"/>
  <c r="E46" i="25"/>
  <c r="F46" i="25"/>
  <c r="F3" i="25" s="1"/>
  <c r="G46" i="25"/>
  <c r="G3" i="25" s="1"/>
  <c r="H46" i="25"/>
  <c r="H3" i="25" s="1"/>
  <c r="I46" i="25"/>
  <c r="J46" i="25"/>
  <c r="J3" i="25" s="1"/>
  <c r="K38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10" i="25"/>
  <c r="E3" i="25"/>
  <c r="I3" i="25"/>
  <c r="L3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N45" i="24"/>
  <c r="M45" i="24"/>
  <c r="I45" i="24"/>
  <c r="G45" i="24"/>
  <c r="E45" i="24"/>
  <c r="K45" i="25" s="1"/>
  <c r="C45" i="24"/>
  <c r="N44" i="24"/>
  <c r="M44" i="24"/>
  <c r="I44" i="24"/>
  <c r="G44" i="24"/>
  <c r="E44" i="24"/>
  <c r="K44" i="25" s="1"/>
  <c r="C44" i="24"/>
  <c r="N43" i="24"/>
  <c r="M43" i="24"/>
  <c r="I43" i="24"/>
  <c r="G43" i="24"/>
  <c r="E43" i="24"/>
  <c r="K43" i="25" s="1"/>
  <c r="C43" i="24"/>
  <c r="N42" i="24"/>
  <c r="M42" i="24"/>
  <c r="I42" i="24"/>
  <c r="G42" i="24"/>
  <c r="E42" i="24"/>
  <c r="K42" i="25" s="1"/>
  <c r="C42" i="24"/>
  <c r="N41" i="24"/>
  <c r="M41" i="24"/>
  <c r="I41" i="24"/>
  <c r="G41" i="24"/>
  <c r="E41" i="24"/>
  <c r="K41" i="25" s="1"/>
  <c r="C41" i="24"/>
  <c r="N40" i="24"/>
  <c r="M40" i="24"/>
  <c r="I40" i="24"/>
  <c r="G40" i="24"/>
  <c r="E40" i="24"/>
  <c r="K40" i="25" s="1"/>
  <c r="C40" i="24"/>
  <c r="N39" i="24"/>
  <c r="M39" i="24"/>
  <c r="I39" i="24"/>
  <c r="G39" i="24"/>
  <c r="E39" i="24"/>
  <c r="K39" i="25" s="1"/>
  <c r="C39" i="24"/>
  <c r="N38" i="24"/>
  <c r="M38" i="24"/>
  <c r="I38" i="24"/>
  <c r="G38" i="24"/>
  <c r="E38" i="24"/>
  <c r="C38" i="24"/>
  <c r="N37" i="24"/>
  <c r="M37" i="24"/>
  <c r="I37" i="24"/>
  <c r="G37" i="24"/>
  <c r="E37" i="24"/>
  <c r="K37" i="25" s="1"/>
  <c r="C37" i="24"/>
  <c r="N36" i="24"/>
  <c r="M36" i="24"/>
  <c r="I36" i="24"/>
  <c r="G36" i="24"/>
  <c r="E36" i="24"/>
  <c r="K36" i="25" s="1"/>
  <c r="C36" i="24"/>
  <c r="N35" i="24"/>
  <c r="M35" i="24"/>
  <c r="I35" i="24"/>
  <c r="G35" i="24"/>
  <c r="E35" i="24"/>
  <c r="K35" i="25" s="1"/>
  <c r="C35" i="24"/>
  <c r="N34" i="24"/>
  <c r="M34" i="24"/>
  <c r="I34" i="24"/>
  <c r="G34" i="24"/>
  <c r="E34" i="24"/>
  <c r="K34" i="25" s="1"/>
  <c r="C34" i="24"/>
  <c r="N33" i="24"/>
  <c r="M33" i="24"/>
  <c r="I33" i="24"/>
  <c r="G33" i="24"/>
  <c r="E33" i="24"/>
  <c r="K33" i="25" s="1"/>
  <c r="C33" i="24"/>
  <c r="N32" i="24"/>
  <c r="M32" i="24"/>
  <c r="I32" i="24"/>
  <c r="G32" i="24"/>
  <c r="E32" i="24"/>
  <c r="K32" i="25" s="1"/>
  <c r="C32" i="24"/>
  <c r="N31" i="24"/>
  <c r="M31" i="24"/>
  <c r="I31" i="24"/>
  <c r="G31" i="24"/>
  <c r="E31" i="24"/>
  <c r="K31" i="25" s="1"/>
  <c r="C31" i="24"/>
  <c r="N30" i="24"/>
  <c r="M30" i="24"/>
  <c r="I30" i="24"/>
  <c r="G30" i="24"/>
  <c r="E30" i="24"/>
  <c r="K30" i="25" s="1"/>
  <c r="C30" i="24"/>
  <c r="N29" i="24"/>
  <c r="M29" i="24"/>
  <c r="I29" i="24"/>
  <c r="G29" i="24"/>
  <c r="E29" i="24"/>
  <c r="K29" i="25" s="1"/>
  <c r="C29" i="24"/>
  <c r="N28" i="24"/>
  <c r="M28" i="24"/>
  <c r="I28" i="24"/>
  <c r="G28" i="24"/>
  <c r="E28" i="24"/>
  <c r="K28" i="25" s="1"/>
  <c r="C28" i="24"/>
  <c r="N27" i="24"/>
  <c r="M27" i="24"/>
  <c r="I27" i="24"/>
  <c r="G27" i="24"/>
  <c r="E27" i="24"/>
  <c r="K27" i="25" s="1"/>
  <c r="C27" i="24"/>
  <c r="N26" i="24"/>
  <c r="M26" i="24"/>
  <c r="I26" i="24"/>
  <c r="G26" i="24"/>
  <c r="E26" i="24"/>
  <c r="K26" i="25" s="1"/>
  <c r="C26" i="24"/>
  <c r="N25" i="24"/>
  <c r="M25" i="24"/>
  <c r="I25" i="24"/>
  <c r="G25" i="24"/>
  <c r="E25" i="24"/>
  <c r="K25" i="25" s="1"/>
  <c r="C25" i="24"/>
  <c r="N24" i="24"/>
  <c r="M24" i="24"/>
  <c r="I24" i="24"/>
  <c r="G24" i="24"/>
  <c r="E24" i="24"/>
  <c r="K24" i="25" s="1"/>
  <c r="C24" i="24"/>
  <c r="N23" i="24"/>
  <c r="M23" i="24"/>
  <c r="I23" i="24"/>
  <c r="G23" i="24"/>
  <c r="E23" i="24"/>
  <c r="K23" i="25" s="1"/>
  <c r="C23" i="24"/>
  <c r="N22" i="24"/>
  <c r="M22" i="24"/>
  <c r="I22" i="24"/>
  <c r="G22" i="24"/>
  <c r="E22" i="24"/>
  <c r="K22" i="25" s="1"/>
  <c r="C22" i="24"/>
  <c r="N21" i="24"/>
  <c r="M21" i="24"/>
  <c r="I21" i="24"/>
  <c r="G21" i="24"/>
  <c r="E21" i="24"/>
  <c r="K21" i="25" s="1"/>
  <c r="C21" i="24"/>
  <c r="N20" i="24"/>
  <c r="M20" i="24"/>
  <c r="I20" i="24"/>
  <c r="G20" i="24"/>
  <c r="E20" i="24"/>
  <c r="K20" i="25" s="1"/>
  <c r="C20" i="24"/>
  <c r="N19" i="24"/>
  <c r="M19" i="24"/>
  <c r="I19" i="24"/>
  <c r="G19" i="24"/>
  <c r="E19" i="24"/>
  <c r="K19" i="25" s="1"/>
  <c r="C19" i="24"/>
  <c r="N18" i="24"/>
  <c r="M18" i="24"/>
  <c r="I18" i="24"/>
  <c r="G18" i="24"/>
  <c r="E18" i="24"/>
  <c r="K18" i="25" s="1"/>
  <c r="C18" i="24"/>
  <c r="N17" i="24"/>
  <c r="M17" i="24"/>
  <c r="I17" i="24"/>
  <c r="K17" i="26" s="1"/>
  <c r="G17" i="24"/>
  <c r="E17" i="24"/>
  <c r="K17" i="25" s="1"/>
  <c r="C17" i="24"/>
  <c r="N16" i="24"/>
  <c r="M16" i="24"/>
  <c r="I16" i="24"/>
  <c r="K16" i="26" s="1"/>
  <c r="G16" i="24"/>
  <c r="E16" i="24"/>
  <c r="K16" i="25" s="1"/>
  <c r="C16" i="24"/>
  <c r="N15" i="24"/>
  <c r="M15" i="24"/>
  <c r="I15" i="24"/>
  <c r="K15" i="26" s="1"/>
  <c r="G15" i="24"/>
  <c r="K15" i="27" s="1"/>
  <c r="E15" i="24"/>
  <c r="K15" i="25" s="1"/>
  <c r="C15" i="24"/>
  <c r="I14" i="24"/>
  <c r="K14" i="26" s="1"/>
  <c r="G14" i="24"/>
  <c r="K14" i="27" s="1"/>
  <c r="E14" i="24"/>
  <c r="K14" i="25" s="1"/>
  <c r="C14" i="24"/>
  <c r="I13" i="24"/>
  <c r="G13" i="24"/>
  <c r="M14" i="28" s="1"/>
  <c r="E13" i="24"/>
  <c r="M13" i="28" s="1"/>
  <c r="C13" i="24"/>
  <c r="I12" i="24"/>
  <c r="K12" i="26" s="1"/>
  <c r="G12" i="24"/>
  <c r="K12" i="27" s="1"/>
  <c r="E12" i="24"/>
  <c r="K12" i="25" s="1"/>
  <c r="C12" i="24"/>
  <c r="I11" i="24"/>
  <c r="K11" i="26" s="1"/>
  <c r="G11" i="24"/>
  <c r="E11" i="24"/>
  <c r="K11" i="25" s="1"/>
  <c r="C11" i="24"/>
  <c r="I10" i="24"/>
  <c r="G10" i="24"/>
  <c r="E10" i="24"/>
  <c r="K10" i="25" s="1"/>
  <c r="C10" i="24"/>
  <c r="G46" i="23"/>
  <c r="F3" i="23" s="1"/>
  <c r="N45" i="23"/>
  <c r="M45" i="23"/>
  <c r="I45" i="23"/>
  <c r="G45" i="23"/>
  <c r="E45" i="23"/>
  <c r="C45" i="23"/>
  <c r="N44" i="23"/>
  <c r="M44" i="23"/>
  <c r="I44" i="23"/>
  <c r="G44" i="23"/>
  <c r="E44" i="23"/>
  <c r="C44" i="23"/>
  <c r="N43" i="23"/>
  <c r="M43" i="23"/>
  <c r="I43" i="23"/>
  <c r="G43" i="23"/>
  <c r="E43" i="23"/>
  <c r="C43" i="23"/>
  <c r="N42" i="23"/>
  <c r="M42" i="23"/>
  <c r="I42" i="23"/>
  <c r="G42" i="23"/>
  <c r="E42" i="23"/>
  <c r="C42" i="23"/>
  <c r="N41" i="23"/>
  <c r="M41" i="23"/>
  <c r="I41" i="23"/>
  <c r="G41" i="23"/>
  <c r="E41" i="23"/>
  <c r="C41" i="23"/>
  <c r="N40" i="23"/>
  <c r="M40" i="23"/>
  <c r="I40" i="23"/>
  <c r="G40" i="23"/>
  <c r="E40" i="23"/>
  <c r="C40" i="23"/>
  <c r="N39" i="23"/>
  <c r="M39" i="23"/>
  <c r="I39" i="23"/>
  <c r="G39" i="23"/>
  <c r="E39" i="23"/>
  <c r="C39" i="23"/>
  <c r="N38" i="23"/>
  <c r="M38" i="23"/>
  <c r="I38" i="23"/>
  <c r="G38" i="23"/>
  <c r="E38" i="23"/>
  <c r="C38" i="23"/>
  <c r="N37" i="23"/>
  <c r="M37" i="23"/>
  <c r="I37" i="23"/>
  <c r="G37" i="23"/>
  <c r="E37" i="23"/>
  <c r="C37" i="23"/>
  <c r="N36" i="23"/>
  <c r="M36" i="23"/>
  <c r="I36" i="23"/>
  <c r="G36" i="23"/>
  <c r="E36" i="23"/>
  <c r="C36" i="23"/>
  <c r="N35" i="23"/>
  <c r="M35" i="23"/>
  <c r="I35" i="23"/>
  <c r="G35" i="23"/>
  <c r="E35" i="23"/>
  <c r="C35" i="23"/>
  <c r="N34" i="23"/>
  <c r="M34" i="23"/>
  <c r="I34" i="23"/>
  <c r="G34" i="23"/>
  <c r="E34" i="23"/>
  <c r="C34" i="23"/>
  <c r="N33" i="23"/>
  <c r="M33" i="23"/>
  <c r="I33" i="23"/>
  <c r="G33" i="23"/>
  <c r="E33" i="23"/>
  <c r="C33" i="23"/>
  <c r="N32" i="23"/>
  <c r="M32" i="23"/>
  <c r="I32" i="23"/>
  <c r="G32" i="23"/>
  <c r="E32" i="23"/>
  <c r="C32" i="23"/>
  <c r="N31" i="23"/>
  <c r="M31" i="23"/>
  <c r="I31" i="23"/>
  <c r="G31" i="23"/>
  <c r="E31" i="23"/>
  <c r="C31" i="23"/>
  <c r="N30" i="23"/>
  <c r="M30" i="23"/>
  <c r="I30" i="23"/>
  <c r="G30" i="23"/>
  <c r="E30" i="23"/>
  <c r="C30" i="23"/>
  <c r="N29" i="23"/>
  <c r="M29" i="23"/>
  <c r="I29" i="23"/>
  <c r="G29" i="23"/>
  <c r="E29" i="23"/>
  <c r="C29" i="23"/>
  <c r="N28" i="23"/>
  <c r="M28" i="23"/>
  <c r="I28" i="23"/>
  <c r="G28" i="23"/>
  <c r="E28" i="23"/>
  <c r="C28" i="23"/>
  <c r="N27" i="23"/>
  <c r="M27" i="23"/>
  <c r="I27" i="23"/>
  <c r="G27" i="23"/>
  <c r="E27" i="23"/>
  <c r="C27" i="23"/>
  <c r="N26" i="23"/>
  <c r="M26" i="23"/>
  <c r="I26" i="23"/>
  <c r="G26" i="23"/>
  <c r="E26" i="23"/>
  <c r="C26" i="23"/>
  <c r="N25" i="23"/>
  <c r="M25" i="23"/>
  <c r="I25" i="23"/>
  <c r="G25" i="23"/>
  <c r="E25" i="23"/>
  <c r="C25" i="23"/>
  <c r="N24" i="23"/>
  <c r="M24" i="23"/>
  <c r="I24" i="23"/>
  <c r="G24" i="23"/>
  <c r="E24" i="23"/>
  <c r="C24" i="23"/>
  <c r="N23" i="23"/>
  <c r="M23" i="23"/>
  <c r="I23" i="23"/>
  <c r="G23" i="23"/>
  <c r="E23" i="23"/>
  <c r="C23" i="23"/>
  <c r="N22" i="23"/>
  <c r="M22" i="23"/>
  <c r="I22" i="23"/>
  <c r="G22" i="23"/>
  <c r="E22" i="23"/>
  <c r="C22" i="23"/>
  <c r="N21" i="23"/>
  <c r="M21" i="23"/>
  <c r="I21" i="23"/>
  <c r="G21" i="23"/>
  <c r="E21" i="23"/>
  <c r="C21" i="23"/>
  <c r="N20" i="23"/>
  <c r="M20" i="23"/>
  <c r="I20" i="23"/>
  <c r="G20" i="23"/>
  <c r="E20" i="23"/>
  <c r="C20" i="23"/>
  <c r="N19" i="23"/>
  <c r="M19" i="23"/>
  <c r="I19" i="23"/>
  <c r="G19" i="23"/>
  <c r="E19" i="23"/>
  <c r="C19" i="23"/>
  <c r="N18" i="23"/>
  <c r="M18" i="23"/>
  <c r="I18" i="23"/>
  <c r="G18" i="23"/>
  <c r="E18" i="23"/>
  <c r="C18" i="23"/>
  <c r="N17" i="23"/>
  <c r="M17" i="23"/>
  <c r="I17" i="23"/>
  <c r="G17" i="23"/>
  <c r="E17" i="23"/>
  <c r="C17" i="23"/>
  <c r="N16" i="23"/>
  <c r="M16" i="23"/>
  <c r="I16" i="23"/>
  <c r="G16" i="23"/>
  <c r="E16" i="23"/>
  <c r="C16" i="23"/>
  <c r="N15" i="23"/>
  <c r="M15" i="23"/>
  <c r="I15" i="23"/>
  <c r="G15" i="23"/>
  <c r="E15" i="23"/>
  <c r="C15" i="23"/>
  <c r="I14" i="23"/>
  <c r="G14" i="23"/>
  <c r="E14" i="23"/>
  <c r="M14" i="23" s="1"/>
  <c r="C14" i="23"/>
  <c r="I13" i="23"/>
  <c r="G13" i="23"/>
  <c r="E13" i="23"/>
  <c r="N13" i="23" s="1"/>
  <c r="C13" i="23"/>
  <c r="I12" i="23"/>
  <c r="G12" i="23"/>
  <c r="E12" i="23"/>
  <c r="M12" i="23" s="1"/>
  <c r="C12" i="23"/>
  <c r="I11" i="23"/>
  <c r="G11" i="23"/>
  <c r="E11" i="23"/>
  <c r="N11" i="23" s="1"/>
  <c r="C11" i="23"/>
  <c r="I10" i="23"/>
  <c r="I46" i="23" s="1"/>
  <c r="H3" i="23" s="1"/>
  <c r="G10" i="23"/>
  <c r="E10" i="23"/>
  <c r="E46" i="23" s="1"/>
  <c r="D3" i="23" s="1"/>
  <c r="C10" i="23"/>
  <c r="N45" i="22"/>
  <c r="M45" i="22"/>
  <c r="I45" i="22"/>
  <c r="G45" i="22"/>
  <c r="E45" i="22"/>
  <c r="C45" i="22"/>
  <c r="N44" i="22"/>
  <c r="M44" i="22"/>
  <c r="I44" i="22"/>
  <c r="G44" i="22"/>
  <c r="E44" i="22"/>
  <c r="C44" i="22"/>
  <c r="N43" i="22"/>
  <c r="M43" i="22"/>
  <c r="I43" i="22"/>
  <c r="G43" i="22"/>
  <c r="E43" i="22"/>
  <c r="C43" i="22"/>
  <c r="N42" i="22"/>
  <c r="M42" i="22"/>
  <c r="I42" i="22"/>
  <c r="G42" i="22"/>
  <c r="E42" i="22"/>
  <c r="C42" i="22"/>
  <c r="N41" i="22"/>
  <c r="M41" i="22"/>
  <c r="I41" i="22"/>
  <c r="G41" i="22"/>
  <c r="E41" i="22"/>
  <c r="C41" i="22"/>
  <c r="N40" i="22"/>
  <c r="M40" i="22"/>
  <c r="I40" i="22"/>
  <c r="G40" i="22"/>
  <c r="E40" i="22"/>
  <c r="C40" i="22"/>
  <c r="N39" i="22"/>
  <c r="M39" i="22"/>
  <c r="I39" i="22"/>
  <c r="G39" i="22"/>
  <c r="E39" i="22"/>
  <c r="C39" i="22"/>
  <c r="N38" i="22"/>
  <c r="M38" i="22"/>
  <c r="I38" i="22"/>
  <c r="G38" i="22"/>
  <c r="E38" i="22"/>
  <c r="C38" i="22"/>
  <c r="N37" i="22"/>
  <c r="M37" i="22"/>
  <c r="I37" i="22"/>
  <c r="G37" i="22"/>
  <c r="E37" i="22"/>
  <c r="C37" i="22"/>
  <c r="N36" i="22"/>
  <c r="M36" i="22"/>
  <c r="I36" i="22"/>
  <c r="G36" i="22"/>
  <c r="E36" i="22"/>
  <c r="C36" i="22"/>
  <c r="N35" i="22"/>
  <c r="M35" i="22"/>
  <c r="I35" i="22"/>
  <c r="G35" i="22"/>
  <c r="E35" i="22"/>
  <c r="C35" i="22"/>
  <c r="N34" i="22"/>
  <c r="M34" i="22"/>
  <c r="I34" i="22"/>
  <c r="G34" i="22"/>
  <c r="E34" i="22"/>
  <c r="C34" i="22"/>
  <c r="N33" i="22"/>
  <c r="M33" i="22"/>
  <c r="I33" i="22"/>
  <c r="G33" i="22"/>
  <c r="E33" i="22"/>
  <c r="C33" i="22"/>
  <c r="N32" i="22"/>
  <c r="M32" i="22"/>
  <c r="I32" i="22"/>
  <c r="G32" i="22"/>
  <c r="E32" i="22"/>
  <c r="C32" i="22"/>
  <c r="N31" i="22"/>
  <c r="M31" i="22"/>
  <c r="I31" i="22"/>
  <c r="G31" i="22"/>
  <c r="E31" i="22"/>
  <c r="C31" i="22"/>
  <c r="N30" i="22"/>
  <c r="M30" i="22"/>
  <c r="I30" i="22"/>
  <c r="G30" i="22"/>
  <c r="E30" i="22"/>
  <c r="C30" i="22"/>
  <c r="N29" i="22"/>
  <c r="M29" i="22"/>
  <c r="I29" i="22"/>
  <c r="G29" i="22"/>
  <c r="E29" i="22"/>
  <c r="C29" i="22"/>
  <c r="N28" i="22"/>
  <c r="M28" i="22"/>
  <c r="I28" i="22"/>
  <c r="G28" i="22"/>
  <c r="E28" i="22"/>
  <c r="C28" i="22"/>
  <c r="N27" i="22"/>
  <c r="M27" i="22"/>
  <c r="I27" i="22"/>
  <c r="G27" i="22"/>
  <c r="E27" i="22"/>
  <c r="C27" i="22"/>
  <c r="N26" i="22"/>
  <c r="M26" i="22"/>
  <c r="I26" i="22"/>
  <c r="G26" i="22"/>
  <c r="E26" i="22"/>
  <c r="C26" i="22"/>
  <c r="N25" i="22"/>
  <c r="M25" i="22"/>
  <c r="I25" i="22"/>
  <c r="G25" i="22"/>
  <c r="E25" i="22"/>
  <c r="C25" i="22"/>
  <c r="N24" i="22"/>
  <c r="M24" i="22"/>
  <c r="I24" i="22"/>
  <c r="G24" i="22"/>
  <c r="E24" i="22"/>
  <c r="C24" i="22"/>
  <c r="N23" i="22"/>
  <c r="M23" i="22"/>
  <c r="I23" i="22"/>
  <c r="G23" i="22"/>
  <c r="E23" i="22"/>
  <c r="C23" i="22"/>
  <c r="N22" i="22"/>
  <c r="M22" i="22"/>
  <c r="I22" i="22"/>
  <c r="G22" i="22"/>
  <c r="E22" i="22"/>
  <c r="C22" i="22"/>
  <c r="N21" i="22"/>
  <c r="M21" i="22"/>
  <c r="I21" i="22"/>
  <c r="G21" i="22"/>
  <c r="E21" i="22"/>
  <c r="C21" i="22"/>
  <c r="N20" i="22"/>
  <c r="M20" i="22"/>
  <c r="I20" i="22"/>
  <c r="G20" i="22"/>
  <c r="E20" i="22"/>
  <c r="C20" i="22"/>
  <c r="N19" i="22"/>
  <c r="M19" i="22"/>
  <c r="I19" i="22"/>
  <c r="G19" i="22"/>
  <c r="E19" i="22"/>
  <c r="C19" i="22"/>
  <c r="N18" i="22"/>
  <c r="M18" i="22"/>
  <c r="I18" i="22"/>
  <c r="G18" i="22"/>
  <c r="E18" i="22"/>
  <c r="C18" i="22"/>
  <c r="N17" i="22"/>
  <c r="M17" i="22"/>
  <c r="I17" i="22"/>
  <c r="G17" i="22"/>
  <c r="E17" i="22"/>
  <c r="C17" i="22"/>
  <c r="N16" i="22"/>
  <c r="M16" i="22"/>
  <c r="I16" i="22"/>
  <c r="G16" i="22"/>
  <c r="E16" i="22"/>
  <c r="C16" i="22"/>
  <c r="N15" i="22"/>
  <c r="M15" i="22"/>
  <c r="I15" i="22"/>
  <c r="G15" i="22"/>
  <c r="E15" i="22"/>
  <c r="C15" i="22"/>
  <c r="I14" i="22"/>
  <c r="G14" i="22"/>
  <c r="E14" i="22"/>
  <c r="M14" i="22" s="1"/>
  <c r="C14" i="22"/>
  <c r="I13" i="22"/>
  <c r="G13" i="22"/>
  <c r="E13" i="22"/>
  <c r="M13" i="22" s="1"/>
  <c r="C13" i="22"/>
  <c r="I12" i="22"/>
  <c r="G12" i="22"/>
  <c r="E12" i="22"/>
  <c r="M12" i="22" s="1"/>
  <c r="C12" i="22"/>
  <c r="I11" i="22"/>
  <c r="G11" i="22"/>
  <c r="E11" i="22"/>
  <c r="N11" i="22" s="1"/>
  <c r="C11" i="22"/>
  <c r="M10" i="22"/>
  <c r="I10" i="22"/>
  <c r="I46" i="22" s="1"/>
  <c r="H3" i="22" s="1"/>
  <c r="G10" i="22"/>
  <c r="G46" i="22" s="1"/>
  <c r="F3" i="22" s="1"/>
  <c r="E10" i="22"/>
  <c r="E46" i="22" s="1"/>
  <c r="D3" i="22" s="1"/>
  <c r="C10" i="22"/>
  <c r="G46" i="21"/>
  <c r="F3" i="21" s="1"/>
  <c r="N45" i="21"/>
  <c r="M45" i="21"/>
  <c r="I45" i="21"/>
  <c r="G45" i="21"/>
  <c r="E45" i="21"/>
  <c r="C45" i="21"/>
  <c r="N44" i="21"/>
  <c r="M44" i="21"/>
  <c r="I44" i="21"/>
  <c r="G44" i="21"/>
  <c r="E44" i="21"/>
  <c r="C44" i="21"/>
  <c r="N43" i="21"/>
  <c r="M43" i="21"/>
  <c r="I43" i="21"/>
  <c r="G43" i="21"/>
  <c r="E43" i="21"/>
  <c r="C43" i="21"/>
  <c r="N42" i="21"/>
  <c r="M42" i="21"/>
  <c r="I42" i="21"/>
  <c r="G42" i="21"/>
  <c r="E42" i="21"/>
  <c r="C42" i="21"/>
  <c r="N41" i="21"/>
  <c r="M41" i="21"/>
  <c r="I41" i="21"/>
  <c r="G41" i="21"/>
  <c r="E41" i="21"/>
  <c r="C41" i="21"/>
  <c r="N40" i="21"/>
  <c r="M40" i="21"/>
  <c r="I40" i="21"/>
  <c r="G40" i="21"/>
  <c r="E40" i="21"/>
  <c r="C40" i="21"/>
  <c r="N39" i="21"/>
  <c r="M39" i="21"/>
  <c r="I39" i="21"/>
  <c r="G39" i="21"/>
  <c r="E39" i="21"/>
  <c r="C39" i="21"/>
  <c r="N38" i="21"/>
  <c r="M38" i="21"/>
  <c r="I38" i="21"/>
  <c r="G38" i="21"/>
  <c r="E38" i="21"/>
  <c r="C38" i="21"/>
  <c r="N37" i="21"/>
  <c r="M37" i="21"/>
  <c r="I37" i="21"/>
  <c r="G37" i="21"/>
  <c r="E37" i="21"/>
  <c r="C37" i="21"/>
  <c r="N36" i="21"/>
  <c r="M36" i="21"/>
  <c r="I36" i="21"/>
  <c r="G36" i="21"/>
  <c r="E36" i="21"/>
  <c r="C36" i="21"/>
  <c r="N35" i="21"/>
  <c r="M35" i="21"/>
  <c r="I35" i="21"/>
  <c r="G35" i="21"/>
  <c r="E35" i="21"/>
  <c r="C35" i="21"/>
  <c r="N34" i="21"/>
  <c r="M34" i="21"/>
  <c r="I34" i="21"/>
  <c r="G34" i="21"/>
  <c r="E34" i="21"/>
  <c r="C34" i="21"/>
  <c r="N33" i="21"/>
  <c r="M33" i="21"/>
  <c r="I33" i="21"/>
  <c r="G33" i="21"/>
  <c r="E33" i="21"/>
  <c r="C33" i="21"/>
  <c r="N32" i="21"/>
  <c r="M32" i="21"/>
  <c r="I32" i="21"/>
  <c r="G32" i="21"/>
  <c r="E32" i="21"/>
  <c r="C32" i="21"/>
  <c r="N31" i="21"/>
  <c r="M31" i="21"/>
  <c r="I31" i="21"/>
  <c r="G31" i="21"/>
  <c r="E31" i="21"/>
  <c r="C31" i="21"/>
  <c r="N30" i="21"/>
  <c r="M30" i="21"/>
  <c r="I30" i="21"/>
  <c r="G30" i="21"/>
  <c r="E30" i="21"/>
  <c r="C30" i="21"/>
  <c r="N29" i="21"/>
  <c r="M29" i="21"/>
  <c r="I29" i="21"/>
  <c r="G29" i="21"/>
  <c r="E29" i="21"/>
  <c r="C29" i="21"/>
  <c r="N28" i="21"/>
  <c r="M28" i="21"/>
  <c r="I28" i="21"/>
  <c r="G28" i="21"/>
  <c r="E28" i="21"/>
  <c r="C28" i="21"/>
  <c r="N27" i="21"/>
  <c r="M27" i="21"/>
  <c r="I27" i="21"/>
  <c r="G27" i="21"/>
  <c r="E27" i="21"/>
  <c r="C27" i="21"/>
  <c r="N26" i="21"/>
  <c r="M26" i="21"/>
  <c r="I26" i="21"/>
  <c r="G26" i="21"/>
  <c r="E26" i="21"/>
  <c r="C26" i="21"/>
  <c r="N25" i="21"/>
  <c r="M25" i="21"/>
  <c r="I25" i="21"/>
  <c r="G25" i="21"/>
  <c r="E25" i="21"/>
  <c r="C25" i="21"/>
  <c r="N24" i="21"/>
  <c r="M24" i="21"/>
  <c r="I24" i="21"/>
  <c r="G24" i="21"/>
  <c r="E24" i="21"/>
  <c r="C24" i="21"/>
  <c r="N23" i="21"/>
  <c r="M23" i="21"/>
  <c r="I23" i="21"/>
  <c r="G23" i="21"/>
  <c r="E23" i="21"/>
  <c r="C23" i="21"/>
  <c r="N22" i="21"/>
  <c r="M22" i="21"/>
  <c r="I22" i="21"/>
  <c r="G22" i="21"/>
  <c r="E22" i="21"/>
  <c r="C22" i="21"/>
  <c r="N21" i="21"/>
  <c r="M21" i="21"/>
  <c r="I21" i="21"/>
  <c r="G21" i="21"/>
  <c r="E21" i="21"/>
  <c r="C21" i="21"/>
  <c r="N20" i="21"/>
  <c r="M20" i="21"/>
  <c r="I20" i="21"/>
  <c r="G20" i="21"/>
  <c r="E20" i="21"/>
  <c r="C20" i="21"/>
  <c r="N19" i="21"/>
  <c r="M19" i="21"/>
  <c r="I19" i="21"/>
  <c r="G19" i="21"/>
  <c r="E19" i="21"/>
  <c r="C19" i="21"/>
  <c r="N18" i="21"/>
  <c r="M18" i="21"/>
  <c r="I18" i="21"/>
  <c r="G18" i="21"/>
  <c r="E18" i="21"/>
  <c r="C18" i="21"/>
  <c r="N17" i="21"/>
  <c r="M17" i="21"/>
  <c r="I17" i="21"/>
  <c r="G17" i="21"/>
  <c r="E17" i="21"/>
  <c r="C17" i="21"/>
  <c r="N16" i="21"/>
  <c r="M16" i="21"/>
  <c r="I16" i="21"/>
  <c r="G16" i="21"/>
  <c r="E16" i="21"/>
  <c r="C16" i="21"/>
  <c r="N15" i="21"/>
  <c r="M15" i="21"/>
  <c r="I15" i="21"/>
  <c r="G15" i="21"/>
  <c r="E15" i="21"/>
  <c r="C15" i="21"/>
  <c r="I14" i="21"/>
  <c r="G14" i="21"/>
  <c r="E14" i="21"/>
  <c r="M14" i="21" s="1"/>
  <c r="C14" i="21"/>
  <c r="I13" i="21"/>
  <c r="G13" i="21"/>
  <c r="E13" i="21"/>
  <c r="N13" i="21" s="1"/>
  <c r="C13" i="21"/>
  <c r="I12" i="21"/>
  <c r="G12" i="21"/>
  <c r="E12" i="21"/>
  <c r="M12" i="21" s="1"/>
  <c r="C12" i="21"/>
  <c r="I11" i="21"/>
  <c r="G11" i="21"/>
  <c r="E11" i="21"/>
  <c r="N11" i="21" s="1"/>
  <c r="C11" i="21"/>
  <c r="I10" i="21"/>
  <c r="I46" i="21" s="1"/>
  <c r="H3" i="21" s="1"/>
  <c r="G10" i="21"/>
  <c r="E10" i="21"/>
  <c r="E46" i="21" s="1"/>
  <c r="D3" i="21" s="1"/>
  <c r="C10" i="21"/>
  <c r="N45" i="20"/>
  <c r="M45" i="20"/>
  <c r="I45" i="20"/>
  <c r="G45" i="20"/>
  <c r="E45" i="20"/>
  <c r="C45" i="20"/>
  <c r="N44" i="20"/>
  <c r="M44" i="20"/>
  <c r="I44" i="20"/>
  <c r="G44" i="20"/>
  <c r="E44" i="20"/>
  <c r="C44" i="20"/>
  <c r="N43" i="20"/>
  <c r="M43" i="20"/>
  <c r="I43" i="20"/>
  <c r="G43" i="20"/>
  <c r="E43" i="20"/>
  <c r="C43" i="20"/>
  <c r="N42" i="20"/>
  <c r="M42" i="20"/>
  <c r="I42" i="20"/>
  <c r="G42" i="20"/>
  <c r="E42" i="20"/>
  <c r="C42" i="20"/>
  <c r="N41" i="20"/>
  <c r="M41" i="20"/>
  <c r="I41" i="20"/>
  <c r="G41" i="20"/>
  <c r="E41" i="20"/>
  <c r="C41" i="20"/>
  <c r="N40" i="20"/>
  <c r="M40" i="20"/>
  <c r="I40" i="20"/>
  <c r="G40" i="20"/>
  <c r="E40" i="20"/>
  <c r="C40" i="20"/>
  <c r="N39" i="20"/>
  <c r="M39" i="20"/>
  <c r="I39" i="20"/>
  <c r="G39" i="20"/>
  <c r="E39" i="20"/>
  <c r="C39" i="20"/>
  <c r="N38" i="20"/>
  <c r="M38" i="20"/>
  <c r="I38" i="20"/>
  <c r="G38" i="20"/>
  <c r="E38" i="20"/>
  <c r="C38" i="20"/>
  <c r="N37" i="20"/>
  <c r="M37" i="20"/>
  <c r="I37" i="20"/>
  <c r="G37" i="20"/>
  <c r="E37" i="20"/>
  <c r="C37" i="20"/>
  <c r="N36" i="20"/>
  <c r="M36" i="20"/>
  <c r="I36" i="20"/>
  <c r="G36" i="20"/>
  <c r="E36" i="20"/>
  <c r="C36" i="20"/>
  <c r="N35" i="20"/>
  <c r="M35" i="20"/>
  <c r="I35" i="20"/>
  <c r="G35" i="20"/>
  <c r="E35" i="20"/>
  <c r="C35" i="20"/>
  <c r="N34" i="20"/>
  <c r="M34" i="20"/>
  <c r="I34" i="20"/>
  <c r="G34" i="20"/>
  <c r="E34" i="20"/>
  <c r="C34" i="20"/>
  <c r="N33" i="20"/>
  <c r="M33" i="20"/>
  <c r="I33" i="20"/>
  <c r="G33" i="20"/>
  <c r="E33" i="20"/>
  <c r="C33" i="20"/>
  <c r="N32" i="20"/>
  <c r="M32" i="20"/>
  <c r="I32" i="20"/>
  <c r="G32" i="20"/>
  <c r="E32" i="20"/>
  <c r="C32" i="20"/>
  <c r="N31" i="20"/>
  <c r="M31" i="20"/>
  <c r="I31" i="20"/>
  <c r="G31" i="20"/>
  <c r="E31" i="20"/>
  <c r="C31" i="20"/>
  <c r="N30" i="20"/>
  <c r="M30" i="20"/>
  <c r="I30" i="20"/>
  <c r="G30" i="20"/>
  <c r="E30" i="20"/>
  <c r="C30" i="20"/>
  <c r="N29" i="20"/>
  <c r="M29" i="20"/>
  <c r="I29" i="20"/>
  <c r="G29" i="20"/>
  <c r="E29" i="20"/>
  <c r="C29" i="20"/>
  <c r="N28" i="20"/>
  <c r="M28" i="20"/>
  <c r="I28" i="20"/>
  <c r="G28" i="20"/>
  <c r="E28" i="20"/>
  <c r="C28" i="20"/>
  <c r="N27" i="20"/>
  <c r="M27" i="20"/>
  <c r="I27" i="20"/>
  <c r="G27" i="20"/>
  <c r="E27" i="20"/>
  <c r="C27" i="20"/>
  <c r="N26" i="20"/>
  <c r="M26" i="20"/>
  <c r="I26" i="20"/>
  <c r="G26" i="20"/>
  <c r="E26" i="20"/>
  <c r="C26" i="20"/>
  <c r="N25" i="20"/>
  <c r="M25" i="20"/>
  <c r="I25" i="20"/>
  <c r="G25" i="20"/>
  <c r="E25" i="20"/>
  <c r="C25" i="20"/>
  <c r="N24" i="20"/>
  <c r="M24" i="20"/>
  <c r="I24" i="20"/>
  <c r="G24" i="20"/>
  <c r="E24" i="20"/>
  <c r="C24" i="20"/>
  <c r="N23" i="20"/>
  <c r="M23" i="20"/>
  <c r="I23" i="20"/>
  <c r="G23" i="20"/>
  <c r="E23" i="20"/>
  <c r="C23" i="20"/>
  <c r="N22" i="20"/>
  <c r="M22" i="20"/>
  <c r="I22" i="20"/>
  <c r="G22" i="20"/>
  <c r="E22" i="20"/>
  <c r="C22" i="20"/>
  <c r="N21" i="20"/>
  <c r="M21" i="20"/>
  <c r="I21" i="20"/>
  <c r="G21" i="20"/>
  <c r="E21" i="20"/>
  <c r="C21" i="20"/>
  <c r="N20" i="20"/>
  <c r="M20" i="20"/>
  <c r="I20" i="20"/>
  <c r="G20" i="20"/>
  <c r="E20" i="20"/>
  <c r="C20" i="20"/>
  <c r="N19" i="20"/>
  <c r="M19" i="20"/>
  <c r="I19" i="20"/>
  <c r="G19" i="20"/>
  <c r="E19" i="20"/>
  <c r="C19" i="20"/>
  <c r="N18" i="20"/>
  <c r="M18" i="20"/>
  <c r="I18" i="20"/>
  <c r="G18" i="20"/>
  <c r="E18" i="20"/>
  <c r="C18" i="20"/>
  <c r="N17" i="20"/>
  <c r="M17" i="20"/>
  <c r="I17" i="20"/>
  <c r="G17" i="20"/>
  <c r="E17" i="20"/>
  <c r="C17" i="20"/>
  <c r="N16" i="20"/>
  <c r="M16" i="20"/>
  <c r="I16" i="20"/>
  <c r="G16" i="20"/>
  <c r="E16" i="20"/>
  <c r="C16" i="20"/>
  <c r="N15" i="20"/>
  <c r="M15" i="20"/>
  <c r="I15" i="20"/>
  <c r="G15" i="20"/>
  <c r="E15" i="20"/>
  <c r="C15" i="20"/>
  <c r="M14" i="20"/>
  <c r="I14" i="20"/>
  <c r="G14" i="20"/>
  <c r="E14" i="20"/>
  <c r="N14" i="20" s="1"/>
  <c r="C14" i="20"/>
  <c r="I13" i="20"/>
  <c r="G13" i="20"/>
  <c r="E13" i="20"/>
  <c r="N13" i="20" s="1"/>
  <c r="C13" i="20"/>
  <c r="I12" i="20"/>
  <c r="G12" i="20"/>
  <c r="E12" i="20"/>
  <c r="N12" i="20" s="1"/>
  <c r="C12" i="20"/>
  <c r="I11" i="20"/>
  <c r="G11" i="20"/>
  <c r="E11" i="20"/>
  <c r="N11" i="20" s="1"/>
  <c r="C11" i="20"/>
  <c r="M10" i="20"/>
  <c r="I10" i="20"/>
  <c r="I46" i="20" s="1"/>
  <c r="H3" i="20" s="1"/>
  <c r="G10" i="20"/>
  <c r="G46" i="20" s="1"/>
  <c r="F3" i="20" s="1"/>
  <c r="E10" i="20"/>
  <c r="N10" i="20" s="1"/>
  <c r="C10" i="20"/>
  <c r="G46" i="19"/>
  <c r="F3" i="19" s="1"/>
  <c r="N45" i="19"/>
  <c r="M45" i="19"/>
  <c r="I45" i="19"/>
  <c r="G45" i="19"/>
  <c r="E45" i="19"/>
  <c r="C45" i="19"/>
  <c r="N44" i="19"/>
  <c r="M44" i="19"/>
  <c r="I44" i="19"/>
  <c r="G44" i="19"/>
  <c r="E44" i="19"/>
  <c r="C44" i="19"/>
  <c r="N43" i="19"/>
  <c r="M43" i="19"/>
  <c r="I43" i="19"/>
  <c r="G43" i="19"/>
  <c r="E43" i="19"/>
  <c r="C43" i="19"/>
  <c r="N42" i="19"/>
  <c r="M42" i="19"/>
  <c r="I42" i="19"/>
  <c r="G42" i="19"/>
  <c r="E42" i="19"/>
  <c r="C42" i="19"/>
  <c r="N41" i="19"/>
  <c r="M41" i="19"/>
  <c r="I41" i="19"/>
  <c r="G41" i="19"/>
  <c r="E41" i="19"/>
  <c r="C41" i="19"/>
  <c r="N40" i="19"/>
  <c r="M40" i="19"/>
  <c r="I40" i="19"/>
  <c r="G40" i="19"/>
  <c r="E40" i="19"/>
  <c r="C40" i="19"/>
  <c r="N39" i="19"/>
  <c r="M39" i="19"/>
  <c r="I39" i="19"/>
  <c r="G39" i="19"/>
  <c r="E39" i="19"/>
  <c r="C39" i="19"/>
  <c r="N38" i="19"/>
  <c r="M38" i="19"/>
  <c r="I38" i="19"/>
  <c r="G38" i="19"/>
  <c r="E38" i="19"/>
  <c r="C38" i="19"/>
  <c r="N37" i="19"/>
  <c r="M37" i="19"/>
  <c r="I37" i="19"/>
  <c r="G37" i="19"/>
  <c r="E37" i="19"/>
  <c r="C37" i="19"/>
  <c r="N36" i="19"/>
  <c r="M36" i="19"/>
  <c r="I36" i="19"/>
  <c r="G36" i="19"/>
  <c r="E36" i="19"/>
  <c r="C36" i="19"/>
  <c r="N35" i="19"/>
  <c r="M35" i="19"/>
  <c r="I35" i="19"/>
  <c r="G35" i="19"/>
  <c r="E35" i="19"/>
  <c r="C35" i="19"/>
  <c r="N34" i="19"/>
  <c r="M34" i="19"/>
  <c r="I34" i="19"/>
  <c r="G34" i="19"/>
  <c r="E34" i="19"/>
  <c r="C34" i="19"/>
  <c r="N33" i="19"/>
  <c r="M33" i="19"/>
  <c r="I33" i="19"/>
  <c r="G33" i="19"/>
  <c r="E33" i="19"/>
  <c r="C33" i="19"/>
  <c r="N32" i="19"/>
  <c r="M32" i="19"/>
  <c r="I32" i="19"/>
  <c r="G32" i="19"/>
  <c r="E32" i="19"/>
  <c r="C32" i="19"/>
  <c r="N31" i="19"/>
  <c r="M31" i="19"/>
  <c r="I31" i="19"/>
  <c r="G31" i="19"/>
  <c r="E31" i="19"/>
  <c r="C31" i="19"/>
  <c r="N30" i="19"/>
  <c r="M30" i="19"/>
  <c r="I30" i="19"/>
  <c r="G30" i="19"/>
  <c r="E30" i="19"/>
  <c r="C30" i="19"/>
  <c r="N29" i="19"/>
  <c r="M29" i="19"/>
  <c r="I29" i="19"/>
  <c r="G29" i="19"/>
  <c r="E29" i="19"/>
  <c r="C29" i="19"/>
  <c r="N28" i="19"/>
  <c r="M28" i="19"/>
  <c r="I28" i="19"/>
  <c r="G28" i="19"/>
  <c r="E28" i="19"/>
  <c r="C28" i="19"/>
  <c r="N27" i="19"/>
  <c r="M27" i="19"/>
  <c r="I27" i="19"/>
  <c r="G27" i="19"/>
  <c r="E27" i="19"/>
  <c r="C27" i="19"/>
  <c r="N26" i="19"/>
  <c r="M26" i="19"/>
  <c r="I26" i="19"/>
  <c r="G26" i="19"/>
  <c r="E26" i="19"/>
  <c r="C26" i="19"/>
  <c r="N25" i="19"/>
  <c r="M25" i="19"/>
  <c r="I25" i="19"/>
  <c r="G25" i="19"/>
  <c r="E25" i="19"/>
  <c r="C25" i="19"/>
  <c r="N24" i="19"/>
  <c r="M24" i="19"/>
  <c r="I24" i="19"/>
  <c r="G24" i="19"/>
  <c r="E24" i="19"/>
  <c r="C24" i="19"/>
  <c r="N23" i="19"/>
  <c r="M23" i="19"/>
  <c r="I23" i="19"/>
  <c r="G23" i="19"/>
  <c r="E23" i="19"/>
  <c r="C23" i="19"/>
  <c r="N22" i="19"/>
  <c r="M22" i="19"/>
  <c r="I22" i="19"/>
  <c r="G22" i="19"/>
  <c r="E22" i="19"/>
  <c r="C22" i="19"/>
  <c r="N21" i="19"/>
  <c r="M21" i="19"/>
  <c r="I21" i="19"/>
  <c r="G21" i="19"/>
  <c r="E21" i="19"/>
  <c r="C21" i="19"/>
  <c r="N20" i="19"/>
  <c r="M20" i="19"/>
  <c r="I20" i="19"/>
  <c r="G20" i="19"/>
  <c r="E20" i="19"/>
  <c r="C20" i="19"/>
  <c r="N19" i="19"/>
  <c r="M19" i="19"/>
  <c r="I19" i="19"/>
  <c r="G19" i="19"/>
  <c r="E19" i="19"/>
  <c r="C19" i="19"/>
  <c r="N18" i="19"/>
  <c r="M18" i="19"/>
  <c r="I18" i="19"/>
  <c r="G18" i="19"/>
  <c r="E18" i="19"/>
  <c r="C18" i="19"/>
  <c r="N17" i="19"/>
  <c r="M17" i="19"/>
  <c r="I17" i="19"/>
  <c r="G17" i="19"/>
  <c r="E17" i="19"/>
  <c r="C17" i="19"/>
  <c r="N16" i="19"/>
  <c r="M16" i="19"/>
  <c r="I16" i="19"/>
  <c r="G16" i="19"/>
  <c r="E16" i="19"/>
  <c r="C16" i="19"/>
  <c r="N15" i="19"/>
  <c r="M15" i="19"/>
  <c r="I15" i="19"/>
  <c r="G15" i="19"/>
  <c r="E15" i="19"/>
  <c r="C15" i="19"/>
  <c r="I14" i="19"/>
  <c r="G14" i="19"/>
  <c r="E14" i="19"/>
  <c r="M14" i="19" s="1"/>
  <c r="C14" i="19"/>
  <c r="M13" i="19"/>
  <c r="I13" i="19"/>
  <c r="G13" i="19"/>
  <c r="E13" i="19"/>
  <c r="N13" i="19" s="1"/>
  <c r="C13" i="19"/>
  <c r="I12" i="19"/>
  <c r="G12" i="19"/>
  <c r="E12" i="19"/>
  <c r="M12" i="19" s="1"/>
  <c r="C12" i="19"/>
  <c r="M11" i="19"/>
  <c r="I11" i="19"/>
  <c r="I46" i="19" s="1"/>
  <c r="H3" i="19" s="1"/>
  <c r="G11" i="19"/>
  <c r="E11" i="19"/>
  <c r="N11" i="19" s="1"/>
  <c r="C11" i="19"/>
  <c r="I10" i="19"/>
  <c r="G10" i="19"/>
  <c r="E10" i="19"/>
  <c r="E46" i="19" s="1"/>
  <c r="D3" i="19" s="1"/>
  <c r="C10" i="19"/>
  <c r="N45" i="18"/>
  <c r="M45" i="18"/>
  <c r="I45" i="18"/>
  <c r="G45" i="18"/>
  <c r="E45" i="18"/>
  <c r="C45" i="18"/>
  <c r="N44" i="18"/>
  <c r="M44" i="18"/>
  <c r="I44" i="18"/>
  <c r="G44" i="18"/>
  <c r="E44" i="18"/>
  <c r="C44" i="18"/>
  <c r="N43" i="18"/>
  <c r="M43" i="18"/>
  <c r="I43" i="18"/>
  <c r="G43" i="18"/>
  <c r="E43" i="18"/>
  <c r="C43" i="18"/>
  <c r="N42" i="18"/>
  <c r="M42" i="18"/>
  <c r="I42" i="18"/>
  <c r="G42" i="18"/>
  <c r="E42" i="18"/>
  <c r="C42" i="18"/>
  <c r="N41" i="18"/>
  <c r="M41" i="18"/>
  <c r="I41" i="18"/>
  <c r="G41" i="18"/>
  <c r="E41" i="18"/>
  <c r="C41" i="18"/>
  <c r="N40" i="18"/>
  <c r="M40" i="18"/>
  <c r="I40" i="18"/>
  <c r="G40" i="18"/>
  <c r="E40" i="18"/>
  <c r="C40" i="18"/>
  <c r="N39" i="18"/>
  <c r="M39" i="18"/>
  <c r="I39" i="18"/>
  <c r="G39" i="18"/>
  <c r="E39" i="18"/>
  <c r="C39" i="18"/>
  <c r="N38" i="18"/>
  <c r="M38" i="18"/>
  <c r="I38" i="18"/>
  <c r="G38" i="18"/>
  <c r="E38" i="18"/>
  <c r="C38" i="18"/>
  <c r="N37" i="18"/>
  <c r="M37" i="18"/>
  <c r="I37" i="18"/>
  <c r="G37" i="18"/>
  <c r="E37" i="18"/>
  <c r="C37" i="18"/>
  <c r="N36" i="18"/>
  <c r="M36" i="18"/>
  <c r="I36" i="18"/>
  <c r="G36" i="18"/>
  <c r="E36" i="18"/>
  <c r="C36" i="18"/>
  <c r="N35" i="18"/>
  <c r="M35" i="18"/>
  <c r="I35" i="18"/>
  <c r="G35" i="18"/>
  <c r="E35" i="18"/>
  <c r="C35" i="18"/>
  <c r="N34" i="18"/>
  <c r="M34" i="18"/>
  <c r="I34" i="18"/>
  <c r="G34" i="18"/>
  <c r="E34" i="18"/>
  <c r="C34" i="18"/>
  <c r="N33" i="18"/>
  <c r="M33" i="18"/>
  <c r="I33" i="18"/>
  <c r="G33" i="18"/>
  <c r="E33" i="18"/>
  <c r="C33" i="18"/>
  <c r="N32" i="18"/>
  <c r="M32" i="18"/>
  <c r="I32" i="18"/>
  <c r="G32" i="18"/>
  <c r="E32" i="18"/>
  <c r="C32" i="18"/>
  <c r="N31" i="18"/>
  <c r="M31" i="18"/>
  <c r="I31" i="18"/>
  <c r="G31" i="18"/>
  <c r="E31" i="18"/>
  <c r="C31" i="18"/>
  <c r="N30" i="18"/>
  <c r="M30" i="18"/>
  <c r="I30" i="18"/>
  <c r="G30" i="18"/>
  <c r="E30" i="18"/>
  <c r="C30" i="18"/>
  <c r="N29" i="18"/>
  <c r="M29" i="18"/>
  <c r="I29" i="18"/>
  <c r="G29" i="18"/>
  <c r="E29" i="18"/>
  <c r="C29" i="18"/>
  <c r="N28" i="18"/>
  <c r="M28" i="18"/>
  <c r="I28" i="18"/>
  <c r="G28" i="18"/>
  <c r="E28" i="18"/>
  <c r="C28" i="18"/>
  <c r="N27" i="18"/>
  <c r="M27" i="18"/>
  <c r="I27" i="18"/>
  <c r="G27" i="18"/>
  <c r="E27" i="18"/>
  <c r="C27" i="18"/>
  <c r="N26" i="18"/>
  <c r="M26" i="18"/>
  <c r="I26" i="18"/>
  <c r="G26" i="18"/>
  <c r="E26" i="18"/>
  <c r="C26" i="18"/>
  <c r="N25" i="18"/>
  <c r="M25" i="18"/>
  <c r="I25" i="18"/>
  <c r="G25" i="18"/>
  <c r="E25" i="18"/>
  <c r="C25" i="18"/>
  <c r="N24" i="18"/>
  <c r="M24" i="18"/>
  <c r="I24" i="18"/>
  <c r="G24" i="18"/>
  <c r="E24" i="18"/>
  <c r="C24" i="18"/>
  <c r="N23" i="18"/>
  <c r="M23" i="18"/>
  <c r="I23" i="18"/>
  <c r="G23" i="18"/>
  <c r="E23" i="18"/>
  <c r="C23" i="18"/>
  <c r="N22" i="18"/>
  <c r="M22" i="18"/>
  <c r="I22" i="18"/>
  <c r="G22" i="18"/>
  <c r="E22" i="18"/>
  <c r="C22" i="18"/>
  <c r="N21" i="18"/>
  <c r="M21" i="18"/>
  <c r="I21" i="18"/>
  <c r="G21" i="18"/>
  <c r="E21" i="18"/>
  <c r="C21" i="18"/>
  <c r="N20" i="18"/>
  <c r="M20" i="18"/>
  <c r="I20" i="18"/>
  <c r="G20" i="18"/>
  <c r="E20" i="18"/>
  <c r="C20" i="18"/>
  <c r="N19" i="18"/>
  <c r="M19" i="18"/>
  <c r="I19" i="18"/>
  <c r="G19" i="18"/>
  <c r="E19" i="18"/>
  <c r="C19" i="18"/>
  <c r="N18" i="18"/>
  <c r="M18" i="18"/>
  <c r="I18" i="18"/>
  <c r="G18" i="18"/>
  <c r="E18" i="18"/>
  <c r="C18" i="18"/>
  <c r="N17" i="18"/>
  <c r="M17" i="18"/>
  <c r="I17" i="18"/>
  <c r="D17" i="26" s="1"/>
  <c r="G17" i="18"/>
  <c r="E17" i="18"/>
  <c r="C17" i="18"/>
  <c r="N16" i="18"/>
  <c r="M16" i="18"/>
  <c r="I16" i="18"/>
  <c r="D16" i="26" s="1"/>
  <c r="G16" i="18"/>
  <c r="E16" i="18"/>
  <c r="C16" i="18"/>
  <c r="N15" i="18"/>
  <c r="M15" i="18"/>
  <c r="I15" i="18"/>
  <c r="D15" i="26" s="1"/>
  <c r="G15" i="18"/>
  <c r="E15" i="18"/>
  <c r="C15" i="18"/>
  <c r="M14" i="18"/>
  <c r="I14" i="18"/>
  <c r="D14" i="26" s="1"/>
  <c r="G14" i="18"/>
  <c r="E14" i="18"/>
  <c r="C14" i="18"/>
  <c r="I13" i="18"/>
  <c r="D13" i="26" s="1"/>
  <c r="G13" i="18"/>
  <c r="E13" i="18"/>
  <c r="C13" i="18"/>
  <c r="M12" i="18"/>
  <c r="I12" i="18"/>
  <c r="D12" i="26" s="1"/>
  <c r="G12" i="18"/>
  <c r="E12" i="18"/>
  <c r="C12" i="18"/>
  <c r="I11" i="18"/>
  <c r="D11" i="26" s="1"/>
  <c r="G11" i="18"/>
  <c r="E11" i="18"/>
  <c r="C11" i="18"/>
  <c r="M10" i="18"/>
  <c r="I10" i="18"/>
  <c r="G10" i="18"/>
  <c r="G46" i="18" s="1"/>
  <c r="F3" i="18" s="1"/>
  <c r="E10" i="18"/>
  <c r="E46" i="18" s="1"/>
  <c r="D3" i="18" s="1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I10" i="17"/>
  <c r="G10" i="17"/>
  <c r="E10" i="17"/>
  <c r="N45" i="17"/>
  <c r="M45" i="17"/>
  <c r="C45" i="17"/>
  <c r="N44" i="17"/>
  <c r="M44" i="17"/>
  <c r="C44" i="17"/>
  <c r="N43" i="17"/>
  <c r="M43" i="17"/>
  <c r="C43" i="17"/>
  <c r="N42" i="17"/>
  <c r="M42" i="17"/>
  <c r="C42" i="17"/>
  <c r="N41" i="17"/>
  <c r="M41" i="17"/>
  <c r="C41" i="17"/>
  <c r="N40" i="17"/>
  <c r="M40" i="17"/>
  <c r="C40" i="17"/>
  <c r="N39" i="17"/>
  <c r="M39" i="17"/>
  <c r="C39" i="17"/>
  <c r="N38" i="17"/>
  <c r="M38" i="17"/>
  <c r="C38" i="17"/>
  <c r="N37" i="17"/>
  <c r="M37" i="17"/>
  <c r="C37" i="17"/>
  <c r="N36" i="17"/>
  <c r="M36" i="17"/>
  <c r="C36" i="17"/>
  <c r="N35" i="17"/>
  <c r="M35" i="17"/>
  <c r="C35" i="17"/>
  <c r="N34" i="17"/>
  <c r="M34" i="17"/>
  <c r="C34" i="17"/>
  <c r="N33" i="17"/>
  <c r="M33" i="17"/>
  <c r="C33" i="17"/>
  <c r="N32" i="17"/>
  <c r="M32" i="17"/>
  <c r="C32" i="17"/>
  <c r="N31" i="17"/>
  <c r="M31" i="17"/>
  <c r="C31" i="17"/>
  <c r="N30" i="17"/>
  <c r="M30" i="17"/>
  <c r="C30" i="17"/>
  <c r="N29" i="17"/>
  <c r="M29" i="17"/>
  <c r="C29" i="17"/>
  <c r="N28" i="17"/>
  <c r="M28" i="17"/>
  <c r="C28" i="17"/>
  <c r="N27" i="17"/>
  <c r="M27" i="17"/>
  <c r="C27" i="17"/>
  <c r="N26" i="17"/>
  <c r="M26" i="17"/>
  <c r="C26" i="17"/>
  <c r="N25" i="17"/>
  <c r="M25" i="17"/>
  <c r="C25" i="17"/>
  <c r="N24" i="17"/>
  <c r="M24" i="17"/>
  <c r="C24" i="17"/>
  <c r="N23" i="17"/>
  <c r="M23" i="17"/>
  <c r="C23" i="17"/>
  <c r="N22" i="17"/>
  <c r="M22" i="17"/>
  <c r="C22" i="17"/>
  <c r="N21" i="17"/>
  <c r="M21" i="17"/>
  <c r="C21" i="17"/>
  <c r="N20" i="17"/>
  <c r="M20" i="17"/>
  <c r="C20" i="17"/>
  <c r="N19" i="17"/>
  <c r="M19" i="17"/>
  <c r="C19" i="17"/>
  <c r="N18" i="17"/>
  <c r="M18" i="17"/>
  <c r="C18" i="17"/>
  <c r="N17" i="17"/>
  <c r="M17" i="17"/>
  <c r="C17" i="17"/>
  <c r="N16" i="17"/>
  <c r="M16" i="17"/>
  <c r="C16" i="17"/>
  <c r="N15" i="17"/>
  <c r="M15" i="17"/>
  <c r="C15" i="17"/>
  <c r="C14" i="17"/>
  <c r="C13" i="17"/>
  <c r="C12" i="17"/>
  <c r="C11" i="17"/>
  <c r="C10" i="17"/>
  <c r="M10" i="24" l="1"/>
  <c r="P17" i="26"/>
  <c r="K13" i="26"/>
  <c r="M15" i="28"/>
  <c r="P11" i="27"/>
  <c r="P12" i="27"/>
  <c r="K13" i="27"/>
  <c r="Q13" i="27" s="1"/>
  <c r="P14" i="27"/>
  <c r="K10" i="27"/>
  <c r="P10" i="27" s="1"/>
  <c r="P12" i="25"/>
  <c r="Q12" i="25"/>
  <c r="Q11" i="25"/>
  <c r="P11" i="25"/>
  <c r="K13" i="25"/>
  <c r="P13" i="25" s="1"/>
  <c r="P42" i="27"/>
  <c r="Q12" i="27"/>
  <c r="P15" i="27"/>
  <c r="Q17" i="27"/>
  <c r="P19" i="27"/>
  <c r="Q21" i="27"/>
  <c r="P23" i="27"/>
  <c r="P27" i="27"/>
  <c r="P31" i="27"/>
  <c r="P35" i="27"/>
  <c r="P39" i="27"/>
  <c r="P43" i="27"/>
  <c r="Q14" i="27"/>
  <c r="O14" i="27" s="1"/>
  <c r="P16" i="27"/>
  <c r="O16" i="27" s="1"/>
  <c r="Q18" i="27"/>
  <c r="P20" i="27"/>
  <c r="O20" i="27" s="1"/>
  <c r="P24" i="27"/>
  <c r="P28" i="27"/>
  <c r="P32" i="27"/>
  <c r="P36" i="27"/>
  <c r="P40" i="27"/>
  <c r="P44" i="27"/>
  <c r="Q11" i="27"/>
  <c r="O11" i="27" s="1"/>
  <c r="Q15" i="27"/>
  <c r="P17" i="27"/>
  <c r="Q19" i="27"/>
  <c r="P21" i="27"/>
  <c r="P25" i="27"/>
  <c r="P29" i="27"/>
  <c r="P33" i="27"/>
  <c r="P37" i="27"/>
  <c r="P41" i="27"/>
  <c r="N11" i="18"/>
  <c r="N12" i="18"/>
  <c r="N13" i="18"/>
  <c r="N14" i="18"/>
  <c r="I46" i="18"/>
  <c r="D46" i="26" s="1"/>
  <c r="Q16" i="26"/>
  <c r="D10" i="26"/>
  <c r="P12" i="26"/>
  <c r="N14" i="24"/>
  <c r="Q13" i="26"/>
  <c r="N12" i="24"/>
  <c r="I46" i="24"/>
  <c r="N11" i="24"/>
  <c r="K10" i="26"/>
  <c r="O17" i="27"/>
  <c r="O21" i="27"/>
  <c r="O18" i="27"/>
  <c r="Q22" i="27"/>
  <c r="O22" i="27" s="1"/>
  <c r="Q23" i="27"/>
  <c r="O23" i="27" s="1"/>
  <c r="Q24" i="27"/>
  <c r="Q25" i="27"/>
  <c r="Q26" i="27"/>
  <c r="O26" i="27" s="1"/>
  <c r="Q27" i="27"/>
  <c r="O27" i="27" s="1"/>
  <c r="Q29" i="27"/>
  <c r="Q30" i="27"/>
  <c r="O30" i="27" s="1"/>
  <c r="Q31" i="27"/>
  <c r="O31" i="27" s="1"/>
  <c r="Q32" i="27"/>
  <c r="O32" i="27" s="1"/>
  <c r="Q34" i="27"/>
  <c r="O34" i="27" s="1"/>
  <c r="Q35" i="27"/>
  <c r="O35" i="27" s="1"/>
  <c r="Q36" i="27"/>
  <c r="O36" i="27" s="1"/>
  <c r="Q37" i="27"/>
  <c r="Q38" i="27"/>
  <c r="O38" i="27" s="1"/>
  <c r="Q39" i="27"/>
  <c r="O39" i="27" s="1"/>
  <c r="Q40" i="27"/>
  <c r="O40" i="27" s="1"/>
  <c r="Q41" i="27"/>
  <c r="Q42" i="27"/>
  <c r="Q43" i="27"/>
  <c r="O43" i="27" s="1"/>
  <c r="Q44" i="27"/>
  <c r="O44" i="27" s="1"/>
  <c r="Q45" i="27"/>
  <c r="O45" i="27" s="1"/>
  <c r="Q28" i="27"/>
  <c r="Q33" i="27"/>
  <c r="O33" i="27" s="1"/>
  <c r="P31" i="26"/>
  <c r="P27" i="26"/>
  <c r="P23" i="26"/>
  <c r="P19" i="26"/>
  <c r="P15" i="26"/>
  <c r="P35" i="26"/>
  <c r="P39" i="26"/>
  <c r="P43" i="26"/>
  <c r="M13" i="24"/>
  <c r="P11" i="26"/>
  <c r="Q27" i="26"/>
  <c r="Q31" i="26"/>
  <c r="O31" i="26" s="1"/>
  <c r="Q35" i="26"/>
  <c r="P37" i="26"/>
  <c r="P45" i="26"/>
  <c r="Q29" i="26"/>
  <c r="P25" i="26"/>
  <c r="P21" i="26"/>
  <c r="P42" i="26"/>
  <c r="Q34" i="26"/>
  <c r="P38" i="26"/>
  <c r="Q30" i="26"/>
  <c r="P29" i="26"/>
  <c r="P33" i="26"/>
  <c r="O33" i="26" s="1"/>
  <c r="P14" i="26"/>
  <c r="P18" i="26"/>
  <c r="P22" i="26"/>
  <c r="P26" i="26"/>
  <c r="P30" i="26"/>
  <c r="P34" i="26"/>
  <c r="O28" i="26"/>
  <c r="O32" i="26"/>
  <c r="O36" i="26"/>
  <c r="P13" i="26"/>
  <c r="P16" i="26"/>
  <c r="Q11" i="26"/>
  <c r="Q12" i="26"/>
  <c r="Q14" i="26"/>
  <c r="Q15" i="26"/>
  <c r="Q17" i="26"/>
  <c r="O17" i="26" s="1"/>
  <c r="Q18" i="26"/>
  <c r="Q19" i="26"/>
  <c r="Q20" i="26"/>
  <c r="O20" i="26" s="1"/>
  <c r="Q21" i="26"/>
  <c r="Q22" i="26"/>
  <c r="Q23" i="26"/>
  <c r="Q24" i="26"/>
  <c r="O24" i="26" s="1"/>
  <c r="Q25" i="26"/>
  <c r="Q26" i="26"/>
  <c r="Q37" i="26"/>
  <c r="Q38" i="26"/>
  <c r="Q39" i="26"/>
  <c r="O39" i="26" s="1"/>
  <c r="Q40" i="26"/>
  <c r="O40" i="26" s="1"/>
  <c r="Q41" i="26"/>
  <c r="O41" i="26" s="1"/>
  <c r="Q42" i="26"/>
  <c r="Q43" i="26"/>
  <c r="O43" i="26" s="1"/>
  <c r="Q44" i="26"/>
  <c r="O44" i="26" s="1"/>
  <c r="Q45" i="26"/>
  <c r="Q17" i="25"/>
  <c r="P17" i="25"/>
  <c r="Q14" i="25"/>
  <c r="Q22" i="25"/>
  <c r="P18" i="25"/>
  <c r="P14" i="25"/>
  <c r="Q10" i="25"/>
  <c r="P22" i="25"/>
  <c r="Q18" i="25"/>
  <c r="Q15" i="25"/>
  <c r="P15" i="25"/>
  <c r="P19" i="25"/>
  <c r="Q19" i="25"/>
  <c r="Q32" i="25"/>
  <c r="P32" i="25"/>
  <c r="Q28" i="25"/>
  <c r="P28" i="25"/>
  <c r="Q16" i="25"/>
  <c r="P16" i="25"/>
  <c r="Q27" i="25"/>
  <c r="Q23" i="25"/>
  <c r="P27" i="25"/>
  <c r="P23" i="25"/>
  <c r="P10" i="25"/>
  <c r="M14" i="24"/>
  <c r="M12" i="24"/>
  <c r="E46" i="24"/>
  <c r="K46" i="25" s="1"/>
  <c r="P46" i="25" s="1"/>
  <c r="M12" i="20"/>
  <c r="E46" i="20"/>
  <c r="D3" i="20" s="1"/>
  <c r="N10" i="24"/>
  <c r="G46" i="24"/>
  <c r="N13" i="24"/>
  <c r="M11" i="24"/>
  <c r="N10" i="23"/>
  <c r="N14" i="23"/>
  <c r="M11" i="23"/>
  <c r="M13" i="23"/>
  <c r="N12" i="23"/>
  <c r="M10" i="23"/>
  <c r="N10" i="22"/>
  <c r="N12" i="22"/>
  <c r="N14" i="22"/>
  <c r="N13" i="22"/>
  <c r="M11" i="22"/>
  <c r="M46" i="22" s="1"/>
  <c r="M3" i="22" s="1"/>
  <c r="N12" i="21"/>
  <c r="M11" i="21"/>
  <c r="M13" i="21"/>
  <c r="N10" i="21"/>
  <c r="N46" i="21" s="1"/>
  <c r="N3" i="21" s="1"/>
  <c r="N14" i="21"/>
  <c r="M10" i="21"/>
  <c r="M46" i="21" s="1"/>
  <c r="M3" i="21" s="1"/>
  <c r="N46" i="20"/>
  <c r="N3" i="20" s="1"/>
  <c r="M11" i="20"/>
  <c r="M46" i="20" s="1"/>
  <c r="M3" i="20" s="1"/>
  <c r="M13" i="20"/>
  <c r="N12" i="19"/>
  <c r="N10" i="19"/>
  <c r="N14" i="19"/>
  <c r="M10" i="19"/>
  <c r="M46" i="19" s="1"/>
  <c r="M3" i="19" s="1"/>
  <c r="N10" i="18"/>
  <c r="M11" i="18"/>
  <c r="M13" i="18"/>
  <c r="M46" i="18" s="1"/>
  <c r="M3" i="18" s="1"/>
  <c r="G46" i="17"/>
  <c r="F3" i="17" s="1"/>
  <c r="I46" i="17"/>
  <c r="H3" i="17" s="1"/>
  <c r="M14" i="17"/>
  <c r="E46" i="17"/>
  <c r="D3" i="17" s="1"/>
  <c r="M12" i="17"/>
  <c r="M11" i="17"/>
  <c r="N14" i="17"/>
  <c r="N11" i="17"/>
  <c r="M10" i="17"/>
  <c r="M13" i="17"/>
  <c r="N10" i="17"/>
  <c r="N12" i="17"/>
  <c r="N13" i="17"/>
  <c r="Q13" i="25" l="1"/>
  <c r="O12" i="25"/>
  <c r="D10" i="29" s="1"/>
  <c r="O11" i="25"/>
  <c r="D9" i="29" s="1"/>
  <c r="O12" i="27"/>
  <c r="Q10" i="27"/>
  <c r="O10" i="27" s="1"/>
  <c r="O16" i="26"/>
  <c r="O13" i="26"/>
  <c r="P10" i="26"/>
  <c r="P13" i="27"/>
  <c r="O13" i="27" s="1"/>
  <c r="O15" i="27"/>
  <c r="F3" i="24"/>
  <c r="M11" i="28" s="1"/>
  <c r="K46" i="27"/>
  <c r="Q46" i="25"/>
  <c r="O46" i="25" s="1"/>
  <c r="O17" i="25"/>
  <c r="D15" i="29" s="1"/>
  <c r="O25" i="27"/>
  <c r="O28" i="27"/>
  <c r="O42" i="27"/>
  <c r="O29" i="27"/>
  <c r="O24" i="27"/>
  <c r="O19" i="27"/>
  <c r="O41" i="27"/>
  <c r="O37" i="27"/>
  <c r="N46" i="18"/>
  <c r="N3" i="18" s="1"/>
  <c r="O35" i="26"/>
  <c r="Q10" i="26"/>
  <c r="O12" i="26"/>
  <c r="H3" i="18"/>
  <c r="D3" i="26"/>
  <c r="H3" i="24"/>
  <c r="M12" i="28" s="1"/>
  <c r="K46" i="26"/>
  <c r="O23" i="26"/>
  <c r="O37" i="26"/>
  <c r="O11" i="26"/>
  <c r="O25" i="26"/>
  <c r="O15" i="26"/>
  <c r="O42" i="26"/>
  <c r="O19" i="26"/>
  <c r="O45" i="26"/>
  <c r="O29" i="26"/>
  <c r="O27" i="26"/>
  <c r="O34" i="26"/>
  <c r="O38" i="26"/>
  <c r="O21" i="26"/>
  <c r="O30" i="26"/>
  <c r="O14" i="26"/>
  <c r="O18" i="26"/>
  <c r="O22" i="26"/>
  <c r="O26" i="26"/>
  <c r="O13" i="25"/>
  <c r="D11" i="29" s="1"/>
  <c r="O19" i="25"/>
  <c r="D17" i="29" s="1"/>
  <c r="O18" i="25"/>
  <c r="D16" i="29" s="1"/>
  <c r="O14" i="25"/>
  <c r="D12" i="29" s="1"/>
  <c r="O22" i="25"/>
  <c r="D20" i="29" s="1"/>
  <c r="O10" i="25"/>
  <c r="D8" i="29" s="1"/>
  <c r="O27" i="25"/>
  <c r="D25" i="29" s="1"/>
  <c r="O15" i="25"/>
  <c r="D13" i="29" s="1"/>
  <c r="Q20" i="25"/>
  <c r="P20" i="25"/>
  <c r="O28" i="25"/>
  <c r="D26" i="29" s="1"/>
  <c r="O32" i="25"/>
  <c r="D30" i="29" s="1"/>
  <c r="Q37" i="25"/>
  <c r="P37" i="25"/>
  <c r="P24" i="25"/>
  <c r="Q24" i="25"/>
  <c r="Q21" i="25"/>
  <c r="P21" i="25"/>
  <c r="Q33" i="25"/>
  <c r="P33" i="25"/>
  <c r="O23" i="25"/>
  <c r="D21" i="29" s="1"/>
  <c r="O16" i="25"/>
  <c r="D14" i="29" s="1"/>
  <c r="M46" i="24"/>
  <c r="M3" i="24" s="1"/>
  <c r="D3" i="24"/>
  <c r="M10" i="28" s="1"/>
  <c r="K3" i="25"/>
  <c r="N46" i="24"/>
  <c r="N3" i="24" s="1"/>
  <c r="M46" i="23"/>
  <c r="M3" i="23" s="1"/>
  <c r="N46" i="23"/>
  <c r="N3" i="23" s="1"/>
  <c r="N46" i="22"/>
  <c r="N3" i="22" s="1"/>
  <c r="N46" i="19"/>
  <c r="N3" i="19" s="1"/>
  <c r="N46" i="17"/>
  <c r="M46" i="17"/>
  <c r="J17" i="29" l="1"/>
  <c r="K17" i="29"/>
  <c r="K10" i="29"/>
  <c r="J10" i="29"/>
  <c r="K11" i="29"/>
  <c r="J11" i="29"/>
  <c r="K13" i="29"/>
  <c r="J13" i="29"/>
  <c r="K20" i="29"/>
  <c r="J20" i="29"/>
  <c r="K30" i="29"/>
  <c r="J30" i="29"/>
  <c r="K26" i="29"/>
  <c r="J26" i="29"/>
  <c r="K9" i="29"/>
  <c r="J9" i="29"/>
  <c r="J25" i="29"/>
  <c r="K25" i="29"/>
  <c r="K21" i="29"/>
  <c r="J21" i="29"/>
  <c r="O3" i="25"/>
  <c r="D44" i="29"/>
  <c r="K12" i="29"/>
  <c r="J12" i="29"/>
  <c r="J16" i="29"/>
  <c r="K16" i="29"/>
  <c r="K14" i="29"/>
  <c r="J14" i="29"/>
  <c r="K8" i="29"/>
  <c r="J8" i="29"/>
  <c r="K15" i="29"/>
  <c r="J15" i="29"/>
  <c r="O10" i="26"/>
  <c r="Q46" i="27"/>
  <c r="K3" i="27"/>
  <c r="P46" i="27"/>
  <c r="K3" i="26"/>
  <c r="Q46" i="26"/>
  <c r="P46" i="26"/>
  <c r="O46" i="26" s="1"/>
  <c r="O3" i="26" s="1"/>
  <c r="O21" i="25"/>
  <c r="D19" i="29" s="1"/>
  <c r="O33" i="25"/>
  <c r="D31" i="29" s="1"/>
  <c r="O20" i="25"/>
  <c r="D18" i="29" s="1"/>
  <c r="P25" i="25"/>
  <c r="Q25" i="25"/>
  <c r="P42" i="25"/>
  <c r="Q42" i="25"/>
  <c r="O24" i="25"/>
  <c r="D22" i="29" s="1"/>
  <c r="P38" i="25"/>
  <c r="Q38" i="25"/>
  <c r="O37" i="25"/>
  <c r="D35" i="29" s="1"/>
  <c r="P26" i="25"/>
  <c r="Q26" i="25"/>
  <c r="Q29" i="25"/>
  <c r="P29" i="25"/>
  <c r="M3" i="17"/>
  <c r="N3" i="17"/>
  <c r="K19" i="29" l="1"/>
  <c r="J19" i="29"/>
  <c r="J22" i="29"/>
  <c r="K22" i="29"/>
  <c r="K35" i="29"/>
  <c r="J35" i="29"/>
  <c r="J31" i="29"/>
  <c r="K31" i="29"/>
  <c r="D3" i="29"/>
  <c r="K44" i="29"/>
  <c r="K3" i="29" s="1"/>
  <c r="J44" i="29"/>
  <c r="J3" i="29" s="1"/>
  <c r="K18" i="29"/>
  <c r="J18" i="29"/>
  <c r="O46" i="27"/>
  <c r="O3" i="27" s="1"/>
  <c r="O29" i="25"/>
  <c r="D27" i="29" s="1"/>
  <c r="O38" i="25"/>
  <c r="D36" i="29" s="1"/>
  <c r="O26" i="25"/>
  <c r="D24" i="29" s="1"/>
  <c r="O25" i="25"/>
  <c r="D23" i="29" s="1"/>
  <c r="P30" i="25"/>
  <c r="Q30" i="25"/>
  <c r="P31" i="25"/>
  <c r="Q31" i="25"/>
  <c r="P34" i="25"/>
  <c r="Q34" i="25"/>
  <c r="P43" i="25"/>
  <c r="Q43" i="25"/>
  <c r="O42" i="25"/>
  <c r="D40" i="29" s="1"/>
  <c r="B42" i="1"/>
  <c r="J23" i="29" l="1"/>
  <c r="K23" i="29"/>
  <c r="K27" i="29"/>
  <c r="J27" i="29"/>
  <c r="K36" i="29"/>
  <c r="J36" i="29"/>
  <c r="J40" i="29"/>
  <c r="K40" i="29"/>
  <c r="J24" i="29"/>
  <c r="K24" i="29"/>
  <c r="O43" i="25"/>
  <c r="D41" i="29" s="1"/>
  <c r="O30" i="25"/>
  <c r="D28" i="29" s="1"/>
  <c r="P35" i="25"/>
  <c r="Q35" i="25"/>
  <c r="P39" i="25"/>
  <c r="Q39" i="25"/>
  <c r="O31" i="25"/>
  <c r="D29" i="29" s="1"/>
  <c r="O34" i="25"/>
  <c r="D32" i="29" s="1"/>
  <c r="Q36" i="25"/>
  <c r="P36" i="25"/>
  <c r="K29" i="29" l="1"/>
  <c r="J29" i="29"/>
  <c r="J32" i="29"/>
  <c r="K32" i="29"/>
  <c r="K28" i="29"/>
  <c r="J28" i="29"/>
  <c r="J41" i="29"/>
  <c r="K41" i="29"/>
  <c r="O35" i="25"/>
  <c r="D33" i="29" s="1"/>
  <c r="O36" i="25"/>
  <c r="D34" i="29" s="1"/>
  <c r="Q40" i="25"/>
  <c r="P40" i="25"/>
  <c r="Q41" i="25"/>
  <c r="P41" i="25"/>
  <c r="Q44" i="25"/>
  <c r="P44" i="25"/>
  <c r="O39" i="25"/>
  <c r="D37" i="29" s="1"/>
  <c r="K33" i="29" l="1"/>
  <c r="J33" i="29"/>
  <c r="K37" i="29"/>
  <c r="J37" i="29"/>
  <c r="K34" i="29"/>
  <c r="J34" i="29"/>
  <c r="O41" i="25"/>
  <c r="D39" i="29" s="1"/>
  <c r="Q45" i="25"/>
  <c r="P45" i="25"/>
  <c r="O40" i="25"/>
  <c r="D38" i="29" s="1"/>
  <c r="O44" i="25"/>
  <c r="D42" i="29" s="1"/>
  <c r="K42" i="29" l="1"/>
  <c r="J42" i="29"/>
  <c r="K39" i="29"/>
  <c r="J39" i="29"/>
  <c r="J38" i="29"/>
  <c r="K38" i="29"/>
  <c r="O45" i="25"/>
  <c r="D43" i="29" s="1"/>
  <c r="K43" i="29" l="1"/>
  <c r="J43" i="29"/>
</calcChain>
</file>

<file path=xl/sharedStrings.xml><?xml version="1.0" encoding="utf-8"?>
<sst xmlns="http://schemas.openxmlformats.org/spreadsheetml/2006/main" count="259" uniqueCount="65">
  <si>
    <t>namen leerlingen:</t>
  </si>
  <si>
    <t>groep</t>
  </si>
  <si>
    <t>totaal 1+2</t>
  </si>
  <si>
    <t>totaal 1+2+3</t>
  </si>
  <si>
    <t>score
woorddictee</t>
  </si>
  <si>
    <t>cijfer</t>
  </si>
  <si>
    <t>score
zinnendictee</t>
  </si>
  <si>
    <t>noteer het totaal aantal woorden</t>
  </si>
  <si>
    <t>totaal</t>
  </si>
  <si>
    <t>woorden</t>
  </si>
  <si>
    <t>zinnen</t>
  </si>
  <si>
    <t>dictee 1</t>
  </si>
  <si>
    <t>dictee 2</t>
  </si>
  <si>
    <t>score
werkwoorden</t>
  </si>
  <si>
    <t>gemiddeld</t>
  </si>
  <si>
    <t>werkwrd</t>
  </si>
  <si>
    <t>dictee 3</t>
  </si>
  <si>
    <t>dictee 4</t>
  </si>
  <si>
    <t>dictee 5</t>
  </si>
  <si>
    <t>dictee 6</t>
  </si>
  <si>
    <t>dictee 8</t>
  </si>
  <si>
    <t>dictee 7</t>
  </si>
  <si>
    <t>klassen-gemiddelde</t>
  </si>
  <si>
    <t>j</t>
  </si>
  <si>
    <t>woorddictee</t>
  </si>
  <si>
    <t>zinnendictee</t>
  </si>
  <si>
    <t>telt mee voor het gemiddelde?</t>
  </si>
  <si>
    <t>werkwoordendictee</t>
  </si>
  <si>
    <t>zinnen-gem.</t>
  </si>
  <si>
    <t>woorden-gem.</t>
  </si>
  <si>
    <t>werkwoorden-gem.</t>
  </si>
  <si>
    <t>woorden-ll.</t>
  </si>
  <si>
    <t>zinnen-ll.</t>
  </si>
  <si>
    <t>werkwoorden.ll.</t>
  </si>
  <si>
    <t>totaal gemiddelde</t>
  </si>
  <si>
    <t>werkwoorden</t>
  </si>
  <si>
    <t>telt mee voor het gemiddelde - noteer j=ja/n=nee</t>
  </si>
  <si>
    <t>leerling 1</t>
  </si>
  <si>
    <t>leerling 2</t>
  </si>
  <si>
    <t>leerling 3</t>
  </si>
  <si>
    <t>leerling 4</t>
  </si>
  <si>
    <t>leerling 5</t>
  </si>
  <si>
    <t>leerling 6</t>
  </si>
  <si>
    <t>leerling 7</t>
  </si>
  <si>
    <t>leerling 8</t>
  </si>
  <si>
    <t>leerling 9</t>
  </si>
  <si>
    <t>leerling 10</t>
  </si>
  <si>
    <t>leerling 11</t>
  </si>
  <si>
    <t>leerling 12</t>
  </si>
  <si>
    <t>leerling 13</t>
  </si>
  <si>
    <t>leerling 14</t>
  </si>
  <si>
    <t>leerling 15</t>
  </si>
  <si>
    <t>leerling 16</t>
  </si>
  <si>
    <t>leerling 17</t>
  </si>
  <si>
    <t>leerling 18</t>
  </si>
  <si>
    <t>leerling 19</t>
  </si>
  <si>
    <t>leerling 20</t>
  </si>
  <si>
    <t>leerling 21</t>
  </si>
  <si>
    <t>leerling 22</t>
  </si>
  <si>
    <t>leerling 23</t>
  </si>
  <si>
    <t>leerling 24</t>
  </si>
  <si>
    <t>leerling 25</t>
  </si>
  <si>
    <t>leerling 26</t>
  </si>
  <si>
    <t>leerling 27</t>
  </si>
  <si>
    <t>leerling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</si>
</sst>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A0D0C"/>
      <name val="Arial"/>
      <family val="2"/>
    </font>
    <font>
      <sz val="9"/>
      <name val="Verdana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rgb="FF0A0D0C"/>
      <name val="Arial"/>
      <family val="2"/>
    </font>
    <font>
      <sz val="1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20"/>
      <color indexed="9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23" xfId="0" applyFont="1" applyBorder="1" applyAlignment="1">
      <alignment horizontal="center" textRotation="90" wrapText="1"/>
    </xf>
    <xf numFmtId="0" fontId="0" fillId="0" borderId="24" xfId="0" applyFont="1" applyBorder="1" applyAlignment="1">
      <alignment horizontal="center" textRotation="90"/>
    </xf>
    <xf numFmtId="0" fontId="0" fillId="0" borderId="24" xfId="0" applyFont="1" applyBorder="1" applyAlignment="1">
      <alignment horizontal="center" textRotation="90" wrapText="1"/>
    </xf>
    <xf numFmtId="0" fontId="0" fillId="0" borderId="27" xfId="0" applyFont="1" applyBorder="1" applyAlignment="1">
      <alignment horizontal="center" textRotation="90"/>
    </xf>
    <xf numFmtId="164" fontId="0" fillId="0" borderId="18" xfId="0" applyNumberFormat="1" applyFont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164" fontId="0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0" fontId="0" fillId="0" borderId="19" xfId="0" applyFont="1" applyBorder="1"/>
    <xf numFmtId="0" fontId="0" fillId="0" borderId="36" xfId="0" applyFont="1" applyBorder="1" applyAlignment="1">
      <alignment horizontal="center" textRotation="90"/>
    </xf>
    <xf numFmtId="0" fontId="0" fillId="0" borderId="37" xfId="0" applyFont="1" applyBorder="1" applyAlignment="1">
      <alignment horizontal="center" textRotation="90"/>
    </xf>
    <xf numFmtId="164" fontId="0" fillId="0" borderId="38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textRotation="90" wrapText="1"/>
    </xf>
    <xf numFmtId="0" fontId="0" fillId="4" borderId="22" xfId="0" applyFont="1" applyFill="1" applyBorder="1" applyAlignment="1">
      <alignment horizontal="center" textRotation="90"/>
    </xf>
    <xf numFmtId="0" fontId="0" fillId="4" borderId="3" xfId="0" applyFont="1" applyFill="1" applyBorder="1" applyAlignment="1">
      <alignment horizontal="center" textRotation="90"/>
    </xf>
    <xf numFmtId="0" fontId="0" fillId="4" borderId="2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2" borderId="41" xfId="0" applyFont="1" applyFill="1" applyBorder="1" applyAlignment="1" applyProtection="1">
      <alignment horizontal="center"/>
      <protection locked="0"/>
    </xf>
    <xf numFmtId="0" fontId="0" fillId="0" borderId="41" xfId="0" applyFont="1" applyBorder="1" applyAlignment="1">
      <alignment horizontal="center" textRotation="90"/>
    </xf>
    <xf numFmtId="164" fontId="0" fillId="0" borderId="41" xfId="0" applyNumberFormat="1" applyFont="1" applyBorder="1" applyAlignment="1">
      <alignment horizontal="center" vertical="center"/>
    </xf>
    <xf numFmtId="164" fontId="0" fillId="0" borderId="42" xfId="0" applyNumberFormat="1" applyFont="1" applyBorder="1" applyAlignment="1">
      <alignment horizontal="center" vertical="center"/>
    </xf>
    <xf numFmtId="0" fontId="4" fillId="4" borderId="28" xfId="0" applyFont="1" applyFill="1" applyBorder="1"/>
    <xf numFmtId="0" fontId="0" fillId="4" borderId="41" xfId="0" applyFont="1" applyFill="1" applyBorder="1"/>
    <xf numFmtId="0" fontId="0" fillId="4" borderId="41" xfId="0" applyFont="1" applyFill="1" applyBorder="1" applyAlignment="1">
      <alignment textRotation="90"/>
    </xf>
    <xf numFmtId="0" fontId="0" fillId="4" borderId="42" xfId="0" applyFont="1" applyFill="1" applyBorder="1"/>
    <xf numFmtId="0" fontId="0" fillId="4" borderId="33" xfId="0" applyFont="1" applyFill="1" applyBorder="1" applyAlignment="1">
      <alignment textRotation="90"/>
    </xf>
    <xf numFmtId="0" fontId="0" fillId="4" borderId="1" xfId="0" applyFont="1" applyFill="1" applyBorder="1"/>
    <xf numFmtId="0" fontId="0" fillId="4" borderId="34" xfId="0" applyFont="1" applyFill="1" applyBorder="1" applyAlignment="1">
      <alignment horizontal="center" textRotation="90"/>
    </xf>
    <xf numFmtId="0" fontId="0" fillId="4" borderId="2" xfId="0" applyFont="1" applyFill="1" applyBorder="1" applyAlignment="1">
      <alignment horizontal="center"/>
    </xf>
    <xf numFmtId="0" fontId="4" fillId="5" borderId="14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textRotation="90"/>
    </xf>
    <xf numFmtId="0" fontId="0" fillId="5" borderId="30" xfId="0" applyFont="1" applyFill="1" applyBorder="1"/>
    <xf numFmtId="0" fontId="0" fillId="5" borderId="22" xfId="0" applyFont="1" applyFill="1" applyBorder="1"/>
    <xf numFmtId="0" fontId="0" fillId="5" borderId="20" xfId="0" applyFont="1" applyFill="1" applyBorder="1" applyAlignment="1">
      <alignment horizontal="center"/>
    </xf>
    <xf numFmtId="164" fontId="4" fillId="0" borderId="31" xfId="0" applyNumberFormat="1" applyFont="1" applyBorder="1" applyAlignment="1">
      <alignment horizontal="center" vertical="center"/>
    </xf>
    <xf numFmtId="0" fontId="8" fillId="0" borderId="21" xfId="0" applyFont="1" applyBorder="1"/>
    <xf numFmtId="0" fontId="8" fillId="0" borderId="0" xfId="0" applyFont="1"/>
    <xf numFmtId="164" fontId="4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14" xfId="0" applyNumberFormat="1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64" fontId="0" fillId="0" borderId="5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34" xfId="0" applyNumberFormat="1" applyFont="1" applyBorder="1" applyAlignment="1">
      <alignment horizontal="center" vertical="center"/>
    </xf>
    <xf numFmtId="0" fontId="0" fillId="4" borderId="14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43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45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5" borderId="3" xfId="0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16" xfId="0" applyFont="1" applyBorder="1" applyAlignment="1" applyProtection="1">
      <alignment horizontal="center" vertical="center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Alignment="1">
      <alignment horizontal="left" vertical="center"/>
    </xf>
    <xf numFmtId="0" fontId="0" fillId="0" borderId="0" xfId="0" applyBorder="1"/>
    <xf numFmtId="164" fontId="9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4" xfId="0" applyBorder="1"/>
    <xf numFmtId="0" fontId="10" fillId="0" borderId="0" xfId="0" applyFont="1"/>
    <xf numFmtId="0" fontId="12" fillId="6" borderId="21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164" fontId="0" fillId="0" borderId="4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textRotation="90"/>
    </xf>
    <xf numFmtId="164" fontId="4" fillId="0" borderId="2" xfId="0" applyNumberFormat="1" applyFont="1" applyBorder="1" applyAlignment="1">
      <alignment horizontal="center"/>
    </xf>
    <xf numFmtId="0" fontId="0" fillId="4" borderId="30" xfId="0" applyFont="1" applyFill="1" applyBorder="1" applyAlignment="1">
      <alignment horizontal="center" textRotation="90"/>
    </xf>
    <xf numFmtId="0" fontId="0" fillId="4" borderId="30" xfId="0" applyFont="1" applyFill="1" applyBorder="1" applyAlignment="1">
      <alignment horizontal="center" textRotation="90" wrapText="1"/>
    </xf>
    <xf numFmtId="164" fontId="4" fillId="0" borderId="4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43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>
      <alignment horizontal="center" textRotation="90" wrapText="1"/>
    </xf>
    <xf numFmtId="0" fontId="0" fillId="0" borderId="11" xfId="0" applyFont="1" applyBorder="1" applyAlignment="1">
      <alignment horizontal="center" textRotation="90" wrapText="1"/>
    </xf>
    <xf numFmtId="0" fontId="4" fillId="4" borderId="1" xfId="0" applyFont="1" applyFill="1" applyBorder="1"/>
    <xf numFmtId="0" fontId="0" fillId="4" borderId="19" xfId="0" applyFont="1" applyFill="1" applyBorder="1"/>
    <xf numFmtId="0" fontId="0" fillId="4" borderId="19" xfId="0" applyFont="1" applyFill="1" applyBorder="1" applyAlignment="1">
      <alignment textRotation="90"/>
    </xf>
    <xf numFmtId="0" fontId="0" fillId="4" borderId="33" xfId="0" applyFont="1" applyFill="1" applyBorder="1"/>
    <xf numFmtId="164" fontId="4" fillId="0" borderId="47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164" fontId="4" fillId="0" borderId="4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 textRotation="90"/>
    </xf>
    <xf numFmtId="164" fontId="4" fillId="0" borderId="48" xfId="0" applyNumberFormat="1" applyFont="1" applyBorder="1" applyAlignment="1">
      <alignment horizontal="center"/>
    </xf>
    <xf numFmtId="0" fontId="0" fillId="0" borderId="40" xfId="0" applyFont="1" applyBorder="1" applyAlignment="1">
      <alignment horizontal="center" textRotation="90"/>
    </xf>
    <xf numFmtId="0" fontId="8" fillId="0" borderId="1" xfId="0" applyFont="1" applyBorder="1"/>
    <xf numFmtId="0" fontId="8" fillId="0" borderId="2" xfId="0" applyFont="1" applyBorder="1" applyAlignment="1">
      <alignment horizontal="left" vertical="center"/>
    </xf>
    <xf numFmtId="0" fontId="5" fillId="4" borderId="33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left" vertical="center"/>
    </xf>
    <xf numFmtId="164" fontId="4" fillId="0" borderId="48" xfId="0" applyNumberFormat="1" applyFont="1" applyBorder="1" applyAlignment="1">
      <alignment horizontal="center" vertical="center"/>
    </xf>
    <xf numFmtId="0" fontId="0" fillId="2" borderId="39" xfId="0" applyFont="1" applyFill="1" applyBorder="1" applyAlignment="1" applyProtection="1">
      <alignment horizontal="center"/>
      <protection locked="0"/>
    </xf>
    <xf numFmtId="0" fontId="0" fillId="0" borderId="40" xfId="0" applyFont="1" applyBorder="1" applyAlignment="1">
      <alignment horizontal="center" textRotation="90" wrapText="1"/>
    </xf>
    <xf numFmtId="0" fontId="8" fillId="0" borderId="14" xfId="0" applyFont="1" applyBorder="1" applyAlignment="1">
      <alignment horizontal="left" vertical="center"/>
    </xf>
    <xf numFmtId="164" fontId="4" fillId="0" borderId="49" xfId="0" applyNumberFormat="1" applyFont="1" applyBorder="1" applyAlignment="1">
      <alignment horizontal="center" vertical="center"/>
    </xf>
    <xf numFmtId="0" fontId="4" fillId="5" borderId="28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2" borderId="32" xfId="0" applyFont="1" applyFill="1" applyBorder="1" applyAlignment="1" applyProtection="1">
      <alignment horizontal="center"/>
      <protection locked="0"/>
    </xf>
    <xf numFmtId="0" fontId="0" fillId="2" borderId="26" xfId="0" applyFont="1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horizontal="center"/>
      <protection locked="0"/>
    </xf>
    <xf numFmtId="0" fontId="0" fillId="2" borderId="35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50" xfId="0" applyFont="1" applyBorder="1" applyAlignment="1">
      <alignment horizontal="center" textRotation="90"/>
    </xf>
    <xf numFmtId="0" fontId="0" fillId="0" borderId="51" xfId="0" applyFont="1" applyBorder="1" applyAlignment="1">
      <alignment horizontal="center" textRotation="90"/>
    </xf>
    <xf numFmtId="0" fontId="0" fillId="0" borderId="39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7" borderId="0" xfId="0" applyFont="1" applyFill="1" applyAlignment="1">
      <alignment horizontal="center" vertical="center"/>
    </xf>
  </cellXfs>
  <cellStyles count="1">
    <cellStyle name="Standaard" xfId="0" builtinId="0"/>
  </cellStyles>
  <dxfs count="380">
    <dxf>
      <fill>
        <patternFill>
          <bgColor indexed="51"/>
        </patternFill>
      </fill>
    </dxf>
    <dxf>
      <fill>
        <patternFill>
          <bgColor indexed="31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'individueel overzicht'!$E$10</c:f>
              <c:strCache>
                <c:ptCount val="1"/>
                <c:pt idx="0">
                  <c:v>woorden-gem.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overzicht'!$F$10:$M$10</c:f>
              <c:numCache>
                <c:formatCode>0.0</c:formatCode>
                <c:ptCount val="8"/>
                <c:pt idx="0">
                  <c:v>5.1428571428571432</c:v>
                </c:pt>
                <c:pt idx="1">
                  <c:v>5.1428571428571432</c:v>
                </c:pt>
                <c:pt idx="2">
                  <c:v>5.5</c:v>
                </c:pt>
                <c:pt idx="3">
                  <c:v>5.1428571428571432</c:v>
                </c:pt>
                <c:pt idx="4">
                  <c:v>5.1428571428571432</c:v>
                </c:pt>
                <c:pt idx="5">
                  <c:v>5.1428571428571432</c:v>
                </c:pt>
                <c:pt idx="6">
                  <c:v>5.1428571428571432</c:v>
                </c:pt>
                <c:pt idx="7">
                  <c:v>6.2857142857142856</c:v>
                </c:pt>
              </c:numCache>
            </c:numRef>
          </c:val>
        </c:ser>
        <c:ser>
          <c:idx val="1"/>
          <c:order val="1"/>
          <c:tx>
            <c:strRef>
              <c:f>'individueel overzicht'!$E$11</c:f>
              <c:strCache>
                <c:ptCount val="1"/>
                <c:pt idx="0">
                  <c:v>zinnen-gem.</c:v>
                </c:pt>
              </c:strCache>
            </c:strRef>
          </c:tx>
          <c:spPr>
            <a:solidFill>
              <a:srgbClr val="00B0F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overzicht'!$F$11:$M$11</c:f>
              <c:numCache>
                <c:formatCode>0.0</c:formatCode>
                <c:ptCount val="8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7.6</c:v>
                </c:pt>
              </c:numCache>
            </c:numRef>
          </c:val>
        </c:ser>
        <c:ser>
          <c:idx val="2"/>
          <c:order val="2"/>
          <c:tx>
            <c:strRef>
              <c:f>'individueel overzicht'!$E$12</c:f>
              <c:strCache>
                <c:ptCount val="1"/>
                <c:pt idx="0">
                  <c:v>werkwoorden-gem.</c:v>
                </c:pt>
              </c:strCache>
            </c:strRef>
          </c:tx>
          <c:spPr>
            <a:solidFill>
              <a:srgbClr val="0070C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overzicht'!$F$12:$M$12</c:f>
              <c:numCache>
                <c:formatCode>0.0</c:formatCode>
                <c:ptCount val="8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8617992"/>
        <c:axId val="208615248"/>
      </c:barChart>
      <c:barChart>
        <c:barDir val="col"/>
        <c:grouping val="clustered"/>
        <c:varyColors val="0"/>
        <c:ser>
          <c:idx val="3"/>
          <c:order val="3"/>
          <c:tx>
            <c:strRef>
              <c:f>'individueel overzicht'!$E$13</c:f>
              <c:strCache>
                <c:ptCount val="1"/>
                <c:pt idx="0">
                  <c:v>woorden-ll.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overzicht'!$F$13:$M$13</c:f>
              <c:numCache>
                <c:formatCode>0.0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ser>
          <c:idx val="4"/>
          <c:order val="4"/>
          <c:tx>
            <c:strRef>
              <c:f>'individueel overzicht'!$E$14</c:f>
              <c:strCache>
                <c:ptCount val="1"/>
                <c:pt idx="0">
                  <c:v>zinnen-ll.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overzicht'!$F$14:$M$14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10</c:v>
                </c:pt>
              </c:numCache>
            </c:numRef>
          </c:val>
        </c:ser>
        <c:ser>
          <c:idx val="5"/>
          <c:order val="5"/>
          <c:tx>
            <c:strRef>
              <c:f>'individueel overzicht'!$E$15</c:f>
              <c:strCache>
                <c:ptCount val="1"/>
                <c:pt idx="0">
                  <c:v>werkwoorden.ll.</c:v>
                </c:pt>
              </c:strCache>
            </c:strRef>
          </c:tx>
          <c:spPr>
            <a:solidFill>
              <a:srgbClr val="0070C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overzicht'!$F$15:$M$15</c:f>
              <c:numCache>
                <c:formatCode>0.0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8616816"/>
        <c:axId val="208615640"/>
      </c:barChart>
      <c:catAx>
        <c:axId val="20861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8615248"/>
        <c:crosses val="autoZero"/>
        <c:auto val="1"/>
        <c:lblAlgn val="ctr"/>
        <c:lblOffset val="100"/>
        <c:noMultiLvlLbl val="0"/>
      </c:catAx>
      <c:valAx>
        <c:axId val="2086152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8617992"/>
        <c:crosses val="autoZero"/>
        <c:crossBetween val="between"/>
      </c:valAx>
      <c:valAx>
        <c:axId val="208615640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208616816"/>
        <c:crosses val="max"/>
        <c:crossBetween val="between"/>
      </c:valAx>
      <c:catAx>
        <c:axId val="20861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15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4</xdr:row>
      <xdr:rowOff>177800</xdr:rowOff>
    </xdr:from>
    <xdr:to>
      <xdr:col>15</xdr:col>
      <xdr:colOff>603250</xdr:colOff>
      <xdr:row>28</xdr:row>
      <xdr:rowOff>179915</xdr:rowOff>
    </xdr:to>
    <xdr:graphicFrame macro="">
      <xdr:nvGraphicFramePr>
        <xdr:cNvPr id="13" name="Grafiek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4"/>
  <sheetViews>
    <sheetView showGridLines="0" showRowColHeaders="0" tabSelected="1" topLeftCell="A12" workbookViewId="0">
      <selection activeCell="B37" sqref="B37"/>
    </sheetView>
  </sheetViews>
  <sheetFormatPr defaultRowHeight="15" x14ac:dyDescent="0.25"/>
  <cols>
    <col min="2" max="2" width="25.7109375" customWidth="1"/>
  </cols>
  <sheetData>
    <row r="3" spans="1:3" ht="15" customHeight="1" x14ac:dyDescent="0.25"/>
    <row r="4" spans="1:3" ht="15" customHeight="1" thickBot="1" x14ac:dyDescent="0.3"/>
    <row r="5" spans="1:3" ht="15" customHeight="1" thickBot="1" x14ac:dyDescent="0.3">
      <c r="A5" s="169" t="s">
        <v>0</v>
      </c>
      <c r="B5" s="170"/>
      <c r="C5" s="1" t="s">
        <v>1</v>
      </c>
    </row>
    <row r="6" spans="1:3" ht="15" customHeight="1" x14ac:dyDescent="0.25">
      <c r="A6" s="2">
        <v>1</v>
      </c>
      <c r="B6" s="3" t="s">
        <v>37</v>
      </c>
      <c r="C6" s="4">
        <v>8</v>
      </c>
    </row>
    <row r="7" spans="1:3" ht="15" customHeight="1" x14ac:dyDescent="0.25">
      <c r="A7" s="5">
        <v>2</v>
      </c>
      <c r="B7" s="6" t="s">
        <v>38</v>
      </c>
      <c r="C7" s="7">
        <v>8</v>
      </c>
    </row>
    <row r="8" spans="1:3" ht="15" customHeight="1" x14ac:dyDescent="0.25">
      <c r="A8" s="5">
        <v>3</v>
      </c>
      <c r="B8" s="6" t="s">
        <v>39</v>
      </c>
      <c r="C8" s="7">
        <v>8</v>
      </c>
    </row>
    <row r="9" spans="1:3" ht="15" customHeight="1" x14ac:dyDescent="0.25">
      <c r="A9" s="5">
        <v>4</v>
      </c>
      <c r="B9" s="6" t="s">
        <v>40</v>
      </c>
      <c r="C9" s="7">
        <v>8</v>
      </c>
    </row>
    <row r="10" spans="1:3" ht="15" customHeight="1" x14ac:dyDescent="0.25">
      <c r="A10" s="5">
        <v>5</v>
      </c>
      <c r="B10" s="6" t="s">
        <v>41</v>
      </c>
      <c r="C10" s="7">
        <v>8</v>
      </c>
    </row>
    <row r="11" spans="1:3" ht="15" customHeight="1" x14ac:dyDescent="0.25">
      <c r="A11" s="5">
        <v>6</v>
      </c>
      <c r="B11" s="6" t="s">
        <v>42</v>
      </c>
      <c r="C11" s="7">
        <v>8</v>
      </c>
    </row>
    <row r="12" spans="1:3" ht="15" customHeight="1" x14ac:dyDescent="0.25">
      <c r="A12" s="5">
        <v>7</v>
      </c>
      <c r="B12" s="6" t="s">
        <v>43</v>
      </c>
      <c r="C12" s="7">
        <v>8</v>
      </c>
    </row>
    <row r="13" spans="1:3" ht="15" customHeight="1" x14ac:dyDescent="0.25">
      <c r="A13" s="5">
        <v>8</v>
      </c>
      <c r="B13" s="6" t="s">
        <v>44</v>
      </c>
      <c r="C13" s="7">
        <v>8</v>
      </c>
    </row>
    <row r="14" spans="1:3" ht="15" customHeight="1" x14ac:dyDescent="0.25">
      <c r="A14" s="5">
        <v>9</v>
      </c>
      <c r="B14" s="6" t="s">
        <v>45</v>
      </c>
      <c r="C14" s="7">
        <v>8</v>
      </c>
    </row>
    <row r="15" spans="1:3" ht="15" customHeight="1" x14ac:dyDescent="0.25">
      <c r="A15" s="5">
        <v>10</v>
      </c>
      <c r="B15" s="6" t="s">
        <v>46</v>
      </c>
      <c r="C15" s="7">
        <v>8</v>
      </c>
    </row>
    <row r="16" spans="1:3" ht="15" customHeight="1" x14ac:dyDescent="0.25">
      <c r="A16" s="5">
        <v>11</v>
      </c>
      <c r="B16" s="6" t="s">
        <v>47</v>
      </c>
      <c r="C16" s="7">
        <v>8</v>
      </c>
    </row>
    <row r="17" spans="1:3" ht="15" customHeight="1" x14ac:dyDescent="0.25">
      <c r="A17" s="5">
        <v>12</v>
      </c>
      <c r="B17" s="6" t="s">
        <v>48</v>
      </c>
      <c r="C17" s="7">
        <v>8</v>
      </c>
    </row>
    <row r="18" spans="1:3" ht="15" customHeight="1" x14ac:dyDescent="0.25">
      <c r="A18" s="5">
        <v>13</v>
      </c>
      <c r="B18" s="6" t="s">
        <v>49</v>
      </c>
      <c r="C18" s="7">
        <v>8</v>
      </c>
    </row>
    <row r="19" spans="1:3" ht="15" customHeight="1" x14ac:dyDescent="0.25">
      <c r="A19" s="5">
        <v>14</v>
      </c>
      <c r="B19" s="6" t="s">
        <v>50</v>
      </c>
      <c r="C19" s="7">
        <v>8</v>
      </c>
    </row>
    <row r="20" spans="1:3" ht="15" customHeight="1" x14ac:dyDescent="0.25">
      <c r="A20" s="5">
        <v>15</v>
      </c>
      <c r="B20" s="6" t="s">
        <v>51</v>
      </c>
      <c r="C20" s="7">
        <v>8</v>
      </c>
    </row>
    <row r="21" spans="1:3" ht="15" customHeight="1" x14ac:dyDescent="0.25">
      <c r="A21" s="5">
        <v>16</v>
      </c>
      <c r="B21" s="6" t="s">
        <v>52</v>
      </c>
      <c r="C21" s="7">
        <v>8</v>
      </c>
    </row>
    <row r="22" spans="1:3" ht="15" customHeight="1" x14ac:dyDescent="0.25">
      <c r="A22" s="5">
        <v>17</v>
      </c>
      <c r="B22" s="6" t="s">
        <v>53</v>
      </c>
      <c r="C22" s="7">
        <v>8</v>
      </c>
    </row>
    <row r="23" spans="1:3" ht="15" customHeight="1" x14ac:dyDescent="0.25">
      <c r="A23" s="5">
        <v>18</v>
      </c>
      <c r="B23" s="6" t="s">
        <v>54</v>
      </c>
      <c r="C23" s="7">
        <v>8</v>
      </c>
    </row>
    <row r="24" spans="1:3" ht="15" customHeight="1" x14ac:dyDescent="0.25">
      <c r="A24" s="5">
        <v>19</v>
      </c>
      <c r="B24" s="6" t="s">
        <v>55</v>
      </c>
      <c r="C24" s="7">
        <v>8</v>
      </c>
    </row>
    <row r="25" spans="1:3" ht="15" customHeight="1" x14ac:dyDescent="0.25">
      <c r="A25" s="5">
        <v>20</v>
      </c>
      <c r="B25" s="6" t="s">
        <v>56</v>
      </c>
      <c r="C25" s="7">
        <v>8</v>
      </c>
    </row>
    <row r="26" spans="1:3" ht="15" customHeight="1" x14ac:dyDescent="0.25">
      <c r="A26" s="5">
        <v>21</v>
      </c>
      <c r="B26" s="6" t="s">
        <v>57</v>
      </c>
      <c r="C26" s="7">
        <v>8</v>
      </c>
    </row>
    <row r="27" spans="1:3" ht="15" customHeight="1" x14ac:dyDescent="0.25">
      <c r="A27" s="5">
        <v>22</v>
      </c>
      <c r="B27" s="6" t="s">
        <v>58</v>
      </c>
      <c r="C27" s="7">
        <v>8</v>
      </c>
    </row>
    <row r="28" spans="1:3" ht="15" customHeight="1" x14ac:dyDescent="0.25">
      <c r="A28" s="5">
        <v>23</v>
      </c>
      <c r="B28" s="6" t="s">
        <v>59</v>
      </c>
      <c r="C28" s="7">
        <v>8</v>
      </c>
    </row>
    <row r="29" spans="1:3" ht="15" customHeight="1" x14ac:dyDescent="0.25">
      <c r="A29" s="5">
        <v>24</v>
      </c>
      <c r="B29" s="6" t="s">
        <v>60</v>
      </c>
      <c r="C29" s="7">
        <v>8</v>
      </c>
    </row>
    <row r="30" spans="1:3" ht="15" customHeight="1" x14ac:dyDescent="0.25">
      <c r="A30" s="5">
        <v>25</v>
      </c>
      <c r="B30" s="6" t="s">
        <v>61</v>
      </c>
      <c r="C30" s="7">
        <v>8</v>
      </c>
    </row>
    <row r="31" spans="1:3" ht="15" customHeight="1" x14ac:dyDescent="0.25">
      <c r="A31" s="5">
        <v>26</v>
      </c>
      <c r="B31" s="6" t="s">
        <v>62</v>
      </c>
      <c r="C31" s="7">
        <v>8</v>
      </c>
    </row>
    <row r="32" spans="1:3" ht="15" customHeight="1" x14ac:dyDescent="0.25">
      <c r="A32" s="5">
        <v>27</v>
      </c>
      <c r="B32" s="6" t="s">
        <v>63</v>
      </c>
      <c r="C32" s="7">
        <v>8</v>
      </c>
    </row>
    <row r="33" spans="1:3" ht="15" customHeight="1" x14ac:dyDescent="0.25">
      <c r="A33" s="5">
        <v>28</v>
      </c>
      <c r="B33" s="6" t="s">
        <v>64</v>
      </c>
      <c r="C33" s="7">
        <v>8</v>
      </c>
    </row>
    <row r="34" spans="1:3" ht="15" customHeight="1" x14ac:dyDescent="0.25">
      <c r="A34" s="5">
        <v>29</v>
      </c>
      <c r="B34" s="8"/>
      <c r="C34" s="7"/>
    </row>
    <row r="35" spans="1:3" ht="15" customHeight="1" x14ac:dyDescent="0.25">
      <c r="A35" s="5">
        <v>30</v>
      </c>
      <c r="B35" s="9"/>
      <c r="C35" s="7"/>
    </row>
    <row r="36" spans="1:3" ht="15" customHeight="1" x14ac:dyDescent="0.25">
      <c r="A36" s="5">
        <v>31</v>
      </c>
      <c r="B36" s="9"/>
      <c r="C36" s="7"/>
    </row>
    <row r="37" spans="1:3" ht="15" customHeight="1" x14ac:dyDescent="0.25">
      <c r="A37" s="5">
        <v>32</v>
      </c>
      <c r="B37" s="9"/>
      <c r="C37" s="7"/>
    </row>
    <row r="38" spans="1:3" ht="15" customHeight="1" x14ac:dyDescent="0.25">
      <c r="A38" s="5">
        <v>33</v>
      </c>
      <c r="B38" s="9"/>
      <c r="C38" s="7"/>
    </row>
    <row r="39" spans="1:3" ht="15" customHeight="1" x14ac:dyDescent="0.25">
      <c r="A39" s="5">
        <v>34</v>
      </c>
      <c r="B39" s="9"/>
      <c r="C39" s="7"/>
    </row>
    <row r="40" spans="1:3" ht="15" customHeight="1" x14ac:dyDescent="0.25">
      <c r="A40" s="5">
        <v>35</v>
      </c>
      <c r="B40" s="9"/>
      <c r="C40" s="7"/>
    </row>
    <row r="41" spans="1:3" ht="15" customHeight="1" thickBot="1" x14ac:dyDescent="0.3">
      <c r="A41" s="10">
        <v>36</v>
      </c>
      <c r="B41" s="11"/>
      <c r="C41" s="12"/>
    </row>
    <row r="42" spans="1:3" ht="15" customHeight="1" x14ac:dyDescent="0.25">
      <c r="A42" s="13"/>
      <c r="B42" s="14">
        <f>COUNTA(B6:B41)</f>
        <v>28</v>
      </c>
      <c r="C42" s="15"/>
    </row>
    <row r="43" spans="1:3" ht="15" customHeight="1" x14ac:dyDescent="0.25">
      <c r="A43" s="13"/>
      <c r="B43" s="14"/>
      <c r="C43" s="15"/>
    </row>
    <row r="44" spans="1:3" ht="15" customHeight="1" x14ac:dyDescent="0.25"/>
  </sheetData>
  <sheetProtection algorithmName="SHA-512" hashValue="tlCkkHhUREzrtW+ALueK7Cn4pCAB6UjVydUDy5iE5hcBzytCjAW7W/snjvXamqWYReS8OyOZvaQPDwKD9gXDxw==" saltValue="aqG6QgMFpssUV0fn9cHMzQ==" spinCount="100000" sheet="1" objects="1" scenarios="1"/>
  <mergeCells count="1">
    <mergeCell ref="A5:B5"/>
  </mergeCells>
  <conditionalFormatting sqref="B6:B33">
    <cfRule type="expression" priority="52" stopIfTrue="1">
      <formula>$L6=""</formula>
    </cfRule>
    <cfRule type="expression" dxfId="375" priority="53" stopIfTrue="1">
      <formula>$L6&gt;9</formula>
    </cfRule>
    <cfRule type="expression" dxfId="374" priority="54" stopIfTrue="1">
      <formula>$L6&lt;0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GridLines="0" showRowColHeaders="0" zoomScaleNormal="100" workbookViewId="0">
      <selection activeCell="W17" sqref="W17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7" ht="15.75" thickBot="1" x14ac:dyDescent="0.3"/>
    <row r="2" spans="2:17" s="61" customFormat="1" ht="19.5" thickBot="1" x14ac:dyDescent="0.35">
      <c r="B2" s="159"/>
      <c r="C2" s="166"/>
      <c r="D2" s="195" t="s">
        <v>24</v>
      </c>
      <c r="E2" s="196"/>
      <c r="F2" s="196"/>
      <c r="G2" s="196"/>
      <c r="H2" s="196"/>
      <c r="I2" s="196"/>
      <c r="J2" s="196"/>
      <c r="K2" s="196"/>
      <c r="L2" s="179"/>
      <c r="M2" s="179"/>
      <c r="N2" s="179"/>
      <c r="O2" s="197"/>
      <c r="P2" s="97"/>
      <c r="Q2" s="97"/>
    </row>
    <row r="3" spans="2:17" ht="15.75" customHeight="1" x14ac:dyDescent="0.25">
      <c r="B3" s="181" t="s">
        <v>22</v>
      </c>
      <c r="C3" s="182"/>
      <c r="D3" s="163">
        <f>D46</f>
        <v>5.1428571428571432</v>
      </c>
      <c r="E3" s="133">
        <f t="shared" ref="E3:L3" si="0">E46</f>
        <v>5.1428571428571432</v>
      </c>
      <c r="F3" s="133">
        <f t="shared" si="0"/>
        <v>5.5</v>
      </c>
      <c r="G3" s="133">
        <f t="shared" si="0"/>
        <v>5.1428571428571432</v>
      </c>
      <c r="H3" s="133">
        <f t="shared" si="0"/>
        <v>5.1428571428571432</v>
      </c>
      <c r="I3" s="133">
        <f t="shared" si="0"/>
        <v>5.1428571428571432</v>
      </c>
      <c r="J3" s="133">
        <f t="shared" si="0"/>
        <v>5.1428571428571432</v>
      </c>
      <c r="K3" s="124">
        <f t="shared" si="0"/>
        <v>6.2857142857142856</v>
      </c>
      <c r="L3" s="139">
        <f t="shared" si="0"/>
        <v>0</v>
      </c>
      <c r="M3" s="53"/>
      <c r="N3" s="146"/>
      <c r="O3" s="167">
        <f>O46</f>
        <v>5.3303571428571432</v>
      </c>
    </row>
    <row r="4" spans="2:17" ht="15.75" customHeight="1" x14ac:dyDescent="0.25">
      <c r="B4" s="27"/>
      <c r="C4" s="65"/>
      <c r="D4" s="202" t="s">
        <v>36</v>
      </c>
      <c r="E4" s="203"/>
      <c r="F4" s="203"/>
      <c r="G4" s="203"/>
      <c r="H4" s="203"/>
      <c r="I4" s="203"/>
      <c r="J4" s="203"/>
      <c r="K4" s="204"/>
      <c r="L4" s="140"/>
      <c r="M4" s="54"/>
      <c r="N4" s="147"/>
      <c r="O4" s="200" t="s">
        <v>14</v>
      </c>
    </row>
    <row r="5" spans="2:17" ht="15.75" customHeight="1" x14ac:dyDescent="0.25">
      <c r="B5" s="198" t="s">
        <v>26</v>
      </c>
      <c r="C5" s="199"/>
      <c r="D5" s="164" t="s">
        <v>23</v>
      </c>
      <c r="E5" s="142" t="s">
        <v>23</v>
      </c>
      <c r="F5" s="142" t="s">
        <v>23</v>
      </c>
      <c r="G5" s="142" t="s">
        <v>23</v>
      </c>
      <c r="H5" s="142" t="s">
        <v>23</v>
      </c>
      <c r="I5" s="142" t="s">
        <v>23</v>
      </c>
      <c r="J5" s="142" t="s">
        <v>23</v>
      </c>
      <c r="K5" s="143" t="s">
        <v>23</v>
      </c>
      <c r="L5" s="141"/>
      <c r="M5" s="54"/>
      <c r="N5" s="147"/>
      <c r="O5" s="200"/>
    </row>
    <row r="6" spans="2:17" ht="42.75" thickBot="1" x14ac:dyDescent="0.3">
      <c r="B6" s="205" t="s">
        <v>0</v>
      </c>
      <c r="C6" s="206"/>
      <c r="D6" s="165" t="s">
        <v>11</v>
      </c>
      <c r="E6" s="144" t="s">
        <v>12</v>
      </c>
      <c r="F6" s="144" t="s">
        <v>16</v>
      </c>
      <c r="G6" s="144" t="s">
        <v>17</v>
      </c>
      <c r="H6" s="144" t="s">
        <v>18</v>
      </c>
      <c r="I6" s="144" t="s">
        <v>19</v>
      </c>
      <c r="J6" s="144" t="s">
        <v>21</v>
      </c>
      <c r="K6" s="145" t="s">
        <v>20</v>
      </c>
      <c r="L6" s="127"/>
      <c r="M6" s="55"/>
      <c r="N6" s="148"/>
      <c r="O6" s="201"/>
    </row>
    <row r="7" spans="2:17" ht="5.0999999999999996" customHeight="1" thickBot="1" x14ac:dyDescent="0.3">
      <c r="B7" s="161"/>
      <c r="C7" s="162"/>
      <c r="D7" s="34"/>
      <c r="E7" s="35"/>
      <c r="F7" s="130"/>
      <c r="G7" s="130"/>
      <c r="H7" s="130"/>
      <c r="I7" s="130"/>
      <c r="J7" s="130"/>
      <c r="K7" s="129"/>
      <c r="L7" s="51"/>
      <c r="M7" s="55"/>
      <c r="N7" s="49"/>
      <c r="O7" s="51"/>
    </row>
    <row r="8" spans="2:17" ht="8.1" customHeight="1" thickBot="1" x14ac:dyDescent="0.3">
      <c r="B8" s="191"/>
      <c r="C8" s="192"/>
      <c r="D8" s="193"/>
      <c r="E8" s="193"/>
      <c r="F8" s="193"/>
      <c r="G8" s="193"/>
      <c r="H8" s="69"/>
      <c r="I8" s="69"/>
      <c r="J8" s="194"/>
      <c r="K8" s="194"/>
      <c r="L8" s="70"/>
      <c r="M8" s="54"/>
      <c r="N8" s="57"/>
      <c r="O8" s="93"/>
    </row>
    <row r="9" spans="2:17" ht="5.0999999999999996" customHeight="1" thickBot="1" x14ac:dyDescent="0.3">
      <c r="B9" s="33"/>
      <c r="C9" s="66"/>
      <c r="D9" s="37"/>
      <c r="E9" s="37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7" ht="15.75" customHeight="1" x14ac:dyDescent="0.25">
      <c r="B10" s="102">
        <v>1</v>
      </c>
      <c r="C10" s="103" t="str">
        <f>namen!B6</f>
        <v>leerling 1</v>
      </c>
      <c r="D10" s="85">
        <f>IF($D$5="n",0,IF($D$5="j",'dictee 1'!E10))</f>
        <v>6</v>
      </c>
      <c r="E10" s="86">
        <f>IF($E$5="n",0,IF($E$5="j",'dictee 2'!E10))</f>
        <v>6</v>
      </c>
      <c r="F10" s="86">
        <f>IF($F$5="n",0,IF($F$5="j",'dictee 3'!E10))</f>
        <v>6</v>
      </c>
      <c r="G10" s="86">
        <f>IF($G$5="n",0,IF($G$5="j",'dictee 4'!E10))</f>
        <v>6</v>
      </c>
      <c r="H10" s="86">
        <f>IF($H$5="n",0,IF($H$5="j",'dictee 5'!E10))</f>
        <v>6</v>
      </c>
      <c r="I10" s="86">
        <f>IF($I$5="n",0,IF($I$5="j",'dictee 6'!E10))</f>
        <v>6</v>
      </c>
      <c r="J10" s="86">
        <f>IF($J$5="n",0,IF($J$5="j",'dictee 7'!E10))</f>
        <v>6</v>
      </c>
      <c r="K10" s="79">
        <f>IF($K$5="n",0,IF($K$5="j",'dictee 8'!E10))</f>
        <v>6</v>
      </c>
      <c r="L10" s="80"/>
      <c r="M10" s="54"/>
      <c r="N10" s="46"/>
      <c r="O10" s="94">
        <f>Q10/P10</f>
        <v>6</v>
      </c>
      <c r="P10" s="98">
        <f>COUNTIF(D10:K10,"&gt;0")</f>
        <v>8</v>
      </c>
      <c r="Q10" s="98">
        <f>SUM(D10:K10)</f>
        <v>48</v>
      </c>
    </row>
    <row r="11" spans="2:17" ht="15.75" customHeight="1" x14ac:dyDescent="0.25">
      <c r="B11" s="104">
        <v>2</v>
      </c>
      <c r="C11" s="105" t="str">
        <f>namen!B7</f>
        <v>leerling 2</v>
      </c>
      <c r="D11" s="87">
        <f>IF($D$5="n",0,IF($D$5="j",'dictee 1'!E11))</f>
        <v>4</v>
      </c>
      <c r="E11" s="84">
        <f>IF($E$5="n",0,IF($E$5="j",'dictee 2'!E11))</f>
        <v>4</v>
      </c>
      <c r="F11" s="84">
        <f>IF($F$5="n",0,IF($F$5="j",'dictee 3'!E11))</f>
        <v>6</v>
      </c>
      <c r="G11" s="84">
        <f>IF($G$5="n",0,IF($G$5="j",'dictee 4'!E11))</f>
        <v>4</v>
      </c>
      <c r="H11" s="84">
        <f>IF($H$5="n",0,IF($H$5="j",'dictee 5'!E11))</f>
        <v>4</v>
      </c>
      <c r="I11" s="84">
        <f>IF($I$5="n",0,IF($I$5="j",'dictee 6'!E11))</f>
        <v>4</v>
      </c>
      <c r="J11" s="84">
        <f>IF($J$5="n",0,IF($J$5="j",'dictee 7'!E11))</f>
        <v>4</v>
      </c>
      <c r="K11" s="88">
        <f>IF($K$5="n",0,IF($K$5="j",'dictee 8'!E11))</f>
        <v>6</v>
      </c>
      <c r="L11" s="80"/>
      <c r="M11" s="54"/>
      <c r="N11" s="46"/>
      <c r="O11" s="94">
        <f t="shared" ref="O11:O46" si="1">Q11/P11</f>
        <v>4.5</v>
      </c>
      <c r="P11" s="98">
        <f t="shared" ref="P11:P46" si="2">COUNTIF(D11:K11,"&gt;0")</f>
        <v>8</v>
      </c>
      <c r="Q11" s="98">
        <f t="shared" ref="Q11:Q46" si="3">SUM(D11:K11)</f>
        <v>36</v>
      </c>
    </row>
    <row r="12" spans="2:17" ht="15.75" customHeight="1" x14ac:dyDescent="0.25">
      <c r="B12" s="104">
        <v>3</v>
      </c>
      <c r="C12" s="105" t="str">
        <f>namen!B8</f>
        <v>leerling 3</v>
      </c>
      <c r="D12" s="87">
        <f>IF($D$5="n",0,IF($D$5="j",'dictee 1'!E12))</f>
        <v>4</v>
      </c>
      <c r="E12" s="84">
        <f>IF($E$5="n",0,IF($E$5="j",'dictee 2'!E12))</f>
        <v>4</v>
      </c>
      <c r="F12" s="84">
        <f>IF($F$5="n",0,IF($F$5="j",'dictee 3'!E12))</f>
        <v>6</v>
      </c>
      <c r="G12" s="84">
        <f>IF($G$5="n",0,IF($G$5="j",'dictee 4'!E12))</f>
        <v>4</v>
      </c>
      <c r="H12" s="84">
        <f>IF($H$5="n",0,IF($H$5="j",'dictee 5'!E12))</f>
        <v>4</v>
      </c>
      <c r="I12" s="84">
        <f>IF($I$5="n",0,IF($I$5="j",'dictee 6'!E12))</f>
        <v>4</v>
      </c>
      <c r="J12" s="84">
        <f>IF($J$5="n",0,IF($J$5="j",'dictee 7'!E12))</f>
        <v>4</v>
      </c>
      <c r="K12" s="88">
        <f>IF($K$5="n",0,IF($K$5="j",'dictee 8'!E12))</f>
        <v>8</v>
      </c>
      <c r="L12" s="80"/>
      <c r="M12" s="54"/>
      <c r="N12" s="46"/>
      <c r="O12" s="94">
        <f t="shared" si="1"/>
        <v>4.75</v>
      </c>
      <c r="P12" s="98">
        <f t="shared" si="2"/>
        <v>8</v>
      </c>
      <c r="Q12" s="98">
        <f t="shared" si="3"/>
        <v>38</v>
      </c>
    </row>
    <row r="13" spans="2:17" ht="15.75" customHeight="1" x14ac:dyDescent="0.25">
      <c r="B13" s="104">
        <v>4</v>
      </c>
      <c r="C13" s="105" t="str">
        <f>namen!B9</f>
        <v>leerling 4</v>
      </c>
      <c r="D13" s="87">
        <f>IF($D$5="n",0,IF($D$5="j",'dictee 1'!E13))</f>
        <v>4</v>
      </c>
      <c r="E13" s="84">
        <f>IF($E$5="n",0,IF($E$5="j",'dictee 2'!E13))</f>
        <v>4</v>
      </c>
      <c r="F13" s="84">
        <f>IF($F$5="n",0,IF($F$5="j",'dictee 3'!E13))</f>
        <v>4</v>
      </c>
      <c r="G13" s="84">
        <f>IF($G$5="n",0,IF($G$5="j",'dictee 4'!E13))</f>
        <v>4</v>
      </c>
      <c r="H13" s="84">
        <f>IF($H$5="n",0,IF($H$5="j",'dictee 5'!E13))</f>
        <v>4</v>
      </c>
      <c r="I13" s="84">
        <f>IF($I$5="n",0,IF($I$5="j",'dictee 6'!E13))</f>
        <v>4</v>
      </c>
      <c r="J13" s="84">
        <f>IF($J$5="n",0,IF($J$5="j",'dictee 7'!E13))</f>
        <v>4</v>
      </c>
      <c r="K13" s="88">
        <f>IF($K$5="n",0,IF($K$5="j",'dictee 8'!E13))</f>
        <v>6</v>
      </c>
      <c r="L13" s="80"/>
      <c r="M13" s="54"/>
      <c r="N13" s="46"/>
      <c r="O13" s="94">
        <f t="shared" si="1"/>
        <v>4.25</v>
      </c>
      <c r="P13" s="98">
        <f t="shared" si="2"/>
        <v>8</v>
      </c>
      <c r="Q13" s="98">
        <f t="shared" si="3"/>
        <v>34</v>
      </c>
    </row>
    <row r="14" spans="2:17" ht="15.75" customHeight="1" x14ac:dyDescent="0.25">
      <c r="B14" s="104">
        <v>5</v>
      </c>
      <c r="C14" s="105" t="str">
        <f>namen!B10</f>
        <v>leerling 5</v>
      </c>
      <c r="D14" s="87">
        <f>IF($D$5="n",0,IF($D$5="j",'dictee 1'!E14))</f>
        <v>4</v>
      </c>
      <c r="E14" s="84">
        <f>IF($E$5="n",0,IF($E$5="j",'dictee 2'!E14))</f>
        <v>4</v>
      </c>
      <c r="F14" s="84" t="str">
        <f>IF($F$5="n",0,IF($F$5="j",'dictee 3'!E14))</f>
        <v/>
      </c>
      <c r="G14" s="84">
        <f>IF($G$5="n",0,IF($G$5="j",'dictee 4'!E14))</f>
        <v>4</v>
      </c>
      <c r="H14" s="84">
        <f>IF($H$5="n",0,IF($H$5="j",'dictee 5'!E14))</f>
        <v>4</v>
      </c>
      <c r="I14" s="84">
        <f>IF($I$5="n",0,IF($I$5="j",'dictee 6'!E14))</f>
        <v>4</v>
      </c>
      <c r="J14" s="84">
        <f>IF($J$5="n",0,IF($J$5="j",'dictee 7'!E14))</f>
        <v>4</v>
      </c>
      <c r="K14" s="88">
        <f>IF($K$5="n",0,IF($K$5="j",'dictee 8'!E14))</f>
        <v>4</v>
      </c>
      <c r="L14" s="80"/>
      <c r="M14" s="54"/>
      <c r="N14" s="46"/>
      <c r="O14" s="94">
        <f t="shared" si="1"/>
        <v>4</v>
      </c>
      <c r="P14" s="98">
        <f t="shared" si="2"/>
        <v>7</v>
      </c>
      <c r="Q14" s="98">
        <f t="shared" si="3"/>
        <v>28</v>
      </c>
    </row>
    <row r="15" spans="2:17" ht="15.75" customHeight="1" x14ac:dyDescent="0.25">
      <c r="B15" s="104">
        <v>6</v>
      </c>
      <c r="C15" s="105" t="str">
        <f>namen!B11</f>
        <v>leerling 6</v>
      </c>
      <c r="D15" s="87">
        <f>IF($D$5="n",0,IF($D$5="j",'dictee 1'!E15))</f>
        <v>6</v>
      </c>
      <c r="E15" s="84">
        <f>IF($E$5="n",0,IF($E$5="j",'dictee 2'!E15))</f>
        <v>6</v>
      </c>
      <c r="F15" s="84" t="str">
        <f>IF($F$5="n",0,IF($F$5="j",'dictee 3'!E15))</f>
        <v/>
      </c>
      <c r="G15" s="84">
        <f>IF($G$5="n",0,IF($G$5="j",'dictee 4'!E15))</f>
        <v>6</v>
      </c>
      <c r="H15" s="84">
        <f>IF($H$5="n",0,IF($H$5="j",'dictee 5'!E15))</f>
        <v>6</v>
      </c>
      <c r="I15" s="84">
        <f>IF($I$5="n",0,IF($I$5="j",'dictee 6'!E15))</f>
        <v>6</v>
      </c>
      <c r="J15" s="84">
        <f>IF($J$5="n",0,IF($J$5="j",'dictee 7'!E15))</f>
        <v>6</v>
      </c>
      <c r="K15" s="88">
        <f>IF($K$5="n",0,IF($K$5="j",'dictee 8'!E15))</f>
        <v>8</v>
      </c>
      <c r="L15" s="80"/>
      <c r="M15" s="54"/>
      <c r="N15" s="46"/>
      <c r="O15" s="94">
        <f t="shared" si="1"/>
        <v>6.2857142857142856</v>
      </c>
      <c r="P15" s="98">
        <f t="shared" si="2"/>
        <v>7</v>
      </c>
      <c r="Q15" s="98">
        <f t="shared" si="3"/>
        <v>44</v>
      </c>
    </row>
    <row r="16" spans="2:17" ht="15.75" customHeight="1" x14ac:dyDescent="0.25">
      <c r="B16" s="104">
        <v>7</v>
      </c>
      <c r="C16" s="105" t="str">
        <f>namen!B12</f>
        <v>leerling 7</v>
      </c>
      <c r="D16" s="87">
        <f>IF($D$5="n",0,IF($D$5="j",'dictee 1'!E16))</f>
        <v>8</v>
      </c>
      <c r="E16" s="84">
        <f>IF($E$5="n",0,IF($E$5="j",'dictee 2'!E16))</f>
        <v>8</v>
      </c>
      <c r="F16" s="84" t="str">
        <f>IF($F$5="n",0,IF($F$5="j",'dictee 3'!E16))</f>
        <v/>
      </c>
      <c r="G16" s="84">
        <f>IF($G$5="n",0,IF($G$5="j",'dictee 4'!E16))</f>
        <v>8</v>
      </c>
      <c r="H16" s="84">
        <f>IF($H$5="n",0,IF($H$5="j",'dictee 5'!E16))</f>
        <v>8</v>
      </c>
      <c r="I16" s="84">
        <f>IF($I$5="n",0,IF($I$5="j",'dictee 6'!E16))</f>
        <v>8</v>
      </c>
      <c r="J16" s="84">
        <f>IF($J$5="n",0,IF($J$5="j",'dictee 7'!E16))</f>
        <v>8</v>
      </c>
      <c r="K16" s="88">
        <f>IF($K$5="n",0,IF($K$5="j",'dictee 8'!E16))</f>
        <v>6</v>
      </c>
      <c r="L16" s="80"/>
      <c r="M16" s="54"/>
      <c r="N16" s="46"/>
      <c r="O16" s="94">
        <f t="shared" si="1"/>
        <v>7.7142857142857144</v>
      </c>
      <c r="P16" s="98">
        <f t="shared" si="2"/>
        <v>7</v>
      </c>
      <c r="Q16" s="98">
        <f t="shared" si="3"/>
        <v>54</v>
      </c>
    </row>
    <row r="17" spans="2:17" ht="15.75" customHeight="1" x14ac:dyDescent="0.25">
      <c r="B17" s="104">
        <v>8</v>
      </c>
      <c r="C17" s="105" t="str">
        <f>namen!B13</f>
        <v>leerling 8</v>
      </c>
      <c r="D17" s="87" t="str">
        <f>IF($D$5="n",0,IF($D$5="j",'dictee 1'!E17))</f>
        <v/>
      </c>
      <c r="E17" s="84" t="str">
        <f>IF($E$5="n",0,IF($E$5="j",'dictee 2'!E17))</f>
        <v/>
      </c>
      <c r="F17" s="84" t="str">
        <f>IF($F$5="n",0,IF($F$5="j",'dictee 3'!E17))</f>
        <v/>
      </c>
      <c r="G17" s="84" t="str">
        <f>IF($G$5="n",0,IF($G$5="j",'dictee 4'!E17))</f>
        <v/>
      </c>
      <c r="H17" s="84" t="str">
        <f>IF($H$5="n",0,IF($H$5="j",'dictee 5'!E17))</f>
        <v/>
      </c>
      <c r="I17" s="84" t="str">
        <f>IF($I$5="n",0,IF($I$5="j",'dictee 6'!E17))</f>
        <v/>
      </c>
      <c r="J17" s="84" t="str">
        <f>IF($J$5="n",0,IF($J$5="j",'dictee 7'!E17))</f>
        <v/>
      </c>
      <c r="K17" s="88" t="str">
        <f>IF($K$5="n",0,IF($K$5="j",'dictee 8'!E17))</f>
        <v/>
      </c>
      <c r="L17" s="80"/>
      <c r="M17" s="54"/>
      <c r="N17" s="46"/>
      <c r="O17" s="94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 t="str">
        <f>namen!B14</f>
        <v>leerling 9</v>
      </c>
      <c r="D18" s="87" t="str">
        <f>IF($D$5="n",0,IF($D$5="j",'dictee 1'!E18))</f>
        <v/>
      </c>
      <c r="E18" s="84" t="str">
        <f>IF($E$5="n",0,IF($E$5="j",'dictee 2'!E18))</f>
        <v/>
      </c>
      <c r="F18" s="84" t="str">
        <f>IF($F$5="n",0,IF($F$5="j",'dictee 3'!E18))</f>
        <v/>
      </c>
      <c r="G18" s="84" t="str">
        <f>IF($G$5="n",0,IF($G$5="j",'dictee 4'!E18))</f>
        <v/>
      </c>
      <c r="H18" s="84" t="str">
        <f>IF($H$5="n",0,IF($H$5="j",'dictee 5'!E18))</f>
        <v/>
      </c>
      <c r="I18" s="84" t="str">
        <f>IF($I$5="n",0,IF($I$5="j",'dictee 6'!E18))</f>
        <v/>
      </c>
      <c r="J18" s="84" t="str">
        <f>IF($J$5="n",0,IF($J$5="j",'dictee 7'!E18))</f>
        <v/>
      </c>
      <c r="K18" s="88" t="str">
        <f>IF($K$5="n",0,IF($K$5="j",'dictee 8'!E18))</f>
        <v/>
      </c>
      <c r="L18" s="80"/>
      <c r="M18" s="54"/>
      <c r="N18" s="46"/>
      <c r="O18" s="94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 t="str">
        <f>namen!B15</f>
        <v>leerling 10</v>
      </c>
      <c r="D19" s="87" t="str">
        <f>IF($D$5="n",0,IF($D$5="j",'dictee 1'!E19))</f>
        <v/>
      </c>
      <c r="E19" s="84" t="str">
        <f>IF($E$5="n",0,IF($E$5="j",'dictee 2'!E19))</f>
        <v/>
      </c>
      <c r="F19" s="84" t="str">
        <f>IF($F$5="n",0,IF($F$5="j",'dictee 3'!E19))</f>
        <v/>
      </c>
      <c r="G19" s="84" t="str">
        <f>IF($G$5="n",0,IF($G$5="j",'dictee 4'!E19))</f>
        <v/>
      </c>
      <c r="H19" s="84" t="str">
        <f>IF($H$5="n",0,IF($H$5="j",'dictee 5'!E19))</f>
        <v/>
      </c>
      <c r="I19" s="84" t="str">
        <f>IF($I$5="n",0,IF($I$5="j",'dictee 6'!E19))</f>
        <v/>
      </c>
      <c r="J19" s="84" t="str">
        <f>IF($J$5="n",0,IF($J$5="j",'dictee 7'!E19))</f>
        <v/>
      </c>
      <c r="K19" s="88" t="str">
        <f>IF($K$5="n",0,IF($K$5="j",'dictee 8'!E19))</f>
        <v/>
      </c>
      <c r="L19" s="80"/>
      <c r="M19" s="54"/>
      <c r="N19" s="46"/>
      <c r="O19" s="94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 t="str">
        <f>namen!B16</f>
        <v>leerling 11</v>
      </c>
      <c r="D20" s="87" t="str">
        <f>IF($D$5="n",0,IF($D$5="j",'dictee 1'!E20))</f>
        <v/>
      </c>
      <c r="E20" s="84" t="str">
        <f>IF($E$5="n",0,IF($E$5="j",'dictee 2'!E20))</f>
        <v/>
      </c>
      <c r="F20" s="84" t="str">
        <f>IF($F$5="n",0,IF($F$5="j",'dictee 3'!E20))</f>
        <v/>
      </c>
      <c r="G20" s="84" t="str">
        <f>IF($G$5="n",0,IF($G$5="j",'dictee 4'!E20))</f>
        <v/>
      </c>
      <c r="H20" s="84" t="str">
        <f>IF($H$5="n",0,IF($H$5="j",'dictee 5'!E20))</f>
        <v/>
      </c>
      <c r="I20" s="84" t="str">
        <f>IF($I$5="n",0,IF($I$5="j",'dictee 6'!E20))</f>
        <v/>
      </c>
      <c r="J20" s="84" t="str">
        <f>IF($J$5="n",0,IF($J$5="j",'dictee 7'!E20))</f>
        <v/>
      </c>
      <c r="K20" s="88" t="str">
        <f>IF($K$5="n",0,IF($K$5="j",'dictee 8'!E20))</f>
        <v/>
      </c>
      <c r="L20" s="80"/>
      <c r="M20" s="54"/>
      <c r="N20" s="46"/>
      <c r="O20" s="94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 t="str">
        <f>namen!B17</f>
        <v>leerling 12</v>
      </c>
      <c r="D21" s="87" t="str">
        <f>IF($D$5="n",0,IF($D$5="j",'dictee 1'!E21))</f>
        <v/>
      </c>
      <c r="E21" s="84" t="str">
        <f>IF($E$5="n",0,IF($E$5="j",'dictee 2'!E21))</f>
        <v/>
      </c>
      <c r="F21" s="84" t="str">
        <f>IF($F$5="n",0,IF($F$5="j",'dictee 3'!E21))</f>
        <v/>
      </c>
      <c r="G21" s="84" t="str">
        <f>IF($G$5="n",0,IF($G$5="j",'dictee 4'!E21))</f>
        <v/>
      </c>
      <c r="H21" s="84" t="str">
        <f>IF($H$5="n",0,IF($H$5="j",'dictee 5'!E21))</f>
        <v/>
      </c>
      <c r="I21" s="84" t="str">
        <f>IF($I$5="n",0,IF($I$5="j",'dictee 6'!E21))</f>
        <v/>
      </c>
      <c r="J21" s="84" t="str">
        <f>IF($J$5="n",0,IF($J$5="j",'dictee 7'!E21))</f>
        <v/>
      </c>
      <c r="K21" s="88" t="str">
        <f>IF($K$5="n",0,IF($K$5="j",'dictee 8'!E21))</f>
        <v/>
      </c>
      <c r="L21" s="80"/>
      <c r="M21" s="54"/>
      <c r="N21" s="46"/>
      <c r="O21" s="94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 t="str">
        <f>namen!B18</f>
        <v>leerling 13</v>
      </c>
      <c r="D22" s="87" t="str">
        <f>IF($D$5="n",0,IF($D$5="j",'dictee 1'!E22))</f>
        <v/>
      </c>
      <c r="E22" s="84" t="str">
        <f>IF($E$5="n",0,IF($E$5="j",'dictee 2'!E22))</f>
        <v/>
      </c>
      <c r="F22" s="84" t="str">
        <f>IF($F$5="n",0,IF($F$5="j",'dictee 3'!E22))</f>
        <v/>
      </c>
      <c r="G22" s="84" t="str">
        <f>IF($G$5="n",0,IF($G$5="j",'dictee 4'!E22))</f>
        <v/>
      </c>
      <c r="H22" s="84" t="str">
        <f>IF($H$5="n",0,IF($H$5="j",'dictee 5'!E22))</f>
        <v/>
      </c>
      <c r="I22" s="84" t="str">
        <f>IF($I$5="n",0,IF($I$5="j",'dictee 6'!E22))</f>
        <v/>
      </c>
      <c r="J22" s="84" t="str">
        <f>IF($J$5="n",0,IF($J$5="j",'dictee 7'!E22))</f>
        <v/>
      </c>
      <c r="K22" s="88" t="str">
        <f>IF($K$5="n",0,IF($K$5="j",'dictee 8'!E22))</f>
        <v/>
      </c>
      <c r="L22" s="80"/>
      <c r="M22" s="54"/>
      <c r="N22" s="46"/>
      <c r="O22" s="94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 t="str">
        <f>namen!B19</f>
        <v>leerling 14</v>
      </c>
      <c r="D23" s="87" t="str">
        <f>IF($D$5="n",0,IF($D$5="j",'dictee 1'!E23))</f>
        <v/>
      </c>
      <c r="E23" s="84" t="str">
        <f>IF($E$5="n",0,IF($E$5="j",'dictee 2'!E23))</f>
        <v/>
      </c>
      <c r="F23" s="84" t="str">
        <f>IF($F$5="n",0,IF($F$5="j",'dictee 3'!E23))</f>
        <v/>
      </c>
      <c r="G23" s="84" t="str">
        <f>IF($G$5="n",0,IF($G$5="j",'dictee 4'!E23))</f>
        <v/>
      </c>
      <c r="H23" s="84" t="str">
        <f>IF($H$5="n",0,IF($H$5="j",'dictee 5'!E23))</f>
        <v/>
      </c>
      <c r="I23" s="84" t="str">
        <f>IF($I$5="n",0,IF($I$5="j",'dictee 6'!E23))</f>
        <v/>
      </c>
      <c r="J23" s="84" t="str">
        <f>IF($J$5="n",0,IF($J$5="j",'dictee 7'!E23))</f>
        <v/>
      </c>
      <c r="K23" s="88" t="str">
        <f>IF($K$5="n",0,IF($K$5="j",'dictee 8'!E23))</f>
        <v/>
      </c>
      <c r="L23" s="80"/>
      <c r="M23" s="54"/>
      <c r="N23" s="46"/>
      <c r="O23" s="94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 t="str">
        <f>namen!B20</f>
        <v>leerling 15</v>
      </c>
      <c r="D24" s="87" t="str">
        <f>IF($D$5="n",0,IF($D$5="j",'dictee 1'!E24))</f>
        <v/>
      </c>
      <c r="E24" s="84" t="str">
        <f>IF($E$5="n",0,IF($E$5="j",'dictee 2'!E24))</f>
        <v/>
      </c>
      <c r="F24" s="84" t="str">
        <f>IF($F$5="n",0,IF($F$5="j",'dictee 3'!E24))</f>
        <v/>
      </c>
      <c r="G24" s="84" t="str">
        <f>IF($G$5="n",0,IF($G$5="j",'dictee 4'!E24))</f>
        <v/>
      </c>
      <c r="H24" s="84" t="str">
        <f>IF($H$5="n",0,IF($H$5="j",'dictee 5'!E24))</f>
        <v/>
      </c>
      <c r="I24" s="84" t="str">
        <f>IF($I$5="n",0,IF($I$5="j",'dictee 6'!E24))</f>
        <v/>
      </c>
      <c r="J24" s="84" t="str">
        <f>IF($J$5="n",0,IF($J$5="j",'dictee 7'!E24))</f>
        <v/>
      </c>
      <c r="K24" s="88" t="str">
        <f>IF($K$5="n",0,IF($K$5="j",'dictee 8'!E24))</f>
        <v/>
      </c>
      <c r="L24" s="80"/>
      <c r="M24" s="54"/>
      <c r="N24" s="46"/>
      <c r="O24" s="94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 t="str">
        <f>namen!B21</f>
        <v>leerling 16</v>
      </c>
      <c r="D25" s="87" t="str">
        <f>IF($D$5="n",0,IF($D$5="j",'dictee 1'!E25))</f>
        <v/>
      </c>
      <c r="E25" s="84" t="str">
        <f>IF($E$5="n",0,IF($E$5="j",'dictee 2'!E25))</f>
        <v/>
      </c>
      <c r="F25" s="84" t="str">
        <f>IF($F$5="n",0,IF($F$5="j",'dictee 3'!E25))</f>
        <v/>
      </c>
      <c r="G25" s="84" t="str">
        <f>IF($G$5="n",0,IF($G$5="j",'dictee 4'!E25))</f>
        <v/>
      </c>
      <c r="H25" s="84" t="str">
        <f>IF($H$5="n",0,IF($H$5="j",'dictee 5'!E25))</f>
        <v/>
      </c>
      <c r="I25" s="84" t="str">
        <f>IF($I$5="n",0,IF($I$5="j",'dictee 6'!E25))</f>
        <v/>
      </c>
      <c r="J25" s="84" t="str">
        <f>IF($J$5="n",0,IF($J$5="j",'dictee 7'!E25))</f>
        <v/>
      </c>
      <c r="K25" s="88" t="str">
        <f>IF($K$5="n",0,IF($K$5="j",'dictee 8'!E25))</f>
        <v/>
      </c>
      <c r="L25" s="80"/>
      <c r="M25" s="54"/>
      <c r="N25" s="46"/>
      <c r="O25" s="94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 t="str">
        <f>namen!B22</f>
        <v>leerling 17</v>
      </c>
      <c r="D26" s="87" t="str">
        <f>IF($D$5="n",0,IF($D$5="j",'dictee 1'!E26))</f>
        <v/>
      </c>
      <c r="E26" s="84" t="str">
        <f>IF($E$5="n",0,IF($E$5="j",'dictee 2'!E26))</f>
        <v/>
      </c>
      <c r="F26" s="84" t="str">
        <f>IF($F$5="n",0,IF($F$5="j",'dictee 3'!E26))</f>
        <v/>
      </c>
      <c r="G26" s="84" t="str">
        <f>IF($G$5="n",0,IF($G$5="j",'dictee 4'!E26))</f>
        <v/>
      </c>
      <c r="H26" s="84" t="str">
        <f>IF($H$5="n",0,IF($H$5="j",'dictee 5'!E26))</f>
        <v/>
      </c>
      <c r="I26" s="84" t="str">
        <f>IF($I$5="n",0,IF($I$5="j",'dictee 6'!E26))</f>
        <v/>
      </c>
      <c r="J26" s="84" t="str">
        <f>IF($J$5="n",0,IF($J$5="j",'dictee 7'!E26))</f>
        <v/>
      </c>
      <c r="K26" s="88" t="str">
        <f>IF($K$5="n",0,IF($K$5="j",'dictee 8'!E26))</f>
        <v/>
      </c>
      <c r="L26" s="80"/>
      <c r="M26" s="54"/>
      <c r="N26" s="46"/>
      <c r="O26" s="94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 t="str">
        <f>namen!B23</f>
        <v>leerling 18</v>
      </c>
      <c r="D27" s="87" t="str">
        <f>IF($D$5="n",0,IF($D$5="j",'dictee 1'!E27))</f>
        <v/>
      </c>
      <c r="E27" s="84" t="str">
        <f>IF($E$5="n",0,IF($E$5="j",'dictee 2'!E27))</f>
        <v/>
      </c>
      <c r="F27" s="84" t="str">
        <f>IF($F$5="n",0,IF($F$5="j",'dictee 3'!E27))</f>
        <v/>
      </c>
      <c r="G27" s="84" t="str">
        <f>IF($G$5="n",0,IF($G$5="j",'dictee 4'!E27))</f>
        <v/>
      </c>
      <c r="H27" s="84" t="str">
        <f>IF($H$5="n",0,IF($H$5="j",'dictee 5'!E27))</f>
        <v/>
      </c>
      <c r="I27" s="84" t="str">
        <f>IF($I$5="n",0,IF($I$5="j",'dictee 6'!E27))</f>
        <v/>
      </c>
      <c r="J27" s="84" t="str">
        <f>IF($J$5="n",0,IF($J$5="j",'dictee 7'!E27))</f>
        <v/>
      </c>
      <c r="K27" s="88" t="str">
        <f>IF($K$5="n",0,IF($K$5="j",'dictee 8'!E27))</f>
        <v/>
      </c>
      <c r="L27" s="80"/>
      <c r="M27" s="54"/>
      <c r="N27" s="46"/>
      <c r="O27" s="94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 t="str">
        <f>namen!B24</f>
        <v>leerling 19</v>
      </c>
      <c r="D28" s="87" t="str">
        <f>IF($D$5="n",0,IF($D$5="j",'dictee 1'!E28))</f>
        <v/>
      </c>
      <c r="E28" s="84" t="str">
        <f>IF($E$5="n",0,IF($E$5="j",'dictee 2'!E28))</f>
        <v/>
      </c>
      <c r="F28" s="84" t="str">
        <f>IF($F$5="n",0,IF($F$5="j",'dictee 3'!E28))</f>
        <v/>
      </c>
      <c r="G28" s="84" t="str">
        <f>IF($G$5="n",0,IF($G$5="j",'dictee 4'!E28))</f>
        <v/>
      </c>
      <c r="H28" s="84" t="str">
        <f>IF($H$5="n",0,IF($H$5="j",'dictee 5'!E28))</f>
        <v/>
      </c>
      <c r="I28" s="84" t="str">
        <f>IF($I$5="n",0,IF($I$5="j",'dictee 6'!E28))</f>
        <v/>
      </c>
      <c r="J28" s="84" t="str">
        <f>IF($J$5="n",0,IF($J$5="j",'dictee 7'!E28))</f>
        <v/>
      </c>
      <c r="K28" s="88" t="str">
        <f>IF($K$5="n",0,IF($K$5="j",'dictee 8'!E28))</f>
        <v/>
      </c>
      <c r="L28" s="80"/>
      <c r="M28" s="54"/>
      <c r="N28" s="46"/>
      <c r="O28" s="94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 t="str">
        <f>namen!B25</f>
        <v>leerling 20</v>
      </c>
      <c r="D29" s="87" t="str">
        <f>IF($D$5="n",0,IF($D$5="j",'dictee 1'!E29))</f>
        <v/>
      </c>
      <c r="E29" s="84" t="str">
        <f>IF($E$5="n",0,IF($E$5="j",'dictee 2'!E29))</f>
        <v/>
      </c>
      <c r="F29" s="84" t="str">
        <f>IF($F$5="n",0,IF($F$5="j",'dictee 3'!E29))</f>
        <v/>
      </c>
      <c r="G29" s="84" t="str">
        <f>IF($G$5="n",0,IF($G$5="j",'dictee 4'!E29))</f>
        <v/>
      </c>
      <c r="H29" s="84" t="str">
        <f>IF($H$5="n",0,IF($H$5="j",'dictee 5'!E29))</f>
        <v/>
      </c>
      <c r="I29" s="84" t="str">
        <f>IF($I$5="n",0,IF($I$5="j",'dictee 6'!E29))</f>
        <v/>
      </c>
      <c r="J29" s="84" t="str">
        <f>IF($J$5="n",0,IF($J$5="j",'dictee 7'!E29))</f>
        <v/>
      </c>
      <c r="K29" s="88" t="str">
        <f>IF($K$5="n",0,IF($K$5="j",'dictee 8'!E29))</f>
        <v/>
      </c>
      <c r="L29" s="80"/>
      <c r="M29" s="54"/>
      <c r="N29" s="46"/>
      <c r="O29" s="94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 t="str">
        <f>namen!B26</f>
        <v>leerling 21</v>
      </c>
      <c r="D30" s="87" t="str">
        <f>IF($D$5="n",0,IF($D$5="j",'dictee 1'!E30))</f>
        <v/>
      </c>
      <c r="E30" s="84" t="str">
        <f>IF($E$5="n",0,IF($E$5="j",'dictee 2'!E30))</f>
        <v/>
      </c>
      <c r="F30" s="84" t="str">
        <f>IF($F$5="n",0,IF($F$5="j",'dictee 3'!E30))</f>
        <v/>
      </c>
      <c r="G30" s="84" t="str">
        <f>IF($G$5="n",0,IF($G$5="j",'dictee 4'!E30))</f>
        <v/>
      </c>
      <c r="H30" s="84" t="str">
        <f>IF($H$5="n",0,IF($H$5="j",'dictee 5'!E30))</f>
        <v/>
      </c>
      <c r="I30" s="84" t="str">
        <f>IF($I$5="n",0,IF($I$5="j",'dictee 6'!E30))</f>
        <v/>
      </c>
      <c r="J30" s="84" t="str">
        <f>IF($J$5="n",0,IF($J$5="j",'dictee 7'!E30))</f>
        <v/>
      </c>
      <c r="K30" s="88" t="str">
        <f>IF($K$5="n",0,IF($K$5="j",'dictee 8'!E30))</f>
        <v/>
      </c>
      <c r="L30" s="80"/>
      <c r="M30" s="54"/>
      <c r="N30" s="46"/>
      <c r="O30" s="94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 t="str">
        <f>namen!B27</f>
        <v>leerling 22</v>
      </c>
      <c r="D31" s="87" t="str">
        <f>IF($D$5="n",0,IF($D$5="j",'dictee 1'!E31))</f>
        <v/>
      </c>
      <c r="E31" s="84" t="str">
        <f>IF($E$5="n",0,IF($E$5="j",'dictee 2'!E31))</f>
        <v/>
      </c>
      <c r="F31" s="84" t="str">
        <f>IF($F$5="n",0,IF($F$5="j",'dictee 3'!E31))</f>
        <v/>
      </c>
      <c r="G31" s="84" t="str">
        <f>IF($G$5="n",0,IF($G$5="j",'dictee 4'!E31))</f>
        <v/>
      </c>
      <c r="H31" s="84" t="str">
        <f>IF($H$5="n",0,IF($H$5="j",'dictee 5'!E31))</f>
        <v/>
      </c>
      <c r="I31" s="84" t="str">
        <f>IF($I$5="n",0,IF($I$5="j",'dictee 6'!E31))</f>
        <v/>
      </c>
      <c r="J31" s="84" t="str">
        <f>IF($J$5="n",0,IF($J$5="j",'dictee 7'!E31))</f>
        <v/>
      </c>
      <c r="K31" s="88" t="str">
        <f>IF($K$5="n",0,IF($K$5="j",'dictee 8'!E31))</f>
        <v/>
      </c>
      <c r="L31" s="80"/>
      <c r="M31" s="54"/>
      <c r="N31" s="46"/>
      <c r="O31" s="94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 t="str">
        <f>namen!B28</f>
        <v>leerling 23</v>
      </c>
      <c r="D32" s="87" t="str">
        <f>IF($D$5="n",0,IF($D$5="j",'dictee 1'!E32))</f>
        <v/>
      </c>
      <c r="E32" s="84" t="str">
        <f>IF($E$5="n",0,IF($E$5="j",'dictee 2'!E32))</f>
        <v/>
      </c>
      <c r="F32" s="84" t="str">
        <f>IF($F$5="n",0,IF($F$5="j",'dictee 3'!E32))</f>
        <v/>
      </c>
      <c r="G32" s="84" t="str">
        <f>IF($G$5="n",0,IF($G$5="j",'dictee 4'!E32))</f>
        <v/>
      </c>
      <c r="H32" s="84" t="str">
        <f>IF($H$5="n",0,IF($H$5="j",'dictee 5'!E32))</f>
        <v/>
      </c>
      <c r="I32" s="84" t="str">
        <f>IF($I$5="n",0,IF($I$5="j",'dictee 6'!E32))</f>
        <v/>
      </c>
      <c r="J32" s="84" t="str">
        <f>IF($J$5="n",0,IF($J$5="j",'dictee 7'!E32))</f>
        <v/>
      </c>
      <c r="K32" s="88" t="str">
        <f>IF($K$5="n",0,IF($K$5="j",'dictee 8'!E32))</f>
        <v/>
      </c>
      <c r="L32" s="80"/>
      <c r="M32" s="54"/>
      <c r="N32" s="46"/>
      <c r="O32" s="94" t="e">
        <f t="shared" si="1"/>
        <v>#DIV/0!</v>
      </c>
      <c r="P32" s="98">
        <f t="shared" si="2"/>
        <v>0</v>
      </c>
      <c r="Q32" s="98">
        <f t="shared" si="3"/>
        <v>0</v>
      </c>
    </row>
    <row r="33" spans="2:17" ht="15.75" customHeight="1" x14ac:dyDescent="0.25">
      <c r="B33" s="104">
        <v>24</v>
      </c>
      <c r="C33" s="105" t="str">
        <f>namen!B29</f>
        <v>leerling 24</v>
      </c>
      <c r="D33" s="87" t="str">
        <f>IF($D$5="n",0,IF($D$5="j",'dictee 1'!E33))</f>
        <v/>
      </c>
      <c r="E33" s="84" t="str">
        <f>IF($E$5="n",0,IF($E$5="j",'dictee 2'!E33))</f>
        <v/>
      </c>
      <c r="F33" s="84" t="str">
        <f>IF($F$5="n",0,IF($F$5="j",'dictee 3'!E33))</f>
        <v/>
      </c>
      <c r="G33" s="84" t="str">
        <f>IF($G$5="n",0,IF($G$5="j",'dictee 4'!E33))</f>
        <v/>
      </c>
      <c r="H33" s="84" t="str">
        <f>IF($H$5="n",0,IF($H$5="j",'dictee 5'!E33))</f>
        <v/>
      </c>
      <c r="I33" s="84" t="str">
        <f>IF($I$5="n",0,IF($I$5="j",'dictee 6'!E33))</f>
        <v/>
      </c>
      <c r="J33" s="84" t="str">
        <f>IF($J$5="n",0,IF($J$5="j",'dictee 7'!E33))</f>
        <v/>
      </c>
      <c r="K33" s="88" t="str">
        <f>IF($K$5="n",0,IF($K$5="j",'dictee 8'!E33))</f>
        <v/>
      </c>
      <c r="L33" s="80"/>
      <c r="M33" s="54"/>
      <c r="N33" s="46"/>
      <c r="O33" s="94" t="e">
        <f t="shared" si="1"/>
        <v>#DIV/0!</v>
      </c>
      <c r="P33" s="98">
        <f t="shared" si="2"/>
        <v>0</v>
      </c>
      <c r="Q33" s="98">
        <f t="shared" si="3"/>
        <v>0</v>
      </c>
    </row>
    <row r="34" spans="2:17" ht="15.75" customHeight="1" x14ac:dyDescent="0.25">
      <c r="B34" s="104">
        <v>25</v>
      </c>
      <c r="C34" s="105" t="str">
        <f>namen!B30</f>
        <v>leerling 25</v>
      </c>
      <c r="D34" s="87" t="str">
        <f>IF($D$5="n",0,IF($D$5="j",'dictee 1'!E34))</f>
        <v/>
      </c>
      <c r="E34" s="84" t="str">
        <f>IF($E$5="n",0,IF($E$5="j",'dictee 2'!E34))</f>
        <v/>
      </c>
      <c r="F34" s="84" t="str">
        <f>IF($F$5="n",0,IF($F$5="j",'dictee 3'!E34))</f>
        <v/>
      </c>
      <c r="G34" s="84" t="str">
        <f>IF($G$5="n",0,IF($G$5="j",'dictee 4'!E34))</f>
        <v/>
      </c>
      <c r="H34" s="84" t="str">
        <f>IF($H$5="n",0,IF($H$5="j",'dictee 5'!E34))</f>
        <v/>
      </c>
      <c r="I34" s="84" t="str">
        <f>IF($I$5="n",0,IF($I$5="j",'dictee 6'!E34))</f>
        <v/>
      </c>
      <c r="J34" s="84" t="str">
        <f>IF($J$5="n",0,IF($J$5="j",'dictee 7'!E34))</f>
        <v/>
      </c>
      <c r="K34" s="88" t="str">
        <f>IF($K$5="n",0,IF($K$5="j",'dictee 8'!E34))</f>
        <v/>
      </c>
      <c r="L34" s="80"/>
      <c r="M34" s="54"/>
      <c r="N34" s="46"/>
      <c r="O34" s="94" t="e">
        <f t="shared" si="1"/>
        <v>#DIV/0!</v>
      </c>
      <c r="P34" s="98">
        <f t="shared" si="2"/>
        <v>0</v>
      </c>
      <c r="Q34" s="98">
        <f t="shared" si="3"/>
        <v>0</v>
      </c>
    </row>
    <row r="35" spans="2:17" ht="15.75" customHeight="1" x14ac:dyDescent="0.25">
      <c r="B35" s="104">
        <v>26</v>
      </c>
      <c r="C35" s="105" t="str">
        <f>namen!B31</f>
        <v>leerling 26</v>
      </c>
      <c r="D35" s="87" t="str">
        <f>IF($D$5="n",0,IF($D$5="j",'dictee 1'!E35))</f>
        <v/>
      </c>
      <c r="E35" s="84" t="str">
        <f>IF($E$5="n",0,IF($E$5="j",'dictee 2'!E35))</f>
        <v/>
      </c>
      <c r="F35" s="84" t="str">
        <f>IF($F$5="n",0,IF($F$5="j",'dictee 3'!E35))</f>
        <v/>
      </c>
      <c r="G35" s="84" t="str">
        <f>IF($G$5="n",0,IF($G$5="j",'dictee 4'!E35))</f>
        <v/>
      </c>
      <c r="H35" s="84" t="str">
        <f>IF($H$5="n",0,IF($H$5="j",'dictee 5'!E35))</f>
        <v/>
      </c>
      <c r="I35" s="84" t="str">
        <f>IF($I$5="n",0,IF($I$5="j",'dictee 6'!E35))</f>
        <v/>
      </c>
      <c r="J35" s="84" t="str">
        <f>IF($J$5="n",0,IF($J$5="j",'dictee 7'!E35))</f>
        <v/>
      </c>
      <c r="K35" s="88" t="str">
        <f>IF($K$5="n",0,IF($K$5="j",'dictee 8'!E35))</f>
        <v/>
      </c>
      <c r="L35" s="80"/>
      <c r="M35" s="54"/>
      <c r="N35" s="46"/>
      <c r="O35" s="94" t="e">
        <f t="shared" si="1"/>
        <v>#DIV/0!</v>
      </c>
      <c r="P35" s="98">
        <f t="shared" si="2"/>
        <v>0</v>
      </c>
      <c r="Q35" s="98">
        <f t="shared" si="3"/>
        <v>0</v>
      </c>
    </row>
    <row r="36" spans="2:17" ht="15.75" customHeight="1" x14ac:dyDescent="0.25">
      <c r="B36" s="104">
        <v>27</v>
      </c>
      <c r="C36" s="105" t="str">
        <f>namen!B32</f>
        <v>leerling 27</v>
      </c>
      <c r="D36" s="87" t="str">
        <f>IF($D$5="n",0,IF($D$5="j",'dictee 1'!E36))</f>
        <v/>
      </c>
      <c r="E36" s="84" t="str">
        <f>IF($E$5="n",0,IF($E$5="j",'dictee 2'!E36))</f>
        <v/>
      </c>
      <c r="F36" s="84" t="str">
        <f>IF($F$5="n",0,IF($F$5="j",'dictee 3'!E36))</f>
        <v/>
      </c>
      <c r="G36" s="84" t="str">
        <f>IF($G$5="n",0,IF($G$5="j",'dictee 4'!E36))</f>
        <v/>
      </c>
      <c r="H36" s="84" t="str">
        <f>IF($H$5="n",0,IF($H$5="j",'dictee 5'!E36))</f>
        <v/>
      </c>
      <c r="I36" s="84" t="str">
        <f>IF($I$5="n",0,IF($I$5="j",'dictee 6'!E36))</f>
        <v/>
      </c>
      <c r="J36" s="84" t="str">
        <f>IF($J$5="n",0,IF($J$5="j",'dictee 7'!E36))</f>
        <v/>
      </c>
      <c r="K36" s="88" t="str">
        <f>IF($K$5="n",0,IF($K$5="j",'dictee 8'!E36))</f>
        <v/>
      </c>
      <c r="L36" s="80"/>
      <c r="M36" s="54"/>
      <c r="N36" s="46"/>
      <c r="O36" s="94" t="e">
        <f t="shared" si="1"/>
        <v>#DIV/0!</v>
      </c>
      <c r="P36" s="98">
        <f t="shared" si="2"/>
        <v>0</v>
      </c>
      <c r="Q36" s="98">
        <f t="shared" si="3"/>
        <v>0</v>
      </c>
    </row>
    <row r="37" spans="2:17" ht="15.75" customHeight="1" x14ac:dyDescent="0.25">
      <c r="B37" s="104">
        <v>28</v>
      </c>
      <c r="C37" s="105" t="str">
        <f>namen!B33</f>
        <v>leerling 28</v>
      </c>
      <c r="D37" s="87" t="str">
        <f>IF($D$5="n",0,IF($D$5="j",'dictee 1'!E37))</f>
        <v/>
      </c>
      <c r="E37" s="84" t="str">
        <f>IF($E$5="n",0,IF($E$5="j",'dictee 2'!E37))</f>
        <v/>
      </c>
      <c r="F37" s="84" t="str">
        <f>IF($F$5="n",0,IF($F$5="j",'dictee 3'!E37))</f>
        <v/>
      </c>
      <c r="G37" s="84" t="str">
        <f>IF($G$5="n",0,IF($G$5="j",'dictee 4'!E37))</f>
        <v/>
      </c>
      <c r="H37" s="84" t="str">
        <f>IF($H$5="n",0,IF($H$5="j",'dictee 5'!E37))</f>
        <v/>
      </c>
      <c r="I37" s="84" t="str">
        <f>IF($I$5="n",0,IF($I$5="j",'dictee 6'!E37))</f>
        <v/>
      </c>
      <c r="J37" s="84" t="str">
        <f>IF($J$5="n",0,IF($J$5="j",'dictee 7'!E37))</f>
        <v/>
      </c>
      <c r="K37" s="88" t="str">
        <f>IF($K$5="n",0,IF($K$5="j",'dictee 8'!E37))</f>
        <v/>
      </c>
      <c r="L37" s="80"/>
      <c r="M37" s="54"/>
      <c r="N37" s="46"/>
      <c r="O37" s="94" t="e">
        <f t="shared" si="1"/>
        <v>#DIV/0!</v>
      </c>
      <c r="P37" s="98">
        <f t="shared" si="2"/>
        <v>0</v>
      </c>
      <c r="Q37" s="98">
        <f t="shared" si="3"/>
        <v>0</v>
      </c>
    </row>
    <row r="38" spans="2:17" ht="15.75" customHeight="1" x14ac:dyDescent="0.25">
      <c r="B38" s="104">
        <v>29</v>
      </c>
      <c r="C38" s="106">
        <f>namen!B34</f>
        <v>0</v>
      </c>
      <c r="D38" s="87" t="str">
        <f>IF($D$5="n",0,IF($D$5="j",'dictee 1'!E38))</f>
        <v/>
      </c>
      <c r="E38" s="84" t="str">
        <f>IF($E$5="n",0,IF($E$5="j",'dictee 2'!E38))</f>
        <v/>
      </c>
      <c r="F38" s="84" t="str">
        <f>IF($F$5="n",0,IF($F$5="j",'dictee 3'!E38))</f>
        <v/>
      </c>
      <c r="G38" s="84" t="str">
        <f>IF($G$5="n",0,IF($G$5="j",'dictee 4'!E38))</f>
        <v/>
      </c>
      <c r="H38" s="84" t="str">
        <f>IF($H$5="n",0,IF($H$5="j",'dictee 5'!E38))</f>
        <v/>
      </c>
      <c r="I38" s="84" t="str">
        <f>IF($I$5="n",0,IF($I$5="j",'dictee 6'!E38))</f>
        <v/>
      </c>
      <c r="J38" s="84" t="str">
        <f>IF($J$5="n",0,IF($J$5="j",'dictee 7'!E38))</f>
        <v/>
      </c>
      <c r="K38" s="88" t="str">
        <f>IF($K$5="n",0,IF($K$5="j",'dictee 8'!E38))</f>
        <v/>
      </c>
      <c r="L38" s="80"/>
      <c r="M38" s="54"/>
      <c r="N38" s="46"/>
      <c r="O38" s="94" t="e">
        <f t="shared" si="1"/>
        <v>#DIV/0!</v>
      </c>
      <c r="P38" s="98">
        <f t="shared" si="2"/>
        <v>0</v>
      </c>
      <c r="Q38" s="98">
        <f t="shared" si="3"/>
        <v>0</v>
      </c>
    </row>
    <row r="39" spans="2:17" ht="15.75" customHeight="1" x14ac:dyDescent="0.25">
      <c r="B39" s="104">
        <v>30</v>
      </c>
      <c r="C39" s="107">
        <f>namen!B35</f>
        <v>0</v>
      </c>
      <c r="D39" s="87" t="str">
        <f>IF($D$5="n",0,IF($D$5="j",'dictee 1'!E39))</f>
        <v/>
      </c>
      <c r="E39" s="84" t="str">
        <f>IF($E$5="n",0,IF($E$5="j",'dictee 2'!E39))</f>
        <v/>
      </c>
      <c r="F39" s="84" t="str">
        <f>IF($F$5="n",0,IF($F$5="j",'dictee 3'!E39))</f>
        <v/>
      </c>
      <c r="G39" s="84" t="str">
        <f>IF($G$5="n",0,IF($G$5="j",'dictee 4'!E39))</f>
        <v/>
      </c>
      <c r="H39" s="84" t="str">
        <f>IF($H$5="n",0,IF($H$5="j",'dictee 5'!E39))</f>
        <v/>
      </c>
      <c r="I39" s="84" t="str">
        <f>IF($I$5="n",0,IF($I$5="j",'dictee 6'!E39))</f>
        <v/>
      </c>
      <c r="J39" s="84" t="str">
        <f>IF($J$5="n",0,IF($J$5="j",'dictee 7'!E39))</f>
        <v/>
      </c>
      <c r="K39" s="88" t="str">
        <f>IF($K$5="n",0,IF($K$5="j",'dictee 8'!E39))</f>
        <v/>
      </c>
      <c r="L39" s="80"/>
      <c r="M39" s="54"/>
      <c r="N39" s="46"/>
      <c r="O39" s="94" t="e">
        <f t="shared" si="1"/>
        <v>#DIV/0!</v>
      </c>
      <c r="P39" s="98">
        <f t="shared" si="2"/>
        <v>0</v>
      </c>
      <c r="Q39" s="98">
        <f t="shared" si="3"/>
        <v>0</v>
      </c>
    </row>
    <row r="40" spans="2:17" ht="15.75" customHeight="1" x14ac:dyDescent="0.25">
      <c r="B40" s="104">
        <v>31</v>
      </c>
      <c r="C40" s="107">
        <f>namen!B36</f>
        <v>0</v>
      </c>
      <c r="D40" s="87" t="str">
        <f>IF($D$5="n",0,IF($D$5="j",'dictee 1'!E40))</f>
        <v/>
      </c>
      <c r="E40" s="84" t="str">
        <f>IF($E$5="n",0,IF($E$5="j",'dictee 2'!E40))</f>
        <v/>
      </c>
      <c r="F40" s="84" t="str">
        <f>IF($F$5="n",0,IF($F$5="j",'dictee 3'!E40))</f>
        <v/>
      </c>
      <c r="G40" s="84" t="str">
        <f>IF($G$5="n",0,IF($G$5="j",'dictee 4'!E40))</f>
        <v/>
      </c>
      <c r="H40" s="84" t="str">
        <f>IF($H$5="n",0,IF($H$5="j",'dictee 5'!E40))</f>
        <v/>
      </c>
      <c r="I40" s="84" t="str">
        <f>IF($I$5="n",0,IF($I$5="j",'dictee 6'!E40))</f>
        <v/>
      </c>
      <c r="J40" s="84" t="str">
        <f>IF($J$5="n",0,IF($J$5="j",'dictee 7'!E40))</f>
        <v/>
      </c>
      <c r="K40" s="88" t="str">
        <f>IF($K$5="n",0,IF($K$5="j",'dictee 8'!E40))</f>
        <v/>
      </c>
      <c r="L40" s="80"/>
      <c r="M40" s="54"/>
      <c r="N40" s="46"/>
      <c r="O40" s="94" t="e">
        <f t="shared" si="1"/>
        <v>#DIV/0!</v>
      </c>
      <c r="P40" s="98">
        <f t="shared" si="2"/>
        <v>0</v>
      </c>
      <c r="Q40" s="98">
        <f t="shared" si="3"/>
        <v>0</v>
      </c>
    </row>
    <row r="41" spans="2:17" ht="15.75" customHeight="1" x14ac:dyDescent="0.25">
      <c r="B41" s="104">
        <v>32</v>
      </c>
      <c r="C41" s="107">
        <f>namen!B37</f>
        <v>0</v>
      </c>
      <c r="D41" s="87" t="str">
        <f>IF($D$5="n",0,IF($D$5="j",'dictee 1'!E41))</f>
        <v/>
      </c>
      <c r="E41" s="84" t="str">
        <f>IF($E$5="n",0,IF($E$5="j",'dictee 2'!E41))</f>
        <v/>
      </c>
      <c r="F41" s="84" t="str">
        <f>IF($F$5="n",0,IF($F$5="j",'dictee 3'!E41))</f>
        <v/>
      </c>
      <c r="G41" s="84" t="str">
        <f>IF($G$5="n",0,IF($G$5="j",'dictee 4'!E41))</f>
        <v/>
      </c>
      <c r="H41" s="84" t="str">
        <f>IF($H$5="n",0,IF($H$5="j",'dictee 5'!E41))</f>
        <v/>
      </c>
      <c r="I41" s="84" t="str">
        <f>IF($I$5="n",0,IF($I$5="j",'dictee 6'!E41))</f>
        <v/>
      </c>
      <c r="J41" s="84" t="str">
        <f>IF($J$5="n",0,IF($J$5="j",'dictee 7'!E41))</f>
        <v/>
      </c>
      <c r="K41" s="88" t="str">
        <f>IF($K$5="n",0,IF($K$5="j",'dictee 8'!E41))</f>
        <v/>
      </c>
      <c r="L41" s="80"/>
      <c r="M41" s="54"/>
      <c r="N41" s="46"/>
      <c r="O41" s="94" t="e">
        <f t="shared" si="1"/>
        <v>#DIV/0!</v>
      </c>
      <c r="P41" s="98">
        <f t="shared" si="2"/>
        <v>0</v>
      </c>
      <c r="Q41" s="98">
        <f t="shared" si="3"/>
        <v>0</v>
      </c>
    </row>
    <row r="42" spans="2:17" ht="15.75" customHeight="1" x14ac:dyDescent="0.25">
      <c r="B42" s="104">
        <v>33</v>
      </c>
      <c r="C42" s="107">
        <f>namen!B38</f>
        <v>0</v>
      </c>
      <c r="D42" s="87" t="str">
        <f>IF($D$5="n",0,IF($D$5="j",'dictee 1'!E42))</f>
        <v/>
      </c>
      <c r="E42" s="84" t="str">
        <f>IF($E$5="n",0,IF($E$5="j",'dictee 2'!E42))</f>
        <v/>
      </c>
      <c r="F42" s="84" t="str">
        <f>IF($F$5="n",0,IF($F$5="j",'dictee 3'!E42))</f>
        <v/>
      </c>
      <c r="G42" s="84" t="str">
        <f>IF($G$5="n",0,IF($G$5="j",'dictee 4'!E42))</f>
        <v/>
      </c>
      <c r="H42" s="84" t="str">
        <f>IF($H$5="n",0,IF($H$5="j",'dictee 5'!E42))</f>
        <v/>
      </c>
      <c r="I42" s="84" t="str">
        <f>IF($I$5="n",0,IF($I$5="j",'dictee 6'!E42))</f>
        <v/>
      </c>
      <c r="J42" s="84" t="str">
        <f>IF($J$5="n",0,IF($J$5="j",'dictee 7'!E42))</f>
        <v/>
      </c>
      <c r="K42" s="88" t="str">
        <f>IF($K$5="n",0,IF($K$5="j",'dictee 8'!E42))</f>
        <v/>
      </c>
      <c r="L42" s="80"/>
      <c r="M42" s="54"/>
      <c r="N42" s="46"/>
      <c r="O42" s="94" t="e">
        <f t="shared" si="1"/>
        <v>#DIV/0!</v>
      </c>
      <c r="P42" s="98">
        <f t="shared" si="2"/>
        <v>0</v>
      </c>
      <c r="Q42" s="98">
        <f t="shared" si="3"/>
        <v>0</v>
      </c>
    </row>
    <row r="43" spans="2:17" ht="15.75" customHeight="1" x14ac:dyDescent="0.25">
      <c r="B43" s="104">
        <v>34</v>
      </c>
      <c r="C43" s="107">
        <f>namen!B39</f>
        <v>0</v>
      </c>
      <c r="D43" s="87" t="str">
        <f>IF($D$5="n",0,IF($D$5="j",'dictee 1'!E43))</f>
        <v/>
      </c>
      <c r="E43" s="84" t="str">
        <f>IF($E$5="n",0,IF($E$5="j",'dictee 2'!E43))</f>
        <v/>
      </c>
      <c r="F43" s="84" t="str">
        <f>IF($F$5="n",0,IF($F$5="j",'dictee 3'!E43))</f>
        <v/>
      </c>
      <c r="G43" s="84" t="str">
        <f>IF($G$5="n",0,IF($G$5="j",'dictee 4'!E43))</f>
        <v/>
      </c>
      <c r="H43" s="84" t="str">
        <f>IF($H$5="n",0,IF($H$5="j",'dictee 5'!E43))</f>
        <v/>
      </c>
      <c r="I43" s="84" t="str">
        <f>IF($I$5="n",0,IF($I$5="j",'dictee 6'!E43))</f>
        <v/>
      </c>
      <c r="J43" s="84" t="str">
        <f>IF($J$5="n",0,IF($J$5="j",'dictee 7'!E43))</f>
        <v/>
      </c>
      <c r="K43" s="88" t="str">
        <f>IF($K$5="n",0,IF($K$5="j",'dictee 8'!E43))</f>
        <v/>
      </c>
      <c r="L43" s="80"/>
      <c r="M43" s="54"/>
      <c r="N43" s="46"/>
      <c r="O43" s="94" t="e">
        <f t="shared" si="1"/>
        <v>#DIV/0!</v>
      </c>
      <c r="P43" s="98">
        <f t="shared" si="2"/>
        <v>0</v>
      </c>
      <c r="Q43" s="98">
        <f t="shared" si="3"/>
        <v>0</v>
      </c>
    </row>
    <row r="44" spans="2:17" ht="15.75" customHeight="1" x14ac:dyDescent="0.25">
      <c r="B44" s="104">
        <v>35</v>
      </c>
      <c r="C44" s="107">
        <f>namen!B40</f>
        <v>0</v>
      </c>
      <c r="D44" s="87" t="str">
        <f>IF($D$5="n",0,IF($D$5="j",'dictee 1'!E44))</f>
        <v/>
      </c>
      <c r="E44" s="84" t="str">
        <f>IF($E$5="n",0,IF($E$5="j",'dictee 2'!E44))</f>
        <v/>
      </c>
      <c r="F44" s="84" t="str">
        <f>IF($F$5="n",0,IF($F$5="j",'dictee 3'!E44))</f>
        <v/>
      </c>
      <c r="G44" s="84" t="str">
        <f>IF($G$5="n",0,IF($G$5="j",'dictee 4'!E44))</f>
        <v/>
      </c>
      <c r="H44" s="84" t="str">
        <f>IF($H$5="n",0,IF($H$5="j",'dictee 5'!E44))</f>
        <v/>
      </c>
      <c r="I44" s="84" t="str">
        <f>IF($I$5="n",0,IF($I$5="j",'dictee 6'!E44))</f>
        <v/>
      </c>
      <c r="J44" s="84" t="str">
        <f>IF($J$5="n",0,IF($J$5="j",'dictee 7'!E44))</f>
        <v/>
      </c>
      <c r="K44" s="88" t="str">
        <f>IF($K$5="n",0,IF($K$5="j",'dictee 8'!E44))</f>
        <v/>
      </c>
      <c r="L44" s="80"/>
      <c r="M44" s="54"/>
      <c r="N44" s="46"/>
      <c r="O44" s="94" t="e">
        <f t="shared" si="1"/>
        <v>#DIV/0!</v>
      </c>
      <c r="P44" s="98">
        <f t="shared" si="2"/>
        <v>0</v>
      </c>
      <c r="Q44" s="98">
        <f t="shared" si="3"/>
        <v>0</v>
      </c>
    </row>
    <row r="45" spans="2:17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1'!E45))</f>
        <v/>
      </c>
      <c r="E45" s="90" t="str">
        <f>IF($E$5="n",0,IF($E$5="j",'dictee 2'!E45))</f>
        <v/>
      </c>
      <c r="F45" s="90" t="str">
        <f>IF($F$5="n",0,IF($F$5="j",'dictee 3'!E45))</f>
        <v/>
      </c>
      <c r="G45" s="90" t="str">
        <f>IF($G$5="n",0,IF($G$5="j",'dictee 4'!E45))</f>
        <v/>
      </c>
      <c r="H45" s="90" t="str">
        <f>IF($H$5="n",0,IF($H$5="j",'dictee 5'!E45))</f>
        <v/>
      </c>
      <c r="I45" s="90" t="str">
        <f>IF($I$5="n",0,IF($I$5="j",'dictee 6'!E45))</f>
        <v/>
      </c>
      <c r="J45" s="90" t="str">
        <f>IF($J$5="n",0,IF($J$5="j",'dictee 7'!E45))</f>
        <v/>
      </c>
      <c r="K45" s="91" t="str">
        <f>IF($K$5="n",0,IF($K$5="j",'dictee 8'!E45))</f>
        <v/>
      </c>
      <c r="L45" s="81"/>
      <c r="M45" s="56"/>
      <c r="N45" s="48"/>
      <c r="O45" s="95" t="e">
        <f t="shared" si="1"/>
        <v>#DIV/0!</v>
      </c>
      <c r="P45" s="98">
        <f t="shared" si="2"/>
        <v>0</v>
      </c>
      <c r="Q45" s="98">
        <f t="shared" si="3"/>
        <v>0</v>
      </c>
    </row>
    <row r="46" spans="2:17" ht="15.75" customHeight="1" x14ac:dyDescent="0.25">
      <c r="B46" s="25"/>
      <c r="C46" s="67" t="s">
        <v>14</v>
      </c>
      <c r="D46" s="83">
        <f>IF($D$5="n",0,IF($D$5="j",'dictee 1'!E46))</f>
        <v>5.1428571428571432</v>
      </c>
      <c r="E46" s="83">
        <f>IF($E$5="n",0,IF($E$5="j",'dictee 2'!E46))</f>
        <v>5.1428571428571432</v>
      </c>
      <c r="F46" s="83">
        <f>IF($F$5="n",0,IF($F$5="j",'dictee 3'!E46))</f>
        <v>5.5</v>
      </c>
      <c r="G46" s="83">
        <f>IF($G$5="n",0,IF($G$5="j",'dictee 4'!E46))</f>
        <v>5.1428571428571432</v>
      </c>
      <c r="H46" s="83">
        <f>IF($H$5="n",0,IF($H$5="j",'dictee 5'!E46))</f>
        <v>5.1428571428571432</v>
      </c>
      <c r="I46" s="83">
        <f>IF($I$5="n",0,IF($I$5="j",'dictee 6'!E46))</f>
        <v>5.1428571428571432</v>
      </c>
      <c r="J46" s="83">
        <f>IF($J$5="n",0,IF($J$5="j",'dictee 7'!E46))</f>
        <v>5.1428571428571432</v>
      </c>
      <c r="K46" s="83">
        <f>IF($K$5="n",0,IF($K$5="j",'dictee 8'!E46))</f>
        <v>6.2857142857142856</v>
      </c>
      <c r="L46" s="83"/>
      <c r="M46" s="99"/>
      <c r="N46" s="72"/>
      <c r="O46" s="62">
        <f t="shared" si="1"/>
        <v>5.3303571428571432</v>
      </c>
      <c r="P46" s="100">
        <f t="shared" si="2"/>
        <v>8</v>
      </c>
      <c r="Q46" s="100">
        <f t="shared" si="3"/>
        <v>42.642857142857146</v>
      </c>
    </row>
    <row r="47" spans="2:17" ht="15.75" customHeight="1" x14ac:dyDescent="0.25"/>
    <row r="48" spans="2:17" ht="15.75" customHeight="1" x14ac:dyDescent="0.2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B5:C5"/>
    <mergeCell ref="O4:O6"/>
    <mergeCell ref="D4:K4"/>
    <mergeCell ref="B6:C6"/>
  </mergeCells>
  <conditionalFormatting sqref="D10:K46">
    <cfRule type="cellIs" dxfId="107" priority="84" operator="equal">
      <formula>0</formula>
    </cfRule>
    <cfRule type="cellIs" dxfId="106" priority="85" operator="equal">
      <formula>""</formula>
    </cfRule>
    <cfRule type="cellIs" dxfId="105" priority="86" operator="lessThan">
      <formula>6</formula>
    </cfRule>
    <cfRule type="cellIs" dxfId="104" priority="87" operator="lessThan">
      <formula>8</formula>
    </cfRule>
    <cfRule type="cellIs" dxfId="103" priority="88" operator="greaterThanOrEqual">
      <formula>8</formula>
    </cfRule>
  </conditionalFormatting>
  <conditionalFormatting sqref="O10:O46">
    <cfRule type="cellIs" dxfId="102" priority="79" operator="equal">
      <formula>0</formula>
    </cfRule>
    <cfRule type="cellIs" dxfId="101" priority="81" operator="lessThan">
      <formula>6</formula>
    </cfRule>
    <cfRule type="cellIs" dxfId="100" priority="82" operator="lessThan">
      <formula>8</formula>
    </cfRule>
    <cfRule type="cellIs" dxfId="99" priority="83" operator="greaterThanOrEqual">
      <formula>8</formula>
    </cfRule>
  </conditionalFormatting>
  <conditionalFormatting sqref="L10:L45">
    <cfRule type="cellIs" dxfId="98" priority="64" operator="equal">
      <formula>0</formula>
    </cfRule>
    <cfRule type="cellIs" dxfId="97" priority="65" operator="equal">
      <formula>""</formula>
    </cfRule>
    <cfRule type="cellIs" dxfId="96" priority="66" operator="lessThan">
      <formula>6</formula>
    </cfRule>
    <cfRule type="cellIs" dxfId="95" priority="67" operator="lessThan">
      <formula>8</formula>
    </cfRule>
    <cfRule type="cellIs" dxfId="94" priority="68" operator="greaterThanOrEqual">
      <formula>8</formula>
    </cfRule>
  </conditionalFormatting>
  <conditionalFormatting sqref="O3">
    <cfRule type="cellIs" dxfId="93" priority="59" operator="lessThan">
      <formula>6</formula>
    </cfRule>
    <cfRule type="cellIs" dxfId="92" priority="60" operator="greaterThan">
      <formula>0</formula>
    </cfRule>
    <cfRule type="cellIs" priority="61" operator="lessThan">
      <formula>6</formula>
    </cfRule>
    <cfRule type="cellIs" dxfId="91" priority="62" operator="lessThan">
      <formula>8</formula>
    </cfRule>
    <cfRule type="cellIs" dxfId="90" priority="63" operator="greaterThanOrEqual">
      <formula>8</formula>
    </cfRule>
  </conditionalFormatting>
  <conditionalFormatting sqref="D3:K3">
    <cfRule type="cellIs" dxfId="89" priority="53" operator="equal">
      <formula>0</formula>
    </cfRule>
    <cfRule type="cellIs" dxfId="88" priority="54" operator="lessThan">
      <formula>6</formula>
    </cfRule>
    <cfRule type="cellIs" dxfId="87" priority="55" operator="greaterThan">
      <formula>0</formula>
    </cfRule>
    <cfRule type="cellIs" priority="56" operator="lessThan">
      <formula>6</formula>
    </cfRule>
    <cfRule type="cellIs" dxfId="86" priority="57" operator="lessThan">
      <formula>8</formula>
    </cfRule>
    <cfRule type="cellIs" dxfId="85" priority="58" operator="greaterThanOrEqual">
      <formula>8</formula>
    </cfRule>
  </conditionalFormatting>
  <conditionalFormatting sqref="D5:K5">
    <cfRule type="cellIs" dxfId="84" priority="1" operator="equal">
      <formula>"n"</formula>
    </cfRule>
    <cfRule type="cellIs" dxfId="83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showRowColHeaders="0" zoomScaleNormal="100" workbookViewId="0">
      <selection activeCell="S10" sqref="S10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9" ht="15.75" thickBot="1" x14ac:dyDescent="0.3"/>
    <row r="2" spans="2:19" s="61" customFormat="1" ht="19.5" thickBot="1" x14ac:dyDescent="0.35">
      <c r="B2" s="159"/>
      <c r="C2" s="166"/>
      <c r="D2" s="195" t="s">
        <v>25</v>
      </c>
      <c r="E2" s="196"/>
      <c r="F2" s="196"/>
      <c r="G2" s="196"/>
      <c r="H2" s="196"/>
      <c r="I2" s="196"/>
      <c r="J2" s="196"/>
      <c r="K2" s="196"/>
      <c r="L2" s="179"/>
      <c r="M2" s="179"/>
      <c r="N2" s="179"/>
      <c r="O2" s="197"/>
      <c r="P2" s="97"/>
      <c r="Q2" s="97"/>
    </row>
    <row r="3" spans="2:19" ht="15.75" customHeight="1" x14ac:dyDescent="0.25">
      <c r="B3" s="181" t="s">
        <v>22</v>
      </c>
      <c r="C3" s="182"/>
      <c r="D3" s="163">
        <f>D46</f>
        <v>8.1999999999999993</v>
      </c>
      <c r="E3" s="133">
        <f t="shared" ref="E3:L3" si="0">E46</f>
        <v>8.1999999999999993</v>
      </c>
      <c r="F3" s="133">
        <f t="shared" si="0"/>
        <v>8.1999999999999993</v>
      </c>
      <c r="G3" s="133">
        <f t="shared" si="0"/>
        <v>8.1999999999999993</v>
      </c>
      <c r="H3" s="133">
        <f t="shared" si="0"/>
        <v>8.1999999999999993</v>
      </c>
      <c r="I3" s="133">
        <f t="shared" si="0"/>
        <v>8.1999999999999993</v>
      </c>
      <c r="J3" s="133">
        <f t="shared" si="0"/>
        <v>8.1999999999999993</v>
      </c>
      <c r="K3" s="124">
        <f t="shared" si="0"/>
        <v>7.6</v>
      </c>
      <c r="L3" s="139">
        <f t="shared" si="0"/>
        <v>0</v>
      </c>
      <c r="M3" s="53"/>
      <c r="N3" s="146"/>
      <c r="O3" s="167">
        <f>O46</f>
        <v>8.125</v>
      </c>
    </row>
    <row r="4" spans="2:19" ht="15.75" customHeight="1" x14ac:dyDescent="0.25">
      <c r="B4" s="27"/>
      <c r="C4" s="65"/>
      <c r="D4" s="202" t="s">
        <v>36</v>
      </c>
      <c r="E4" s="203"/>
      <c r="F4" s="203"/>
      <c r="G4" s="203"/>
      <c r="H4" s="203"/>
      <c r="I4" s="203"/>
      <c r="J4" s="203"/>
      <c r="K4" s="204"/>
      <c r="L4" s="140"/>
      <c r="M4" s="54"/>
      <c r="N4" s="147"/>
      <c r="O4" s="200" t="s">
        <v>14</v>
      </c>
    </row>
    <row r="5" spans="2:19" ht="15.75" customHeight="1" x14ac:dyDescent="0.25">
      <c r="B5" s="198" t="s">
        <v>26</v>
      </c>
      <c r="C5" s="199"/>
      <c r="D5" s="164" t="s">
        <v>23</v>
      </c>
      <c r="E5" s="142" t="s">
        <v>23</v>
      </c>
      <c r="F5" s="142" t="s">
        <v>23</v>
      </c>
      <c r="G5" s="142" t="s">
        <v>23</v>
      </c>
      <c r="H5" s="142" t="s">
        <v>23</v>
      </c>
      <c r="I5" s="142" t="s">
        <v>23</v>
      </c>
      <c r="J5" s="142" t="s">
        <v>23</v>
      </c>
      <c r="K5" s="143" t="s">
        <v>23</v>
      </c>
      <c r="L5" s="141"/>
      <c r="M5" s="54"/>
      <c r="N5" s="147"/>
      <c r="O5" s="200"/>
    </row>
    <row r="6" spans="2:19" ht="42.75" thickBot="1" x14ac:dyDescent="0.3">
      <c r="B6" s="205" t="s">
        <v>0</v>
      </c>
      <c r="C6" s="206"/>
      <c r="D6" s="165" t="s">
        <v>11</v>
      </c>
      <c r="E6" s="144" t="s">
        <v>12</v>
      </c>
      <c r="F6" s="144" t="s">
        <v>16</v>
      </c>
      <c r="G6" s="144" t="s">
        <v>17</v>
      </c>
      <c r="H6" s="144" t="s">
        <v>18</v>
      </c>
      <c r="I6" s="144" t="s">
        <v>19</v>
      </c>
      <c r="J6" s="144" t="s">
        <v>21</v>
      </c>
      <c r="K6" s="145" t="s">
        <v>20</v>
      </c>
      <c r="L6" s="127"/>
      <c r="M6" s="55"/>
      <c r="N6" s="148"/>
      <c r="O6" s="201"/>
    </row>
    <row r="7" spans="2:19" ht="5.0999999999999996" customHeight="1" thickBot="1" x14ac:dyDescent="0.3">
      <c r="B7" s="161"/>
      <c r="C7" s="162"/>
      <c r="D7" s="34"/>
      <c r="E7" s="35"/>
      <c r="F7" s="130"/>
      <c r="G7" s="130"/>
      <c r="H7" s="130"/>
      <c r="I7" s="130"/>
      <c r="J7" s="130"/>
      <c r="K7" s="129"/>
      <c r="L7" s="51"/>
      <c r="M7" s="55"/>
      <c r="N7" s="49"/>
      <c r="O7" s="51"/>
    </row>
    <row r="8" spans="2:19" ht="8.1" customHeight="1" thickBot="1" x14ac:dyDescent="0.3">
      <c r="B8" s="191"/>
      <c r="C8" s="192"/>
      <c r="D8" s="193"/>
      <c r="E8" s="193"/>
      <c r="F8" s="193"/>
      <c r="G8" s="193"/>
      <c r="H8" s="69"/>
      <c r="I8" s="69"/>
      <c r="J8" s="194"/>
      <c r="K8" s="194"/>
      <c r="L8" s="70"/>
      <c r="M8" s="54"/>
      <c r="N8" s="57"/>
      <c r="O8" s="93"/>
    </row>
    <row r="9" spans="2:19" ht="5.0999999999999996" customHeight="1" thickBot="1" x14ac:dyDescent="0.3">
      <c r="B9" s="33"/>
      <c r="C9" s="66"/>
      <c r="D9" s="37"/>
      <c r="E9" s="37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9" ht="15.75" customHeight="1" x14ac:dyDescent="0.25">
      <c r="B10" s="102">
        <v>1</v>
      </c>
      <c r="C10" s="103" t="str">
        <f>namen!B6</f>
        <v>leerling 1</v>
      </c>
      <c r="D10" s="85">
        <f>IF($D$5="n",0,IF($D$5="j",'dictee 1'!G10))</f>
        <v>4</v>
      </c>
      <c r="E10" s="86">
        <f>IF($E$5="n",0,IF($E$5="j",'dictee 2'!G10))</f>
        <v>4</v>
      </c>
      <c r="F10" s="86">
        <f>IF($F$5="n",0,IF($F$5="j",'dictee 3'!G10))</f>
        <v>4</v>
      </c>
      <c r="G10" s="86">
        <f>IF($G$5="n",0,IF($G$5="j",'dictee 4'!G10))</f>
        <v>4</v>
      </c>
      <c r="H10" s="86">
        <f>IF($H$5="n",0,IF($H$5="j",'dictee 5'!G10))</f>
        <v>4</v>
      </c>
      <c r="I10" s="86">
        <f>IF($I$5="n",0,IF($I$5="j",'dictee 6'!G10))</f>
        <v>4</v>
      </c>
      <c r="J10" s="86">
        <f>IF($J$5="n",0,IF($J$5="j",'dictee 7'!G10))</f>
        <v>4</v>
      </c>
      <c r="K10" s="79">
        <f>IF($K$5="n",0,IF($K$5="j",'dictee 8'!G10))</f>
        <v>10</v>
      </c>
      <c r="L10" s="80"/>
      <c r="M10" s="54"/>
      <c r="N10" s="147"/>
      <c r="O10" s="150">
        <f>Q10/P10</f>
        <v>4.75</v>
      </c>
      <c r="P10" s="98">
        <f>COUNTIF(D10:K10,"&gt;0")</f>
        <v>8</v>
      </c>
      <c r="Q10" s="98">
        <f>SUM(D10:K10)</f>
        <v>38</v>
      </c>
      <c r="S10" s="101"/>
    </row>
    <row r="11" spans="2:19" ht="15.75" customHeight="1" x14ac:dyDescent="0.25">
      <c r="B11" s="104">
        <v>2</v>
      </c>
      <c r="C11" s="105" t="str">
        <f>namen!B7</f>
        <v>leerling 2</v>
      </c>
      <c r="D11" s="87">
        <f>IF($D$5="n",0,IF($D$5="j",'dictee 1'!G11))</f>
        <v>10</v>
      </c>
      <c r="E11" s="84">
        <f>IF($E$5="n",0,IF($E$5="j",'dictee 2'!G11))</f>
        <v>10</v>
      </c>
      <c r="F11" s="84">
        <f>IF($F$5="n",0,IF($F$5="j",'dictee 3'!G11))</f>
        <v>10</v>
      </c>
      <c r="G11" s="84">
        <f>IF($G$5="n",0,IF($G$5="j",'dictee 4'!G11))</f>
        <v>10</v>
      </c>
      <c r="H11" s="84">
        <f>IF($H$5="n",0,IF($H$5="j",'dictee 5'!G11))</f>
        <v>10</v>
      </c>
      <c r="I11" s="84">
        <f>IF($I$5="n",0,IF($I$5="j",'dictee 6'!G11))</f>
        <v>10</v>
      </c>
      <c r="J11" s="84">
        <f>IF($J$5="n",0,IF($J$5="j",'dictee 7'!G11))</f>
        <v>10</v>
      </c>
      <c r="K11" s="88">
        <f>IF($K$5="n",0,IF($K$5="j",'dictee 8'!G11))</f>
        <v>4</v>
      </c>
      <c r="L11" s="80"/>
      <c r="M11" s="54"/>
      <c r="N11" s="147"/>
      <c r="O11" s="150">
        <f t="shared" ref="O11:O46" si="1">Q11/P11</f>
        <v>9.25</v>
      </c>
      <c r="P11" s="98">
        <f t="shared" ref="P11:P46" si="2">COUNTIF(D11:K11,"&gt;0")</f>
        <v>8</v>
      </c>
      <c r="Q11" s="98">
        <f t="shared" ref="Q11:Q46" si="3">SUM(D11:K11)</f>
        <v>74</v>
      </c>
    </row>
    <row r="12" spans="2:19" ht="15.75" customHeight="1" x14ac:dyDescent="0.25">
      <c r="B12" s="104">
        <v>3</v>
      </c>
      <c r="C12" s="105" t="str">
        <f>namen!B8</f>
        <v>leerling 3</v>
      </c>
      <c r="D12" s="87">
        <f>IF($D$5="n",0,IF($D$5="j",'dictee 1'!G12))</f>
        <v>10</v>
      </c>
      <c r="E12" s="84">
        <f>IF($E$5="n",0,IF($E$5="j",'dictee 2'!G12))</f>
        <v>10</v>
      </c>
      <c r="F12" s="84">
        <f>IF($F$5="n",0,IF($F$5="j",'dictee 3'!G12))</f>
        <v>10</v>
      </c>
      <c r="G12" s="84">
        <f>IF($G$5="n",0,IF($G$5="j",'dictee 4'!G12))</f>
        <v>10</v>
      </c>
      <c r="H12" s="84">
        <f>IF($H$5="n",0,IF($H$5="j",'dictee 5'!G12))</f>
        <v>10</v>
      </c>
      <c r="I12" s="84">
        <f>IF($I$5="n",0,IF($I$5="j",'dictee 6'!G12))</f>
        <v>10</v>
      </c>
      <c r="J12" s="84">
        <f>IF($J$5="n",0,IF($J$5="j",'dictee 7'!G12))</f>
        <v>10</v>
      </c>
      <c r="K12" s="88">
        <f>IF($K$5="n",0,IF($K$5="j",'dictee 8'!G12))</f>
        <v>10</v>
      </c>
      <c r="L12" s="80"/>
      <c r="M12" s="54"/>
      <c r="N12" s="147"/>
      <c r="O12" s="150">
        <f t="shared" si="1"/>
        <v>10</v>
      </c>
      <c r="P12" s="98">
        <f t="shared" si="2"/>
        <v>8</v>
      </c>
      <c r="Q12" s="98">
        <f t="shared" si="3"/>
        <v>80</v>
      </c>
    </row>
    <row r="13" spans="2:19" ht="15.75" customHeight="1" x14ac:dyDescent="0.25">
      <c r="B13" s="104">
        <v>4</v>
      </c>
      <c r="C13" s="105" t="str">
        <f>namen!B9</f>
        <v>leerling 4</v>
      </c>
      <c r="D13" s="87">
        <f>IF($D$5="n",0,IF($D$5="j",'dictee 1'!G13))</f>
        <v>9</v>
      </c>
      <c r="E13" s="84">
        <f>IF($E$5="n",0,IF($E$5="j",'dictee 2'!G13))</f>
        <v>9</v>
      </c>
      <c r="F13" s="84">
        <f>IF($F$5="n",0,IF($F$5="j",'dictee 3'!G13))</f>
        <v>9</v>
      </c>
      <c r="G13" s="84">
        <f>IF($G$5="n",0,IF($G$5="j",'dictee 4'!G13))</f>
        <v>9</v>
      </c>
      <c r="H13" s="84">
        <f>IF($H$5="n",0,IF($H$5="j",'dictee 5'!G13))</f>
        <v>9</v>
      </c>
      <c r="I13" s="84">
        <f>IF($I$5="n",0,IF($I$5="j",'dictee 6'!G13))</f>
        <v>9</v>
      </c>
      <c r="J13" s="84">
        <f>IF($J$5="n",0,IF($J$5="j",'dictee 7'!G13))</f>
        <v>9</v>
      </c>
      <c r="K13" s="88">
        <f>IF($K$5="n",0,IF($K$5="j",'dictee 8'!G13))</f>
        <v>6</v>
      </c>
      <c r="L13" s="80"/>
      <c r="M13" s="54"/>
      <c r="N13" s="147"/>
      <c r="O13" s="150">
        <f t="shared" si="1"/>
        <v>8.625</v>
      </c>
      <c r="P13" s="98">
        <f t="shared" si="2"/>
        <v>8</v>
      </c>
      <c r="Q13" s="98">
        <f t="shared" si="3"/>
        <v>69</v>
      </c>
    </row>
    <row r="14" spans="2:19" ht="15.75" customHeight="1" x14ac:dyDescent="0.25">
      <c r="B14" s="104">
        <v>5</v>
      </c>
      <c r="C14" s="105" t="str">
        <f>namen!B10</f>
        <v>leerling 5</v>
      </c>
      <c r="D14" s="87">
        <f>IF($D$5="n",0,IF($D$5="j",'dictee 1'!G14))</f>
        <v>8</v>
      </c>
      <c r="E14" s="84">
        <f>IF($E$5="n",0,IF($E$5="j",'dictee 2'!G14))</f>
        <v>8</v>
      </c>
      <c r="F14" s="84">
        <f>IF($F$5="n",0,IF($F$5="j",'dictee 3'!G14))</f>
        <v>8</v>
      </c>
      <c r="G14" s="84">
        <f>IF($G$5="n",0,IF($G$5="j",'dictee 4'!G14))</f>
        <v>8</v>
      </c>
      <c r="H14" s="84">
        <f>IF($H$5="n",0,IF($H$5="j",'dictee 5'!G14))</f>
        <v>8</v>
      </c>
      <c r="I14" s="84">
        <f>IF($I$5="n",0,IF($I$5="j",'dictee 6'!G14))</f>
        <v>8</v>
      </c>
      <c r="J14" s="84">
        <f>IF($J$5="n",0,IF($J$5="j",'dictee 7'!G14))</f>
        <v>8</v>
      </c>
      <c r="K14" s="88">
        <f>IF($K$5="n",0,IF($K$5="j",'dictee 8'!G14))</f>
        <v>8</v>
      </c>
      <c r="L14" s="80"/>
      <c r="M14" s="54"/>
      <c r="N14" s="147"/>
      <c r="O14" s="150">
        <f t="shared" si="1"/>
        <v>8</v>
      </c>
      <c r="P14" s="98">
        <f t="shared" si="2"/>
        <v>8</v>
      </c>
      <c r="Q14" s="98">
        <f t="shared" si="3"/>
        <v>64</v>
      </c>
    </row>
    <row r="15" spans="2:19" ht="15.75" customHeight="1" x14ac:dyDescent="0.25">
      <c r="B15" s="104">
        <v>6</v>
      </c>
      <c r="C15" s="105" t="str">
        <f>namen!B11</f>
        <v>leerling 6</v>
      </c>
      <c r="D15" s="87" t="str">
        <f>IF($D$5="n",0,IF($D$5="j",'dictee 1'!G15))</f>
        <v/>
      </c>
      <c r="E15" s="84" t="str">
        <f>IF($E$5="n",0,IF($E$5="j",'dictee 2'!G15))</f>
        <v/>
      </c>
      <c r="F15" s="84" t="str">
        <f>IF($F$5="n",0,IF($F$5="j",'dictee 3'!G15))</f>
        <v/>
      </c>
      <c r="G15" s="84" t="str">
        <f>IF($G$5="n",0,IF($G$5="j",'dictee 4'!G15))</f>
        <v/>
      </c>
      <c r="H15" s="84" t="str">
        <f>IF($H$5="n",0,IF($H$5="j",'dictee 5'!G15))</f>
        <v/>
      </c>
      <c r="I15" s="84" t="str">
        <f>IF($I$5="n",0,IF($I$5="j",'dictee 6'!G15))</f>
        <v/>
      </c>
      <c r="J15" s="84" t="str">
        <f>IF($J$5="n",0,IF($J$5="j",'dictee 7'!G15))</f>
        <v/>
      </c>
      <c r="K15" s="88" t="str">
        <f>IF($K$5="n",0,IF($K$5="j",'dictee 8'!G15))</f>
        <v/>
      </c>
      <c r="L15" s="80"/>
      <c r="M15" s="54"/>
      <c r="N15" s="147"/>
      <c r="O15" s="150" t="e">
        <f t="shared" si="1"/>
        <v>#DIV/0!</v>
      </c>
      <c r="P15" s="98">
        <f t="shared" si="2"/>
        <v>0</v>
      </c>
      <c r="Q15" s="98">
        <f t="shared" si="3"/>
        <v>0</v>
      </c>
    </row>
    <row r="16" spans="2:19" ht="15.75" customHeight="1" x14ac:dyDescent="0.25">
      <c r="B16" s="104">
        <v>7</v>
      </c>
      <c r="C16" s="105" t="str">
        <f>namen!B12</f>
        <v>leerling 7</v>
      </c>
      <c r="D16" s="87" t="str">
        <f>IF($D$5="n",0,IF($D$5="j",'dictee 1'!G16))</f>
        <v/>
      </c>
      <c r="E16" s="84" t="str">
        <f>IF($E$5="n",0,IF($E$5="j",'dictee 2'!G16))</f>
        <v/>
      </c>
      <c r="F16" s="84" t="str">
        <f>IF($F$5="n",0,IF($F$5="j",'dictee 3'!G16))</f>
        <v/>
      </c>
      <c r="G16" s="84" t="str">
        <f>IF($G$5="n",0,IF($G$5="j",'dictee 4'!G16))</f>
        <v/>
      </c>
      <c r="H16" s="84" t="str">
        <f>IF($H$5="n",0,IF($H$5="j",'dictee 5'!G16))</f>
        <v/>
      </c>
      <c r="I16" s="84" t="str">
        <f>IF($I$5="n",0,IF($I$5="j",'dictee 6'!G16))</f>
        <v/>
      </c>
      <c r="J16" s="84" t="str">
        <f>IF($J$5="n",0,IF($J$5="j",'dictee 7'!G16))</f>
        <v/>
      </c>
      <c r="K16" s="88" t="str">
        <f>IF($K$5="n",0,IF($K$5="j",'dictee 8'!G16))</f>
        <v/>
      </c>
      <c r="L16" s="80"/>
      <c r="M16" s="54"/>
      <c r="N16" s="147"/>
      <c r="O16" s="150" t="e">
        <f t="shared" si="1"/>
        <v>#DIV/0!</v>
      </c>
      <c r="P16" s="98">
        <f t="shared" si="2"/>
        <v>0</v>
      </c>
      <c r="Q16" s="98">
        <f t="shared" si="3"/>
        <v>0</v>
      </c>
    </row>
    <row r="17" spans="2:17" ht="15.75" customHeight="1" x14ac:dyDescent="0.25">
      <c r="B17" s="104">
        <v>8</v>
      </c>
      <c r="C17" s="105" t="str">
        <f>namen!B13</f>
        <v>leerling 8</v>
      </c>
      <c r="D17" s="87" t="str">
        <f>IF($D$5="n",0,IF($D$5="j",'dictee 1'!G17))</f>
        <v/>
      </c>
      <c r="E17" s="84" t="str">
        <f>IF($E$5="n",0,IF($E$5="j",'dictee 2'!G17))</f>
        <v/>
      </c>
      <c r="F17" s="84" t="str">
        <f>IF($F$5="n",0,IF($F$5="j",'dictee 3'!G17))</f>
        <v/>
      </c>
      <c r="G17" s="84" t="str">
        <f>IF($G$5="n",0,IF($G$5="j",'dictee 4'!G17))</f>
        <v/>
      </c>
      <c r="H17" s="84" t="str">
        <f>IF($H$5="n",0,IF($H$5="j",'dictee 5'!G17))</f>
        <v/>
      </c>
      <c r="I17" s="84" t="str">
        <f>IF($I$5="n",0,IF($I$5="j",'dictee 6'!G17))</f>
        <v/>
      </c>
      <c r="J17" s="84" t="str">
        <f>IF($J$5="n",0,IF($J$5="j",'dictee 7'!G17))</f>
        <v/>
      </c>
      <c r="K17" s="88" t="str">
        <f>IF($K$5="n",0,IF($K$5="j",'dictee 8'!G17))</f>
        <v/>
      </c>
      <c r="L17" s="80"/>
      <c r="M17" s="54"/>
      <c r="N17" s="147"/>
      <c r="O17" s="150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 t="str">
        <f>namen!B14</f>
        <v>leerling 9</v>
      </c>
      <c r="D18" s="87" t="str">
        <f>IF($D$5="n",0,IF($D$5="j",'dictee 1'!G18))</f>
        <v/>
      </c>
      <c r="E18" s="84" t="str">
        <f>IF($E$5="n",0,IF($E$5="j",'dictee 2'!G18))</f>
        <v/>
      </c>
      <c r="F18" s="84" t="str">
        <f>IF($F$5="n",0,IF($F$5="j",'dictee 3'!G18))</f>
        <v/>
      </c>
      <c r="G18" s="84" t="str">
        <f>IF($G$5="n",0,IF($G$5="j",'dictee 4'!G18))</f>
        <v/>
      </c>
      <c r="H18" s="84" t="str">
        <f>IF($H$5="n",0,IF($H$5="j",'dictee 5'!G18))</f>
        <v/>
      </c>
      <c r="I18" s="84" t="str">
        <f>IF($I$5="n",0,IF($I$5="j",'dictee 6'!G18))</f>
        <v/>
      </c>
      <c r="J18" s="84" t="str">
        <f>IF($J$5="n",0,IF($J$5="j",'dictee 7'!G18))</f>
        <v/>
      </c>
      <c r="K18" s="88" t="str">
        <f>IF($K$5="n",0,IF($K$5="j",'dictee 8'!G18))</f>
        <v/>
      </c>
      <c r="L18" s="80"/>
      <c r="M18" s="54"/>
      <c r="N18" s="147"/>
      <c r="O18" s="150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 t="str">
        <f>namen!B15</f>
        <v>leerling 10</v>
      </c>
      <c r="D19" s="87" t="str">
        <f>IF($D$5="n",0,IF($D$5="j",'dictee 1'!G19))</f>
        <v/>
      </c>
      <c r="E19" s="84" t="str">
        <f>IF($E$5="n",0,IF($E$5="j",'dictee 2'!G19))</f>
        <v/>
      </c>
      <c r="F19" s="84" t="str">
        <f>IF($F$5="n",0,IF($F$5="j",'dictee 3'!G19))</f>
        <v/>
      </c>
      <c r="G19" s="84" t="str">
        <f>IF($G$5="n",0,IF($G$5="j",'dictee 4'!G19))</f>
        <v/>
      </c>
      <c r="H19" s="84" t="str">
        <f>IF($H$5="n",0,IF($H$5="j",'dictee 5'!G19))</f>
        <v/>
      </c>
      <c r="I19" s="84" t="str">
        <f>IF($I$5="n",0,IF($I$5="j",'dictee 6'!G19))</f>
        <v/>
      </c>
      <c r="J19" s="84" t="str">
        <f>IF($J$5="n",0,IF($J$5="j",'dictee 7'!G19))</f>
        <v/>
      </c>
      <c r="K19" s="88" t="str">
        <f>IF($K$5="n",0,IF($K$5="j",'dictee 8'!G19))</f>
        <v/>
      </c>
      <c r="L19" s="80"/>
      <c r="M19" s="54"/>
      <c r="N19" s="147"/>
      <c r="O19" s="150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 t="str">
        <f>namen!B16</f>
        <v>leerling 11</v>
      </c>
      <c r="D20" s="87" t="str">
        <f>IF($D$5="n",0,IF($D$5="j",'dictee 1'!G20))</f>
        <v/>
      </c>
      <c r="E20" s="84" t="str">
        <f>IF($E$5="n",0,IF($E$5="j",'dictee 2'!G20))</f>
        <v/>
      </c>
      <c r="F20" s="84" t="str">
        <f>IF($F$5="n",0,IF($F$5="j",'dictee 3'!G20))</f>
        <v/>
      </c>
      <c r="G20" s="84" t="str">
        <f>IF($G$5="n",0,IF($G$5="j",'dictee 4'!G20))</f>
        <v/>
      </c>
      <c r="H20" s="84" t="str">
        <f>IF($H$5="n",0,IF($H$5="j",'dictee 5'!G20))</f>
        <v/>
      </c>
      <c r="I20" s="84" t="str">
        <f>IF($I$5="n",0,IF($I$5="j",'dictee 6'!G20))</f>
        <v/>
      </c>
      <c r="J20" s="84" t="str">
        <f>IF($J$5="n",0,IF($J$5="j",'dictee 7'!G20))</f>
        <v/>
      </c>
      <c r="K20" s="88" t="str">
        <f>IF($K$5="n",0,IF($K$5="j",'dictee 8'!G20))</f>
        <v/>
      </c>
      <c r="L20" s="80"/>
      <c r="M20" s="54"/>
      <c r="N20" s="147"/>
      <c r="O20" s="150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 t="str">
        <f>namen!B17</f>
        <v>leerling 12</v>
      </c>
      <c r="D21" s="87" t="str">
        <f>IF($D$5="n",0,IF($D$5="j",'dictee 1'!G21))</f>
        <v/>
      </c>
      <c r="E21" s="84" t="str">
        <f>IF($E$5="n",0,IF($E$5="j",'dictee 2'!G21))</f>
        <v/>
      </c>
      <c r="F21" s="84" t="str">
        <f>IF($F$5="n",0,IF($F$5="j",'dictee 3'!G21))</f>
        <v/>
      </c>
      <c r="G21" s="84" t="str">
        <f>IF($G$5="n",0,IF($G$5="j",'dictee 4'!G21))</f>
        <v/>
      </c>
      <c r="H21" s="84" t="str">
        <f>IF($H$5="n",0,IF($H$5="j",'dictee 5'!G21))</f>
        <v/>
      </c>
      <c r="I21" s="84" t="str">
        <f>IF($I$5="n",0,IF($I$5="j",'dictee 6'!G21))</f>
        <v/>
      </c>
      <c r="J21" s="84" t="str">
        <f>IF($J$5="n",0,IF($J$5="j",'dictee 7'!G21))</f>
        <v/>
      </c>
      <c r="K21" s="88" t="str">
        <f>IF($K$5="n",0,IF($K$5="j",'dictee 8'!G21))</f>
        <v/>
      </c>
      <c r="L21" s="80"/>
      <c r="M21" s="54"/>
      <c r="N21" s="147"/>
      <c r="O21" s="150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 t="str">
        <f>namen!B18</f>
        <v>leerling 13</v>
      </c>
      <c r="D22" s="87" t="str">
        <f>IF($D$5="n",0,IF($D$5="j",'dictee 1'!G22))</f>
        <v/>
      </c>
      <c r="E22" s="84" t="str">
        <f>IF($E$5="n",0,IF($E$5="j",'dictee 2'!G22))</f>
        <v/>
      </c>
      <c r="F22" s="84" t="str">
        <f>IF($F$5="n",0,IF($F$5="j",'dictee 3'!G22))</f>
        <v/>
      </c>
      <c r="G22" s="84" t="str">
        <f>IF($G$5="n",0,IF($G$5="j",'dictee 4'!G22))</f>
        <v/>
      </c>
      <c r="H22" s="84" t="str">
        <f>IF($H$5="n",0,IF($H$5="j",'dictee 5'!G22))</f>
        <v/>
      </c>
      <c r="I22" s="84" t="str">
        <f>IF($I$5="n",0,IF($I$5="j",'dictee 6'!G22))</f>
        <v/>
      </c>
      <c r="J22" s="84" t="str">
        <f>IF($J$5="n",0,IF($J$5="j",'dictee 7'!G22))</f>
        <v/>
      </c>
      <c r="K22" s="88" t="str">
        <f>IF($K$5="n",0,IF($K$5="j",'dictee 8'!G22))</f>
        <v/>
      </c>
      <c r="L22" s="80"/>
      <c r="M22" s="54"/>
      <c r="N22" s="147"/>
      <c r="O22" s="150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 t="str">
        <f>namen!B19</f>
        <v>leerling 14</v>
      </c>
      <c r="D23" s="87" t="str">
        <f>IF($D$5="n",0,IF($D$5="j",'dictee 1'!G23))</f>
        <v/>
      </c>
      <c r="E23" s="84" t="str">
        <f>IF($E$5="n",0,IF($E$5="j",'dictee 2'!G23))</f>
        <v/>
      </c>
      <c r="F23" s="84" t="str">
        <f>IF($F$5="n",0,IF($F$5="j",'dictee 3'!G23))</f>
        <v/>
      </c>
      <c r="G23" s="84" t="str">
        <f>IF($G$5="n",0,IF($G$5="j",'dictee 4'!G23))</f>
        <v/>
      </c>
      <c r="H23" s="84" t="str">
        <f>IF($H$5="n",0,IF($H$5="j",'dictee 5'!G23))</f>
        <v/>
      </c>
      <c r="I23" s="84" t="str">
        <f>IF($I$5="n",0,IF($I$5="j",'dictee 6'!G23))</f>
        <v/>
      </c>
      <c r="J23" s="84" t="str">
        <f>IF($J$5="n",0,IF($J$5="j",'dictee 7'!G23))</f>
        <v/>
      </c>
      <c r="K23" s="88" t="str">
        <f>IF($K$5="n",0,IF($K$5="j",'dictee 8'!G23))</f>
        <v/>
      </c>
      <c r="L23" s="80"/>
      <c r="M23" s="54"/>
      <c r="N23" s="147"/>
      <c r="O23" s="150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 t="str">
        <f>namen!B20</f>
        <v>leerling 15</v>
      </c>
      <c r="D24" s="87" t="str">
        <f>IF($D$5="n",0,IF($D$5="j",'dictee 1'!G24))</f>
        <v/>
      </c>
      <c r="E24" s="84" t="str">
        <f>IF($E$5="n",0,IF($E$5="j",'dictee 2'!G24))</f>
        <v/>
      </c>
      <c r="F24" s="84" t="str">
        <f>IF($F$5="n",0,IF($F$5="j",'dictee 3'!G24))</f>
        <v/>
      </c>
      <c r="G24" s="84" t="str">
        <f>IF($G$5="n",0,IF($G$5="j",'dictee 4'!G24))</f>
        <v/>
      </c>
      <c r="H24" s="84" t="str">
        <f>IF($H$5="n",0,IF($H$5="j",'dictee 5'!G24))</f>
        <v/>
      </c>
      <c r="I24" s="84" t="str">
        <f>IF($I$5="n",0,IF($I$5="j",'dictee 6'!G24))</f>
        <v/>
      </c>
      <c r="J24" s="84" t="str">
        <f>IF($J$5="n",0,IF($J$5="j",'dictee 7'!G24))</f>
        <v/>
      </c>
      <c r="K24" s="88" t="str">
        <f>IF($K$5="n",0,IF($K$5="j",'dictee 8'!G24))</f>
        <v/>
      </c>
      <c r="L24" s="80"/>
      <c r="M24" s="54"/>
      <c r="N24" s="147"/>
      <c r="O24" s="150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 t="str">
        <f>namen!B21</f>
        <v>leerling 16</v>
      </c>
      <c r="D25" s="87" t="str">
        <f>IF($D$5="n",0,IF($D$5="j",'dictee 1'!G25))</f>
        <v/>
      </c>
      <c r="E25" s="84" t="str">
        <f>IF($E$5="n",0,IF($E$5="j",'dictee 2'!G25))</f>
        <v/>
      </c>
      <c r="F25" s="84" t="str">
        <f>IF($F$5="n",0,IF($F$5="j",'dictee 3'!G25))</f>
        <v/>
      </c>
      <c r="G25" s="84" t="str">
        <f>IF($G$5="n",0,IF($G$5="j",'dictee 4'!G25))</f>
        <v/>
      </c>
      <c r="H25" s="84" t="str">
        <f>IF($H$5="n",0,IF($H$5="j",'dictee 5'!G25))</f>
        <v/>
      </c>
      <c r="I25" s="84" t="str">
        <f>IF($I$5="n",0,IF($I$5="j",'dictee 6'!G25))</f>
        <v/>
      </c>
      <c r="J25" s="84" t="str">
        <f>IF($J$5="n",0,IF($J$5="j",'dictee 7'!G25))</f>
        <v/>
      </c>
      <c r="K25" s="88" t="str">
        <f>IF($K$5="n",0,IF($K$5="j",'dictee 8'!G25))</f>
        <v/>
      </c>
      <c r="L25" s="80"/>
      <c r="M25" s="54"/>
      <c r="N25" s="147"/>
      <c r="O25" s="150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 t="str">
        <f>namen!B22</f>
        <v>leerling 17</v>
      </c>
      <c r="D26" s="87" t="str">
        <f>IF($D$5="n",0,IF($D$5="j",'dictee 1'!G26))</f>
        <v/>
      </c>
      <c r="E26" s="84" t="str">
        <f>IF($E$5="n",0,IF($E$5="j",'dictee 2'!G26))</f>
        <v/>
      </c>
      <c r="F26" s="84" t="str">
        <f>IF($F$5="n",0,IF($F$5="j",'dictee 3'!G26))</f>
        <v/>
      </c>
      <c r="G26" s="84" t="str">
        <f>IF($G$5="n",0,IF($G$5="j",'dictee 4'!G26))</f>
        <v/>
      </c>
      <c r="H26" s="84" t="str">
        <f>IF($H$5="n",0,IF($H$5="j",'dictee 5'!G26))</f>
        <v/>
      </c>
      <c r="I26" s="84" t="str">
        <f>IF($I$5="n",0,IF($I$5="j",'dictee 6'!G26))</f>
        <v/>
      </c>
      <c r="J26" s="84" t="str">
        <f>IF($J$5="n",0,IF($J$5="j",'dictee 7'!G26))</f>
        <v/>
      </c>
      <c r="K26" s="88" t="str">
        <f>IF($K$5="n",0,IF($K$5="j",'dictee 8'!G26))</f>
        <v/>
      </c>
      <c r="L26" s="80"/>
      <c r="M26" s="54"/>
      <c r="N26" s="147"/>
      <c r="O26" s="150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 t="str">
        <f>namen!B23</f>
        <v>leerling 18</v>
      </c>
      <c r="D27" s="87" t="str">
        <f>IF($D$5="n",0,IF($D$5="j",'dictee 1'!G27))</f>
        <v/>
      </c>
      <c r="E27" s="84" t="str">
        <f>IF($E$5="n",0,IF($E$5="j",'dictee 2'!G27))</f>
        <v/>
      </c>
      <c r="F27" s="84" t="str">
        <f>IF($F$5="n",0,IF($F$5="j",'dictee 3'!G27))</f>
        <v/>
      </c>
      <c r="G27" s="84" t="str">
        <f>IF($G$5="n",0,IF($G$5="j",'dictee 4'!G27))</f>
        <v/>
      </c>
      <c r="H27" s="84" t="str">
        <f>IF($H$5="n",0,IF($H$5="j",'dictee 5'!G27))</f>
        <v/>
      </c>
      <c r="I27" s="84" t="str">
        <f>IF($I$5="n",0,IF($I$5="j",'dictee 6'!G27))</f>
        <v/>
      </c>
      <c r="J27" s="84" t="str">
        <f>IF($J$5="n",0,IF($J$5="j",'dictee 7'!G27))</f>
        <v/>
      </c>
      <c r="K27" s="88" t="str">
        <f>IF($K$5="n",0,IF($K$5="j",'dictee 8'!G27))</f>
        <v/>
      </c>
      <c r="L27" s="80"/>
      <c r="M27" s="54"/>
      <c r="N27" s="147"/>
      <c r="O27" s="150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 t="str">
        <f>namen!B24</f>
        <v>leerling 19</v>
      </c>
      <c r="D28" s="87" t="str">
        <f>IF($D$5="n",0,IF($D$5="j",'dictee 1'!G28))</f>
        <v/>
      </c>
      <c r="E28" s="84" t="str">
        <f>IF($E$5="n",0,IF($E$5="j",'dictee 2'!G28))</f>
        <v/>
      </c>
      <c r="F28" s="84" t="str">
        <f>IF($F$5="n",0,IF($F$5="j",'dictee 3'!G28))</f>
        <v/>
      </c>
      <c r="G28" s="84" t="str">
        <f>IF($G$5="n",0,IF($G$5="j",'dictee 4'!G28))</f>
        <v/>
      </c>
      <c r="H28" s="84" t="str">
        <f>IF($H$5="n",0,IF($H$5="j",'dictee 5'!G28))</f>
        <v/>
      </c>
      <c r="I28" s="84" t="str">
        <f>IF($I$5="n",0,IF($I$5="j",'dictee 6'!G28))</f>
        <v/>
      </c>
      <c r="J28" s="84" t="str">
        <f>IF($J$5="n",0,IF($J$5="j",'dictee 7'!G28))</f>
        <v/>
      </c>
      <c r="K28" s="88" t="str">
        <f>IF($K$5="n",0,IF($K$5="j",'dictee 8'!G28))</f>
        <v/>
      </c>
      <c r="L28" s="80"/>
      <c r="M28" s="54"/>
      <c r="N28" s="147"/>
      <c r="O28" s="150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 t="str">
        <f>namen!B25</f>
        <v>leerling 20</v>
      </c>
      <c r="D29" s="87" t="str">
        <f>IF($D$5="n",0,IF($D$5="j",'dictee 1'!G29))</f>
        <v/>
      </c>
      <c r="E29" s="84" t="str">
        <f>IF($E$5="n",0,IF($E$5="j",'dictee 2'!G29))</f>
        <v/>
      </c>
      <c r="F29" s="84" t="str">
        <f>IF($F$5="n",0,IF($F$5="j",'dictee 3'!G29))</f>
        <v/>
      </c>
      <c r="G29" s="84" t="str">
        <f>IF($G$5="n",0,IF($G$5="j",'dictee 4'!G29))</f>
        <v/>
      </c>
      <c r="H29" s="84" t="str">
        <f>IF($H$5="n",0,IF($H$5="j",'dictee 5'!G29))</f>
        <v/>
      </c>
      <c r="I29" s="84" t="str">
        <f>IF($I$5="n",0,IF($I$5="j",'dictee 6'!G29))</f>
        <v/>
      </c>
      <c r="J29" s="84" t="str">
        <f>IF($J$5="n",0,IF($J$5="j",'dictee 7'!G29))</f>
        <v/>
      </c>
      <c r="K29" s="88" t="str">
        <f>IF($K$5="n",0,IF($K$5="j",'dictee 8'!G29))</f>
        <v/>
      </c>
      <c r="L29" s="80"/>
      <c r="M29" s="54"/>
      <c r="N29" s="147"/>
      <c r="O29" s="150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 t="str">
        <f>namen!B26</f>
        <v>leerling 21</v>
      </c>
      <c r="D30" s="87" t="str">
        <f>IF($D$5="n",0,IF($D$5="j",'dictee 1'!G30))</f>
        <v/>
      </c>
      <c r="E30" s="84" t="str">
        <f>IF($E$5="n",0,IF($E$5="j",'dictee 2'!G30))</f>
        <v/>
      </c>
      <c r="F30" s="84" t="str">
        <f>IF($F$5="n",0,IF($F$5="j",'dictee 3'!G30))</f>
        <v/>
      </c>
      <c r="G30" s="84" t="str">
        <f>IF($G$5="n",0,IF($G$5="j",'dictee 4'!G30))</f>
        <v/>
      </c>
      <c r="H30" s="84" t="str">
        <f>IF($H$5="n",0,IF($H$5="j",'dictee 5'!G30))</f>
        <v/>
      </c>
      <c r="I30" s="84" t="str">
        <f>IF($I$5="n",0,IF($I$5="j",'dictee 6'!G30))</f>
        <v/>
      </c>
      <c r="J30" s="84" t="str">
        <f>IF($J$5="n",0,IF($J$5="j",'dictee 7'!G30))</f>
        <v/>
      </c>
      <c r="K30" s="88" t="str">
        <f>IF($K$5="n",0,IF($K$5="j",'dictee 8'!G30))</f>
        <v/>
      </c>
      <c r="L30" s="80"/>
      <c r="M30" s="54"/>
      <c r="N30" s="147"/>
      <c r="O30" s="150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 t="str">
        <f>namen!B27</f>
        <v>leerling 22</v>
      </c>
      <c r="D31" s="87" t="str">
        <f>IF($D$5="n",0,IF($D$5="j",'dictee 1'!G31))</f>
        <v/>
      </c>
      <c r="E31" s="84" t="str">
        <f>IF($E$5="n",0,IF($E$5="j",'dictee 2'!G31))</f>
        <v/>
      </c>
      <c r="F31" s="84" t="str">
        <f>IF($F$5="n",0,IF($F$5="j",'dictee 3'!G31))</f>
        <v/>
      </c>
      <c r="G31" s="84" t="str">
        <f>IF($G$5="n",0,IF($G$5="j",'dictee 4'!G31))</f>
        <v/>
      </c>
      <c r="H31" s="84" t="str">
        <f>IF($H$5="n",0,IF($H$5="j",'dictee 5'!G31))</f>
        <v/>
      </c>
      <c r="I31" s="84" t="str">
        <f>IF($I$5="n",0,IF($I$5="j",'dictee 6'!G31))</f>
        <v/>
      </c>
      <c r="J31" s="84" t="str">
        <f>IF($J$5="n",0,IF($J$5="j",'dictee 7'!G31))</f>
        <v/>
      </c>
      <c r="K31" s="88" t="str">
        <f>IF($K$5="n",0,IF($K$5="j",'dictee 8'!G31))</f>
        <v/>
      </c>
      <c r="L31" s="80"/>
      <c r="M31" s="54"/>
      <c r="N31" s="147"/>
      <c r="O31" s="150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 t="str">
        <f>namen!B28</f>
        <v>leerling 23</v>
      </c>
      <c r="D32" s="87" t="str">
        <f>IF($D$5="n",0,IF($D$5="j",'dictee 1'!G32))</f>
        <v/>
      </c>
      <c r="E32" s="84" t="str">
        <f>IF($E$5="n",0,IF($E$5="j",'dictee 2'!G32))</f>
        <v/>
      </c>
      <c r="F32" s="84" t="str">
        <f>IF($F$5="n",0,IF($F$5="j",'dictee 3'!G32))</f>
        <v/>
      </c>
      <c r="G32" s="84" t="str">
        <f>IF($G$5="n",0,IF($G$5="j",'dictee 4'!G32))</f>
        <v/>
      </c>
      <c r="H32" s="84" t="str">
        <f>IF($H$5="n",0,IF($H$5="j",'dictee 5'!G32))</f>
        <v/>
      </c>
      <c r="I32" s="84" t="str">
        <f>IF($I$5="n",0,IF($I$5="j",'dictee 6'!G32))</f>
        <v/>
      </c>
      <c r="J32" s="84" t="str">
        <f>IF($J$5="n",0,IF($J$5="j",'dictee 7'!G32))</f>
        <v/>
      </c>
      <c r="K32" s="88" t="str">
        <f>IF($K$5="n",0,IF($K$5="j",'dictee 8'!G32))</f>
        <v/>
      </c>
      <c r="L32" s="80"/>
      <c r="M32" s="54"/>
      <c r="N32" s="147"/>
      <c r="O32" s="150" t="e">
        <f t="shared" si="1"/>
        <v>#DIV/0!</v>
      </c>
      <c r="P32" s="98">
        <f t="shared" si="2"/>
        <v>0</v>
      </c>
      <c r="Q32" s="98">
        <f t="shared" si="3"/>
        <v>0</v>
      </c>
    </row>
    <row r="33" spans="2:17" ht="15.75" customHeight="1" x14ac:dyDescent="0.25">
      <c r="B33" s="104">
        <v>24</v>
      </c>
      <c r="C33" s="105" t="str">
        <f>namen!B29</f>
        <v>leerling 24</v>
      </c>
      <c r="D33" s="87" t="str">
        <f>IF($D$5="n",0,IF($D$5="j",'dictee 1'!G33))</f>
        <v/>
      </c>
      <c r="E33" s="84" t="str">
        <f>IF($E$5="n",0,IF($E$5="j",'dictee 2'!G33))</f>
        <v/>
      </c>
      <c r="F33" s="84" t="str">
        <f>IF($F$5="n",0,IF($F$5="j",'dictee 3'!G33))</f>
        <v/>
      </c>
      <c r="G33" s="84" t="str">
        <f>IF($G$5="n",0,IF($G$5="j",'dictee 4'!G33))</f>
        <v/>
      </c>
      <c r="H33" s="84" t="str">
        <f>IF($H$5="n",0,IF($H$5="j",'dictee 5'!G33))</f>
        <v/>
      </c>
      <c r="I33" s="84" t="str">
        <f>IF($I$5="n",0,IF($I$5="j",'dictee 6'!G33))</f>
        <v/>
      </c>
      <c r="J33" s="84" t="str">
        <f>IF($J$5="n",0,IF($J$5="j",'dictee 7'!G33))</f>
        <v/>
      </c>
      <c r="K33" s="88" t="str">
        <f>IF($K$5="n",0,IF($K$5="j",'dictee 8'!G33))</f>
        <v/>
      </c>
      <c r="L33" s="80"/>
      <c r="M33" s="54"/>
      <c r="N33" s="147"/>
      <c r="O33" s="150" t="e">
        <f t="shared" si="1"/>
        <v>#DIV/0!</v>
      </c>
      <c r="P33" s="98">
        <f t="shared" si="2"/>
        <v>0</v>
      </c>
      <c r="Q33" s="98">
        <f t="shared" si="3"/>
        <v>0</v>
      </c>
    </row>
    <row r="34" spans="2:17" ht="15.75" customHeight="1" x14ac:dyDescent="0.25">
      <c r="B34" s="104">
        <v>25</v>
      </c>
      <c r="C34" s="105" t="str">
        <f>namen!B30</f>
        <v>leerling 25</v>
      </c>
      <c r="D34" s="87" t="str">
        <f>IF($D$5="n",0,IF($D$5="j",'dictee 1'!G34))</f>
        <v/>
      </c>
      <c r="E34" s="84" t="str">
        <f>IF($E$5="n",0,IF($E$5="j",'dictee 2'!G34))</f>
        <v/>
      </c>
      <c r="F34" s="84" t="str">
        <f>IF($F$5="n",0,IF($F$5="j",'dictee 3'!G34))</f>
        <v/>
      </c>
      <c r="G34" s="84" t="str">
        <f>IF($G$5="n",0,IF($G$5="j",'dictee 4'!G34))</f>
        <v/>
      </c>
      <c r="H34" s="84" t="str">
        <f>IF($H$5="n",0,IF($H$5="j",'dictee 5'!G34))</f>
        <v/>
      </c>
      <c r="I34" s="84" t="str">
        <f>IF($I$5="n",0,IF($I$5="j",'dictee 6'!G34))</f>
        <v/>
      </c>
      <c r="J34" s="84" t="str">
        <f>IF($J$5="n",0,IF($J$5="j",'dictee 7'!G34))</f>
        <v/>
      </c>
      <c r="K34" s="88" t="str">
        <f>IF($K$5="n",0,IF($K$5="j",'dictee 8'!G34))</f>
        <v/>
      </c>
      <c r="L34" s="80"/>
      <c r="M34" s="54"/>
      <c r="N34" s="147"/>
      <c r="O34" s="150" t="e">
        <f t="shared" si="1"/>
        <v>#DIV/0!</v>
      </c>
      <c r="P34" s="98">
        <f t="shared" si="2"/>
        <v>0</v>
      </c>
      <c r="Q34" s="98">
        <f t="shared" si="3"/>
        <v>0</v>
      </c>
    </row>
    <row r="35" spans="2:17" ht="15.75" customHeight="1" x14ac:dyDescent="0.25">
      <c r="B35" s="104">
        <v>26</v>
      </c>
      <c r="C35" s="105" t="str">
        <f>namen!B31</f>
        <v>leerling 26</v>
      </c>
      <c r="D35" s="87" t="str">
        <f>IF($D$5="n",0,IF($D$5="j",'dictee 1'!G35))</f>
        <v/>
      </c>
      <c r="E35" s="84" t="str">
        <f>IF($E$5="n",0,IF($E$5="j",'dictee 2'!G35))</f>
        <v/>
      </c>
      <c r="F35" s="84" t="str">
        <f>IF($F$5="n",0,IF($F$5="j",'dictee 3'!G35))</f>
        <v/>
      </c>
      <c r="G35" s="84" t="str">
        <f>IF($G$5="n",0,IF($G$5="j",'dictee 4'!G35))</f>
        <v/>
      </c>
      <c r="H35" s="84" t="str">
        <f>IF($H$5="n",0,IF($H$5="j",'dictee 5'!G35))</f>
        <v/>
      </c>
      <c r="I35" s="84" t="str">
        <f>IF($I$5="n",0,IF($I$5="j",'dictee 6'!G35))</f>
        <v/>
      </c>
      <c r="J35" s="84" t="str">
        <f>IF($J$5="n",0,IF($J$5="j",'dictee 7'!G35))</f>
        <v/>
      </c>
      <c r="K35" s="88" t="str">
        <f>IF($K$5="n",0,IF($K$5="j",'dictee 8'!G35))</f>
        <v/>
      </c>
      <c r="L35" s="80"/>
      <c r="M35" s="54"/>
      <c r="N35" s="147"/>
      <c r="O35" s="150" t="e">
        <f t="shared" si="1"/>
        <v>#DIV/0!</v>
      </c>
      <c r="P35" s="98">
        <f t="shared" si="2"/>
        <v>0</v>
      </c>
      <c r="Q35" s="98">
        <f t="shared" si="3"/>
        <v>0</v>
      </c>
    </row>
    <row r="36" spans="2:17" ht="15.75" customHeight="1" x14ac:dyDescent="0.25">
      <c r="B36" s="104">
        <v>27</v>
      </c>
      <c r="C36" s="105" t="str">
        <f>namen!B32</f>
        <v>leerling 27</v>
      </c>
      <c r="D36" s="87" t="str">
        <f>IF($D$5="n",0,IF($D$5="j",'dictee 1'!G36))</f>
        <v/>
      </c>
      <c r="E36" s="84" t="str">
        <f>IF($E$5="n",0,IF($E$5="j",'dictee 2'!G36))</f>
        <v/>
      </c>
      <c r="F36" s="84" t="str">
        <f>IF($F$5="n",0,IF($F$5="j",'dictee 3'!G36))</f>
        <v/>
      </c>
      <c r="G36" s="84" t="str">
        <f>IF($G$5="n",0,IF($G$5="j",'dictee 4'!G36))</f>
        <v/>
      </c>
      <c r="H36" s="84" t="str">
        <f>IF($H$5="n",0,IF($H$5="j",'dictee 5'!G36))</f>
        <v/>
      </c>
      <c r="I36" s="84" t="str">
        <f>IF($I$5="n",0,IF($I$5="j",'dictee 6'!G36))</f>
        <v/>
      </c>
      <c r="J36" s="84" t="str">
        <f>IF($J$5="n",0,IF($J$5="j",'dictee 7'!G36))</f>
        <v/>
      </c>
      <c r="K36" s="88" t="str">
        <f>IF($K$5="n",0,IF($K$5="j",'dictee 8'!G36))</f>
        <v/>
      </c>
      <c r="L36" s="80"/>
      <c r="M36" s="54"/>
      <c r="N36" s="147"/>
      <c r="O36" s="150" t="e">
        <f t="shared" si="1"/>
        <v>#DIV/0!</v>
      </c>
      <c r="P36" s="98">
        <f t="shared" si="2"/>
        <v>0</v>
      </c>
      <c r="Q36" s="98">
        <f t="shared" si="3"/>
        <v>0</v>
      </c>
    </row>
    <row r="37" spans="2:17" ht="15.75" customHeight="1" x14ac:dyDescent="0.25">
      <c r="B37" s="104">
        <v>28</v>
      </c>
      <c r="C37" s="105" t="str">
        <f>namen!B33</f>
        <v>leerling 28</v>
      </c>
      <c r="D37" s="87" t="str">
        <f>IF($D$5="n",0,IF($D$5="j",'dictee 1'!G37))</f>
        <v/>
      </c>
      <c r="E37" s="84" t="str">
        <f>IF($E$5="n",0,IF($E$5="j",'dictee 2'!G37))</f>
        <v/>
      </c>
      <c r="F37" s="84" t="str">
        <f>IF($F$5="n",0,IF($F$5="j",'dictee 3'!G37))</f>
        <v/>
      </c>
      <c r="G37" s="84" t="str">
        <f>IF($G$5="n",0,IF($G$5="j",'dictee 4'!G37))</f>
        <v/>
      </c>
      <c r="H37" s="84" t="str">
        <f>IF($H$5="n",0,IF($H$5="j",'dictee 5'!G37))</f>
        <v/>
      </c>
      <c r="I37" s="84" t="str">
        <f>IF($I$5="n",0,IF($I$5="j",'dictee 6'!G37))</f>
        <v/>
      </c>
      <c r="J37" s="84" t="str">
        <f>IF($J$5="n",0,IF($J$5="j",'dictee 7'!G37))</f>
        <v/>
      </c>
      <c r="K37" s="88" t="str">
        <f>IF($K$5="n",0,IF($K$5="j",'dictee 8'!G37))</f>
        <v/>
      </c>
      <c r="L37" s="80"/>
      <c r="M37" s="54"/>
      <c r="N37" s="147"/>
      <c r="O37" s="150" t="e">
        <f t="shared" si="1"/>
        <v>#DIV/0!</v>
      </c>
      <c r="P37" s="98">
        <f t="shared" si="2"/>
        <v>0</v>
      </c>
      <c r="Q37" s="98">
        <f t="shared" si="3"/>
        <v>0</v>
      </c>
    </row>
    <row r="38" spans="2:17" ht="15.75" customHeight="1" x14ac:dyDescent="0.25">
      <c r="B38" s="104">
        <v>29</v>
      </c>
      <c r="C38" s="106">
        <f>namen!B34</f>
        <v>0</v>
      </c>
      <c r="D38" s="87" t="str">
        <f>IF($D$5="n",0,IF($D$5="j",'dictee 1'!G38))</f>
        <v/>
      </c>
      <c r="E38" s="84" t="str">
        <f>IF($E$5="n",0,IF($E$5="j",'dictee 2'!G38))</f>
        <v/>
      </c>
      <c r="F38" s="84" t="str">
        <f>IF($F$5="n",0,IF($F$5="j",'dictee 3'!G38))</f>
        <v/>
      </c>
      <c r="G38" s="84" t="str">
        <f>IF($G$5="n",0,IF($G$5="j",'dictee 4'!G38))</f>
        <v/>
      </c>
      <c r="H38" s="84" t="str">
        <f>IF($H$5="n",0,IF($H$5="j",'dictee 5'!G38))</f>
        <v/>
      </c>
      <c r="I38" s="84" t="str">
        <f>IF($I$5="n",0,IF($I$5="j",'dictee 6'!G38))</f>
        <v/>
      </c>
      <c r="J38" s="84" t="str">
        <f>IF($J$5="n",0,IF($J$5="j",'dictee 7'!G38))</f>
        <v/>
      </c>
      <c r="K38" s="88" t="str">
        <f>IF($K$5="n",0,IF($K$5="j",'dictee 8'!G38))</f>
        <v/>
      </c>
      <c r="L38" s="80"/>
      <c r="M38" s="54"/>
      <c r="N38" s="147"/>
      <c r="O38" s="150" t="e">
        <f t="shared" si="1"/>
        <v>#DIV/0!</v>
      </c>
      <c r="P38" s="98">
        <f t="shared" si="2"/>
        <v>0</v>
      </c>
      <c r="Q38" s="98">
        <f t="shared" si="3"/>
        <v>0</v>
      </c>
    </row>
    <row r="39" spans="2:17" ht="15.75" customHeight="1" x14ac:dyDescent="0.25">
      <c r="B39" s="104">
        <v>30</v>
      </c>
      <c r="C39" s="107">
        <f>namen!B35</f>
        <v>0</v>
      </c>
      <c r="D39" s="87" t="str">
        <f>IF($D$5="n",0,IF($D$5="j",'dictee 1'!G39))</f>
        <v/>
      </c>
      <c r="E39" s="84" t="str">
        <f>IF($E$5="n",0,IF($E$5="j",'dictee 2'!G39))</f>
        <v/>
      </c>
      <c r="F39" s="84" t="str">
        <f>IF($F$5="n",0,IF($F$5="j",'dictee 3'!G39))</f>
        <v/>
      </c>
      <c r="G39" s="84" t="str">
        <f>IF($G$5="n",0,IF($G$5="j",'dictee 4'!G39))</f>
        <v/>
      </c>
      <c r="H39" s="84" t="str">
        <f>IF($H$5="n",0,IF($H$5="j",'dictee 5'!G39))</f>
        <v/>
      </c>
      <c r="I39" s="84" t="str">
        <f>IF($I$5="n",0,IF($I$5="j",'dictee 6'!G39))</f>
        <v/>
      </c>
      <c r="J39" s="84" t="str">
        <f>IF($J$5="n",0,IF($J$5="j",'dictee 7'!G39))</f>
        <v/>
      </c>
      <c r="K39" s="88" t="str">
        <f>IF($K$5="n",0,IF($K$5="j",'dictee 8'!G39))</f>
        <v/>
      </c>
      <c r="L39" s="80"/>
      <c r="M39" s="54"/>
      <c r="N39" s="147"/>
      <c r="O39" s="150" t="e">
        <f t="shared" si="1"/>
        <v>#DIV/0!</v>
      </c>
      <c r="P39" s="98">
        <f t="shared" si="2"/>
        <v>0</v>
      </c>
      <c r="Q39" s="98">
        <f t="shared" si="3"/>
        <v>0</v>
      </c>
    </row>
    <row r="40" spans="2:17" ht="15.75" customHeight="1" x14ac:dyDescent="0.25">
      <c r="B40" s="104">
        <v>31</v>
      </c>
      <c r="C40" s="107">
        <f>namen!B36</f>
        <v>0</v>
      </c>
      <c r="D40" s="87" t="str">
        <f>IF($D$5="n",0,IF($D$5="j",'dictee 1'!G40))</f>
        <v/>
      </c>
      <c r="E40" s="84" t="str">
        <f>IF($E$5="n",0,IF($E$5="j",'dictee 2'!G40))</f>
        <v/>
      </c>
      <c r="F40" s="84" t="str">
        <f>IF($F$5="n",0,IF($F$5="j",'dictee 3'!G40))</f>
        <v/>
      </c>
      <c r="G40" s="84" t="str">
        <f>IF($G$5="n",0,IF($G$5="j",'dictee 4'!G40))</f>
        <v/>
      </c>
      <c r="H40" s="84" t="str">
        <f>IF($H$5="n",0,IF($H$5="j",'dictee 5'!G40))</f>
        <v/>
      </c>
      <c r="I40" s="84" t="str">
        <f>IF($I$5="n",0,IF($I$5="j",'dictee 6'!G40))</f>
        <v/>
      </c>
      <c r="J40" s="84" t="str">
        <f>IF($J$5="n",0,IF($J$5="j",'dictee 7'!G40))</f>
        <v/>
      </c>
      <c r="K40" s="88" t="str">
        <f>IF($K$5="n",0,IF($K$5="j",'dictee 8'!G40))</f>
        <v/>
      </c>
      <c r="L40" s="80"/>
      <c r="M40" s="54"/>
      <c r="N40" s="147"/>
      <c r="O40" s="150" t="e">
        <f t="shared" si="1"/>
        <v>#DIV/0!</v>
      </c>
      <c r="P40" s="98">
        <f t="shared" si="2"/>
        <v>0</v>
      </c>
      <c r="Q40" s="98">
        <f t="shared" si="3"/>
        <v>0</v>
      </c>
    </row>
    <row r="41" spans="2:17" ht="15.75" customHeight="1" x14ac:dyDescent="0.25">
      <c r="B41" s="104">
        <v>32</v>
      </c>
      <c r="C41" s="107">
        <f>namen!B37</f>
        <v>0</v>
      </c>
      <c r="D41" s="87" t="str">
        <f>IF($D$5="n",0,IF($D$5="j",'dictee 1'!G41))</f>
        <v/>
      </c>
      <c r="E41" s="84" t="str">
        <f>IF($E$5="n",0,IF($E$5="j",'dictee 2'!G41))</f>
        <v/>
      </c>
      <c r="F41" s="84" t="str">
        <f>IF($F$5="n",0,IF($F$5="j",'dictee 3'!G41))</f>
        <v/>
      </c>
      <c r="G41" s="84" t="str">
        <f>IF($G$5="n",0,IF($G$5="j",'dictee 4'!G41))</f>
        <v/>
      </c>
      <c r="H41" s="84" t="str">
        <f>IF($H$5="n",0,IF($H$5="j",'dictee 5'!G41))</f>
        <v/>
      </c>
      <c r="I41" s="84" t="str">
        <f>IF($I$5="n",0,IF($I$5="j",'dictee 6'!G41))</f>
        <v/>
      </c>
      <c r="J41" s="84" t="str">
        <f>IF($J$5="n",0,IF($J$5="j",'dictee 7'!G41))</f>
        <v/>
      </c>
      <c r="K41" s="88" t="str">
        <f>IF($K$5="n",0,IF($K$5="j",'dictee 8'!G41))</f>
        <v/>
      </c>
      <c r="L41" s="80"/>
      <c r="M41" s="54"/>
      <c r="N41" s="147"/>
      <c r="O41" s="150" t="e">
        <f t="shared" si="1"/>
        <v>#DIV/0!</v>
      </c>
      <c r="P41" s="98">
        <f t="shared" si="2"/>
        <v>0</v>
      </c>
      <c r="Q41" s="98">
        <f t="shared" si="3"/>
        <v>0</v>
      </c>
    </row>
    <row r="42" spans="2:17" ht="15.75" customHeight="1" x14ac:dyDescent="0.25">
      <c r="B42" s="104">
        <v>33</v>
      </c>
      <c r="C42" s="107">
        <f>namen!B38</f>
        <v>0</v>
      </c>
      <c r="D42" s="87" t="str">
        <f>IF($D$5="n",0,IF($D$5="j",'dictee 1'!G42))</f>
        <v/>
      </c>
      <c r="E42" s="84" t="str">
        <f>IF($E$5="n",0,IF($E$5="j",'dictee 2'!G42))</f>
        <v/>
      </c>
      <c r="F42" s="84" t="str">
        <f>IF($F$5="n",0,IF($F$5="j",'dictee 3'!G42))</f>
        <v/>
      </c>
      <c r="G42" s="84" t="str">
        <f>IF($G$5="n",0,IF($G$5="j",'dictee 4'!G42))</f>
        <v/>
      </c>
      <c r="H42" s="84" t="str">
        <f>IF($H$5="n",0,IF($H$5="j",'dictee 5'!G42))</f>
        <v/>
      </c>
      <c r="I42" s="84" t="str">
        <f>IF($I$5="n",0,IF($I$5="j",'dictee 6'!G42))</f>
        <v/>
      </c>
      <c r="J42" s="84" t="str">
        <f>IF($J$5="n",0,IF($J$5="j",'dictee 7'!G42))</f>
        <v/>
      </c>
      <c r="K42" s="88" t="str">
        <f>IF($K$5="n",0,IF($K$5="j",'dictee 8'!G42))</f>
        <v/>
      </c>
      <c r="L42" s="80"/>
      <c r="M42" s="54"/>
      <c r="N42" s="147"/>
      <c r="O42" s="150" t="e">
        <f t="shared" si="1"/>
        <v>#DIV/0!</v>
      </c>
      <c r="P42" s="98">
        <f t="shared" si="2"/>
        <v>0</v>
      </c>
      <c r="Q42" s="98">
        <f t="shared" si="3"/>
        <v>0</v>
      </c>
    </row>
    <row r="43" spans="2:17" ht="15.75" customHeight="1" x14ac:dyDescent="0.25">
      <c r="B43" s="104">
        <v>34</v>
      </c>
      <c r="C43" s="107">
        <f>namen!B39</f>
        <v>0</v>
      </c>
      <c r="D43" s="87" t="str">
        <f>IF($D$5="n",0,IF($D$5="j",'dictee 1'!G43))</f>
        <v/>
      </c>
      <c r="E43" s="84" t="str">
        <f>IF($E$5="n",0,IF($E$5="j",'dictee 2'!G43))</f>
        <v/>
      </c>
      <c r="F43" s="84" t="str">
        <f>IF($F$5="n",0,IF($F$5="j",'dictee 3'!G43))</f>
        <v/>
      </c>
      <c r="G43" s="84" t="str">
        <f>IF($G$5="n",0,IF($G$5="j",'dictee 4'!G43))</f>
        <v/>
      </c>
      <c r="H43" s="84" t="str">
        <f>IF($H$5="n",0,IF($H$5="j",'dictee 5'!G43))</f>
        <v/>
      </c>
      <c r="I43" s="84" t="str">
        <f>IF($I$5="n",0,IF($I$5="j",'dictee 6'!G43))</f>
        <v/>
      </c>
      <c r="J43" s="84" t="str">
        <f>IF($J$5="n",0,IF($J$5="j",'dictee 7'!G43))</f>
        <v/>
      </c>
      <c r="K43" s="88" t="str">
        <f>IF($K$5="n",0,IF($K$5="j",'dictee 8'!G43))</f>
        <v/>
      </c>
      <c r="L43" s="80"/>
      <c r="M43" s="54"/>
      <c r="N43" s="147"/>
      <c r="O43" s="150" t="e">
        <f t="shared" si="1"/>
        <v>#DIV/0!</v>
      </c>
      <c r="P43" s="98">
        <f t="shared" si="2"/>
        <v>0</v>
      </c>
      <c r="Q43" s="98">
        <f t="shared" si="3"/>
        <v>0</v>
      </c>
    </row>
    <row r="44" spans="2:17" ht="15.75" customHeight="1" x14ac:dyDescent="0.25">
      <c r="B44" s="104">
        <v>35</v>
      </c>
      <c r="C44" s="107">
        <f>namen!B40</f>
        <v>0</v>
      </c>
      <c r="D44" s="87" t="str">
        <f>IF($D$5="n",0,IF($D$5="j",'dictee 1'!G44))</f>
        <v/>
      </c>
      <c r="E44" s="84" t="str">
        <f>IF($E$5="n",0,IF($E$5="j",'dictee 2'!G44))</f>
        <v/>
      </c>
      <c r="F44" s="84" t="str">
        <f>IF($F$5="n",0,IF($F$5="j",'dictee 3'!G44))</f>
        <v/>
      </c>
      <c r="G44" s="84" t="str">
        <f>IF($G$5="n",0,IF($G$5="j",'dictee 4'!G44))</f>
        <v/>
      </c>
      <c r="H44" s="84" t="str">
        <f>IF($H$5="n",0,IF($H$5="j",'dictee 5'!G44))</f>
        <v/>
      </c>
      <c r="I44" s="84" t="str">
        <f>IF($I$5="n",0,IF($I$5="j",'dictee 6'!G44))</f>
        <v/>
      </c>
      <c r="J44" s="84" t="str">
        <f>IF($J$5="n",0,IF($J$5="j",'dictee 7'!G44))</f>
        <v/>
      </c>
      <c r="K44" s="88" t="str">
        <f>IF($K$5="n",0,IF($K$5="j",'dictee 8'!G44))</f>
        <v/>
      </c>
      <c r="L44" s="80"/>
      <c r="M44" s="54"/>
      <c r="N44" s="147"/>
      <c r="O44" s="150" t="e">
        <f t="shared" si="1"/>
        <v>#DIV/0!</v>
      </c>
      <c r="P44" s="98">
        <f t="shared" si="2"/>
        <v>0</v>
      </c>
      <c r="Q44" s="98">
        <f t="shared" si="3"/>
        <v>0</v>
      </c>
    </row>
    <row r="45" spans="2:17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1'!G45))</f>
        <v/>
      </c>
      <c r="E45" s="90" t="str">
        <f>IF($E$5="n",0,IF($E$5="j",'dictee 2'!G45))</f>
        <v/>
      </c>
      <c r="F45" s="90" t="str">
        <f>IF($F$5="n",0,IF($F$5="j",'dictee 3'!G45))</f>
        <v/>
      </c>
      <c r="G45" s="90" t="str">
        <f>IF($G$5="n",0,IF($G$5="j",'dictee 4'!G45))</f>
        <v/>
      </c>
      <c r="H45" s="90" t="str">
        <f>IF($H$5="n",0,IF($H$5="j",'dictee 5'!G45))</f>
        <v/>
      </c>
      <c r="I45" s="90" t="str">
        <f>IF($I$5="n",0,IF($I$5="j",'dictee 6'!G45))</f>
        <v/>
      </c>
      <c r="J45" s="90" t="str">
        <f>IF($J$5="n",0,IF($J$5="j",'dictee 7'!G45))</f>
        <v/>
      </c>
      <c r="K45" s="91" t="str">
        <f>IF($K$5="n",0,IF($K$5="j",'dictee 8'!G45))</f>
        <v/>
      </c>
      <c r="L45" s="81"/>
      <c r="M45" s="56"/>
      <c r="N45" s="149"/>
      <c r="O45" s="151" t="e">
        <f t="shared" si="1"/>
        <v>#DIV/0!</v>
      </c>
      <c r="P45" s="98">
        <f t="shared" si="2"/>
        <v>0</v>
      </c>
      <c r="Q45" s="98">
        <f t="shared" si="3"/>
        <v>0</v>
      </c>
    </row>
    <row r="46" spans="2:17" ht="15.75" customHeight="1" x14ac:dyDescent="0.25">
      <c r="B46" s="25"/>
      <c r="C46" s="67" t="s">
        <v>14</v>
      </c>
      <c r="D46" s="83">
        <f>IF($D$5="n",0,IF($D$5="j",'dictee 1'!G46))</f>
        <v>8.1999999999999993</v>
      </c>
      <c r="E46" s="83">
        <f>IF($E$5="n",0,IF($E$5="j",'dictee 2'!G46))</f>
        <v>8.1999999999999993</v>
      </c>
      <c r="F46" s="83">
        <f>IF($F$5="n",0,IF($F$5="j",'dictee 3'!G46))</f>
        <v>8.1999999999999993</v>
      </c>
      <c r="G46" s="83">
        <f>IF($G$5="n",0,IF($G$5="j",'dictee 4'!G46))</f>
        <v>8.1999999999999993</v>
      </c>
      <c r="H46" s="83">
        <f>IF($H$5="n",0,IF($H$5="j",'dictee 5'!G46))</f>
        <v>8.1999999999999993</v>
      </c>
      <c r="I46" s="83">
        <f>IF($I$5="n",0,IF($I$5="j",'dictee 6'!G46))</f>
        <v>8.1999999999999993</v>
      </c>
      <c r="J46" s="83">
        <f>IF($J$5="n",0,IF($J$5="j",'dictee 7'!G46))</f>
        <v>8.1999999999999993</v>
      </c>
      <c r="K46" s="83">
        <f>IF($K$5="n",0,IF($K$5="j",'dictee 8'!G46))</f>
        <v>7.6</v>
      </c>
      <c r="L46" s="92"/>
      <c r="M46" s="110"/>
      <c r="N46" s="71"/>
      <c r="O46" s="68">
        <f t="shared" si="1"/>
        <v>8.125</v>
      </c>
      <c r="P46" s="100">
        <f t="shared" si="2"/>
        <v>8</v>
      </c>
      <c r="Q46" s="100">
        <f t="shared" si="3"/>
        <v>65</v>
      </c>
    </row>
    <row r="47" spans="2:17" ht="15.75" customHeight="1" x14ac:dyDescent="0.25"/>
    <row r="48" spans="2:17" ht="15.75" customHeight="1" x14ac:dyDescent="0.25"/>
  </sheetData>
  <sheetProtection sheet="1" objects="1" scenarios="1"/>
  <mergeCells count="10">
    <mergeCell ref="D2:O2"/>
    <mergeCell ref="B3:C3"/>
    <mergeCell ref="D4:K4"/>
    <mergeCell ref="B5:C5"/>
    <mergeCell ref="B6:C6"/>
    <mergeCell ref="B8:C8"/>
    <mergeCell ref="D8:E8"/>
    <mergeCell ref="F8:G8"/>
    <mergeCell ref="J8:K8"/>
    <mergeCell ref="O4:O6"/>
  </mergeCells>
  <conditionalFormatting sqref="D10:K46">
    <cfRule type="cellIs" dxfId="82" priority="24" operator="equal">
      <formula>0</formula>
    </cfRule>
    <cfRule type="cellIs" dxfId="81" priority="25" operator="equal">
      <formula>""</formula>
    </cfRule>
    <cfRule type="cellIs" dxfId="80" priority="26" operator="lessThan">
      <formula>6</formula>
    </cfRule>
    <cfRule type="cellIs" dxfId="79" priority="27" operator="lessThan">
      <formula>8</formula>
    </cfRule>
    <cfRule type="cellIs" dxfId="78" priority="28" operator="greaterThanOrEqual">
      <formula>8</formula>
    </cfRule>
  </conditionalFormatting>
  <conditionalFormatting sqref="O10:O46">
    <cfRule type="cellIs" dxfId="77" priority="3" operator="equal">
      <formula>0</formula>
    </cfRule>
    <cfRule type="cellIs" dxfId="76" priority="20" operator="equal">
      <formula>""</formula>
    </cfRule>
    <cfRule type="cellIs" dxfId="75" priority="21" operator="lessThan">
      <formula>6</formula>
    </cfRule>
    <cfRule type="cellIs" dxfId="74" priority="22" operator="lessThan">
      <formula>8</formula>
    </cfRule>
    <cfRule type="cellIs" dxfId="73" priority="23" operator="greaterThanOrEqual">
      <formula>8</formula>
    </cfRule>
  </conditionalFormatting>
  <conditionalFormatting sqref="L10:L45">
    <cfRule type="cellIs" dxfId="72" priority="15" operator="equal">
      <formula>0</formula>
    </cfRule>
    <cfRule type="cellIs" dxfId="71" priority="16" operator="equal">
      <formula>""</formula>
    </cfRule>
    <cfRule type="cellIs" dxfId="70" priority="17" operator="lessThan">
      <formula>6</formula>
    </cfRule>
    <cfRule type="cellIs" dxfId="69" priority="18" operator="lessThan">
      <formula>8</formula>
    </cfRule>
    <cfRule type="cellIs" dxfId="68" priority="19" operator="greaterThanOrEqual">
      <formula>8</formula>
    </cfRule>
  </conditionalFormatting>
  <conditionalFormatting sqref="O3">
    <cfRule type="cellIs" dxfId="67" priority="10" operator="lessThan">
      <formula>6</formula>
    </cfRule>
    <cfRule type="cellIs" dxfId="66" priority="11" operator="greaterThan">
      <formula>0</formula>
    </cfRule>
    <cfRule type="cellIs" priority="12" operator="lessThan">
      <formula>6</formula>
    </cfRule>
    <cfRule type="cellIs" dxfId="65" priority="13" operator="lessThan">
      <formula>8</formula>
    </cfRule>
    <cfRule type="cellIs" dxfId="64" priority="14" operator="greaterThanOrEqual">
      <formula>8</formula>
    </cfRule>
  </conditionalFormatting>
  <conditionalFormatting sqref="D3:K3">
    <cfRule type="cellIs" dxfId="63" priority="4" operator="equal">
      <formula>0</formula>
    </cfRule>
    <cfRule type="cellIs" dxfId="62" priority="5" operator="lessThan">
      <formula>6</formula>
    </cfRule>
    <cfRule type="cellIs" dxfId="61" priority="6" operator="greaterThan">
      <formula>0</formula>
    </cfRule>
    <cfRule type="cellIs" priority="7" operator="lessThan">
      <formula>6</formula>
    </cfRule>
    <cfRule type="cellIs" dxfId="60" priority="8" operator="lessThan">
      <formula>8</formula>
    </cfRule>
    <cfRule type="cellIs" dxfId="59" priority="9" operator="greaterThanOrEqual">
      <formula>8</formula>
    </cfRule>
  </conditionalFormatting>
  <conditionalFormatting sqref="D5:K5">
    <cfRule type="cellIs" dxfId="58" priority="1" operator="equal">
      <formula>"n"</formula>
    </cfRule>
    <cfRule type="cellIs" dxfId="57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showRowColHeaders="0" zoomScaleNormal="100" workbookViewId="0">
      <selection activeCell="V23" sqref="V23:W23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9" ht="15.75" thickBot="1" x14ac:dyDescent="0.3"/>
    <row r="2" spans="2:19" s="61" customFormat="1" ht="19.5" thickBot="1" x14ac:dyDescent="0.35">
      <c r="B2" s="159"/>
      <c r="C2" s="166"/>
      <c r="D2" s="195" t="s">
        <v>27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97"/>
      <c r="Q2" s="97"/>
    </row>
    <row r="3" spans="2:19" ht="15.75" customHeight="1" x14ac:dyDescent="0.25">
      <c r="B3" s="181" t="s">
        <v>22</v>
      </c>
      <c r="C3" s="182"/>
      <c r="D3" s="163">
        <f>D46</f>
        <v>7</v>
      </c>
      <c r="E3" s="133">
        <f t="shared" ref="E3:L3" si="0">E46</f>
        <v>7</v>
      </c>
      <c r="F3" s="133">
        <f t="shared" si="0"/>
        <v>7</v>
      </c>
      <c r="G3" s="133">
        <f t="shared" si="0"/>
        <v>7</v>
      </c>
      <c r="H3" s="133">
        <f t="shared" si="0"/>
        <v>7</v>
      </c>
      <c r="I3" s="133">
        <f t="shared" si="0"/>
        <v>7</v>
      </c>
      <c r="J3" s="133">
        <f t="shared" si="0"/>
        <v>7</v>
      </c>
      <c r="K3" s="124">
        <f t="shared" si="0"/>
        <v>6</v>
      </c>
      <c r="L3" s="96">
        <f t="shared" si="0"/>
        <v>0</v>
      </c>
      <c r="M3" s="168"/>
      <c r="N3" s="45"/>
      <c r="O3" s="167">
        <f>O46</f>
        <v>6.875</v>
      </c>
    </row>
    <row r="4" spans="2:19" ht="15.75" customHeight="1" x14ac:dyDescent="0.25">
      <c r="B4" s="27"/>
      <c r="C4" s="65"/>
      <c r="D4" s="202" t="s">
        <v>36</v>
      </c>
      <c r="E4" s="203"/>
      <c r="F4" s="203"/>
      <c r="G4" s="203"/>
      <c r="H4" s="203"/>
      <c r="I4" s="203"/>
      <c r="J4" s="203"/>
      <c r="K4" s="204"/>
      <c r="L4" s="140"/>
      <c r="M4" s="54"/>
      <c r="N4" s="147"/>
      <c r="O4" s="200" t="s">
        <v>14</v>
      </c>
    </row>
    <row r="5" spans="2:19" ht="15.75" customHeight="1" x14ac:dyDescent="0.25">
      <c r="B5" s="198" t="s">
        <v>26</v>
      </c>
      <c r="C5" s="199"/>
      <c r="D5" s="164" t="s">
        <v>23</v>
      </c>
      <c r="E5" s="142" t="s">
        <v>23</v>
      </c>
      <c r="F5" s="142" t="s">
        <v>23</v>
      </c>
      <c r="G5" s="142" t="s">
        <v>23</v>
      </c>
      <c r="H5" s="142" t="s">
        <v>23</v>
      </c>
      <c r="I5" s="142" t="s">
        <v>23</v>
      </c>
      <c r="J5" s="142" t="s">
        <v>23</v>
      </c>
      <c r="K5" s="143" t="s">
        <v>23</v>
      </c>
      <c r="L5" s="141"/>
      <c r="M5" s="54"/>
      <c r="N5" s="147"/>
      <c r="O5" s="200"/>
    </row>
    <row r="6" spans="2:19" ht="42.75" thickBot="1" x14ac:dyDescent="0.3">
      <c r="B6" s="205" t="s">
        <v>0</v>
      </c>
      <c r="C6" s="206"/>
      <c r="D6" s="165" t="s">
        <v>11</v>
      </c>
      <c r="E6" s="144" t="s">
        <v>12</v>
      </c>
      <c r="F6" s="144" t="s">
        <v>16</v>
      </c>
      <c r="G6" s="144" t="s">
        <v>17</v>
      </c>
      <c r="H6" s="144" t="s">
        <v>18</v>
      </c>
      <c r="I6" s="144" t="s">
        <v>19</v>
      </c>
      <c r="J6" s="144" t="s">
        <v>21</v>
      </c>
      <c r="K6" s="145" t="s">
        <v>20</v>
      </c>
      <c r="L6" s="127"/>
      <c r="M6" s="55"/>
      <c r="N6" s="148"/>
      <c r="O6" s="201"/>
    </row>
    <row r="7" spans="2:19" ht="5.0999999999999996" customHeight="1" thickBot="1" x14ac:dyDescent="0.3">
      <c r="B7" s="161"/>
      <c r="C7" s="162"/>
      <c r="D7" s="34"/>
      <c r="E7" s="35"/>
      <c r="F7" s="130"/>
      <c r="G7" s="130"/>
      <c r="H7" s="130"/>
      <c r="I7" s="130"/>
      <c r="J7" s="130"/>
      <c r="K7" s="129"/>
      <c r="L7" s="51"/>
      <c r="M7" s="55"/>
      <c r="N7" s="49"/>
      <c r="O7" s="51"/>
    </row>
    <row r="8" spans="2:19" ht="8.1" customHeight="1" thickBot="1" x14ac:dyDescent="0.3">
      <c r="B8" s="191"/>
      <c r="C8" s="192"/>
      <c r="D8" s="193"/>
      <c r="E8" s="193"/>
      <c r="F8" s="193"/>
      <c r="G8" s="193"/>
      <c r="H8" s="69"/>
      <c r="I8" s="69"/>
      <c r="J8" s="194"/>
      <c r="K8" s="194"/>
      <c r="L8" s="70"/>
      <c r="M8" s="54"/>
      <c r="N8" s="57"/>
      <c r="O8" s="93"/>
    </row>
    <row r="9" spans="2:19" ht="5.0999999999999996" customHeight="1" thickBot="1" x14ac:dyDescent="0.3">
      <c r="B9" s="33"/>
      <c r="C9" s="66"/>
      <c r="D9" s="82"/>
      <c r="E9" s="82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9" ht="15.75" customHeight="1" x14ac:dyDescent="0.25">
      <c r="B10" s="102">
        <v>1</v>
      </c>
      <c r="C10" s="103" t="str">
        <f>namen!B6</f>
        <v>leerling 1</v>
      </c>
      <c r="D10" s="85">
        <f>IF($D$5="n",0,IF($D$5="j",'dictee 1'!I10))</f>
        <v>10</v>
      </c>
      <c r="E10" s="86">
        <f>IF($E$5="n",0,IF($E$5="j",'dictee 2'!I10))</f>
        <v>10</v>
      </c>
      <c r="F10" s="86">
        <f>IF($F$5="n",0,IF($F$5="j",'dictee 3'!I10))</f>
        <v>10</v>
      </c>
      <c r="G10" s="86">
        <f>IF($G$5="n",0,IF($G$5="j",'dictee 4'!I10))</f>
        <v>10</v>
      </c>
      <c r="H10" s="86">
        <f>IF($H$5="n",0,IF($H$5="j",'dictee 5'!I10))</f>
        <v>10</v>
      </c>
      <c r="I10" s="86">
        <f>IF($I$5="n",0,IF($I$5="j",'dictee 6'!I10))</f>
        <v>10</v>
      </c>
      <c r="J10" s="86">
        <f>IF($J$5="n",0,IF($J$5="j",'dictee 7'!I10))</f>
        <v>10</v>
      </c>
      <c r="K10" s="79">
        <f>IF($K$5="n",0,IF($K$5="j",'dictee 8'!I10))</f>
        <v>4</v>
      </c>
      <c r="L10" s="80"/>
      <c r="M10" s="54"/>
      <c r="N10" s="46"/>
      <c r="O10" s="94">
        <f>Q10/P10</f>
        <v>9.25</v>
      </c>
      <c r="P10" s="98">
        <f>COUNTIF(D10:K10,"&gt;0")</f>
        <v>8</v>
      </c>
      <c r="Q10" s="98">
        <f>SUM(D10:K10)</f>
        <v>74</v>
      </c>
      <c r="S10" s="101"/>
    </row>
    <row r="11" spans="2:19" ht="15.75" customHeight="1" x14ac:dyDescent="0.25">
      <c r="B11" s="104">
        <v>2</v>
      </c>
      <c r="C11" s="105" t="str">
        <f>namen!B7</f>
        <v>leerling 2</v>
      </c>
      <c r="D11" s="87">
        <f>IF($D$5="n",0,IF($D$5="j",'dictee 1'!I11))</f>
        <v>9</v>
      </c>
      <c r="E11" s="84">
        <f>IF($E$5="n",0,IF($E$5="j",'dictee 2'!I11))</f>
        <v>9</v>
      </c>
      <c r="F11" s="84">
        <f>IF($F$5="n",0,IF($F$5="j",'dictee 3'!I11))</f>
        <v>9</v>
      </c>
      <c r="G11" s="84">
        <f>IF($G$5="n",0,IF($G$5="j",'dictee 4'!I11))</f>
        <v>9</v>
      </c>
      <c r="H11" s="84">
        <f>IF($H$5="n",0,IF($H$5="j",'dictee 5'!I11))</f>
        <v>9</v>
      </c>
      <c r="I11" s="84">
        <f>IF($I$5="n",0,IF($I$5="j",'dictee 6'!I11))</f>
        <v>9</v>
      </c>
      <c r="J11" s="84">
        <f>IF($J$5="n",0,IF($J$5="j",'dictee 7'!I11))</f>
        <v>9</v>
      </c>
      <c r="K11" s="88">
        <f>IF($K$5="n",0,IF($K$5="j",'dictee 8'!I11))</f>
        <v>10</v>
      </c>
      <c r="L11" s="80"/>
      <c r="M11" s="54"/>
      <c r="N11" s="46"/>
      <c r="O11" s="94">
        <f t="shared" ref="O11:O46" si="1">Q11/P11</f>
        <v>9.125</v>
      </c>
      <c r="P11" s="98">
        <f t="shared" ref="P11:P46" si="2">COUNTIF(D11:K11,"&gt;0")</f>
        <v>8</v>
      </c>
      <c r="Q11" s="98">
        <f t="shared" ref="Q11:Q46" si="3">SUM(D11:K11)</f>
        <v>73</v>
      </c>
    </row>
    <row r="12" spans="2:19" ht="15.75" customHeight="1" x14ac:dyDescent="0.25">
      <c r="B12" s="104">
        <v>3</v>
      </c>
      <c r="C12" s="105" t="str">
        <f>namen!B8</f>
        <v>leerling 3</v>
      </c>
      <c r="D12" s="87">
        <f>IF($D$5="n",0,IF($D$5="j",'dictee 1'!I12))</f>
        <v>8</v>
      </c>
      <c r="E12" s="84">
        <f>IF($E$5="n",0,IF($E$5="j",'dictee 2'!I12))</f>
        <v>8</v>
      </c>
      <c r="F12" s="84">
        <f>IF($F$5="n",0,IF($F$5="j",'dictee 3'!I12))</f>
        <v>8</v>
      </c>
      <c r="G12" s="84">
        <f>IF($G$5="n",0,IF($G$5="j",'dictee 4'!I12))</f>
        <v>8</v>
      </c>
      <c r="H12" s="84">
        <f>IF($H$5="n",0,IF($H$5="j",'dictee 5'!I12))</f>
        <v>8</v>
      </c>
      <c r="I12" s="84">
        <f>IF($I$5="n",0,IF($I$5="j",'dictee 6'!I12))</f>
        <v>8</v>
      </c>
      <c r="J12" s="84">
        <f>IF($J$5="n",0,IF($J$5="j",'dictee 7'!I12))</f>
        <v>8</v>
      </c>
      <c r="K12" s="88">
        <f>IF($K$5="n",0,IF($K$5="j",'dictee 8'!I12))</f>
        <v>4</v>
      </c>
      <c r="L12" s="80"/>
      <c r="M12" s="54"/>
      <c r="N12" s="46"/>
      <c r="O12" s="94">
        <f t="shared" si="1"/>
        <v>7.5</v>
      </c>
      <c r="P12" s="98">
        <f t="shared" si="2"/>
        <v>8</v>
      </c>
      <c r="Q12" s="98">
        <f t="shared" si="3"/>
        <v>60</v>
      </c>
    </row>
    <row r="13" spans="2:19" ht="15.75" customHeight="1" x14ac:dyDescent="0.25">
      <c r="B13" s="104">
        <v>4</v>
      </c>
      <c r="C13" s="105" t="str">
        <f>namen!B9</f>
        <v>leerling 4</v>
      </c>
      <c r="D13" s="87">
        <f>IF($D$5="n",0,IF($D$5="j",'dictee 1'!I13))</f>
        <v>7</v>
      </c>
      <c r="E13" s="84">
        <f>IF($E$5="n",0,IF($E$5="j",'dictee 2'!I13))</f>
        <v>7</v>
      </c>
      <c r="F13" s="84">
        <f>IF($F$5="n",0,IF($F$5="j",'dictee 3'!I13))</f>
        <v>7</v>
      </c>
      <c r="G13" s="84">
        <f>IF($G$5="n",0,IF($G$5="j",'dictee 4'!I13))</f>
        <v>7</v>
      </c>
      <c r="H13" s="84">
        <f>IF($H$5="n",0,IF($H$5="j",'dictee 5'!I13))</f>
        <v>7</v>
      </c>
      <c r="I13" s="84">
        <f>IF($I$5="n",0,IF($I$5="j",'dictee 6'!I13))</f>
        <v>7</v>
      </c>
      <c r="J13" s="84">
        <f>IF($J$5="n",0,IF($J$5="j",'dictee 7'!I13))</f>
        <v>7</v>
      </c>
      <c r="K13" s="88">
        <f>IF($K$5="n",0,IF($K$5="j",'dictee 8'!I13))</f>
        <v>4</v>
      </c>
      <c r="L13" s="80"/>
      <c r="M13" s="54"/>
      <c r="N13" s="46"/>
      <c r="O13" s="94">
        <f t="shared" si="1"/>
        <v>6.625</v>
      </c>
      <c r="P13" s="98">
        <f t="shared" si="2"/>
        <v>8</v>
      </c>
      <c r="Q13" s="98">
        <f t="shared" si="3"/>
        <v>53</v>
      </c>
    </row>
    <row r="14" spans="2:19" ht="15.75" customHeight="1" x14ac:dyDescent="0.25">
      <c r="B14" s="104">
        <v>5</v>
      </c>
      <c r="C14" s="105" t="str">
        <f>namen!B10</f>
        <v>leerling 5</v>
      </c>
      <c r="D14" s="87">
        <f>IF($D$5="n",0,IF($D$5="j",'dictee 1'!I14))</f>
        <v>6</v>
      </c>
      <c r="E14" s="84">
        <f>IF($E$5="n",0,IF($E$5="j",'dictee 2'!I14))</f>
        <v>6</v>
      </c>
      <c r="F14" s="84">
        <f>IF($F$5="n",0,IF($F$5="j",'dictee 3'!I14))</f>
        <v>6</v>
      </c>
      <c r="G14" s="84">
        <f>IF($G$5="n",0,IF($G$5="j",'dictee 4'!I14))</f>
        <v>6</v>
      </c>
      <c r="H14" s="84">
        <f>IF($H$5="n",0,IF($H$5="j",'dictee 5'!I14))</f>
        <v>6</v>
      </c>
      <c r="I14" s="84">
        <f>IF($I$5="n",0,IF($I$5="j",'dictee 6'!I14))</f>
        <v>6</v>
      </c>
      <c r="J14" s="84">
        <f>IF($J$5="n",0,IF($J$5="j",'dictee 7'!I14))</f>
        <v>6</v>
      </c>
      <c r="K14" s="88">
        <f>IF($K$5="n",0,IF($K$5="j",'dictee 8'!I14))</f>
        <v>9</v>
      </c>
      <c r="L14" s="80"/>
      <c r="M14" s="54"/>
      <c r="N14" s="46"/>
      <c r="O14" s="94">
        <f t="shared" si="1"/>
        <v>6.375</v>
      </c>
      <c r="P14" s="98">
        <f t="shared" si="2"/>
        <v>8</v>
      </c>
      <c r="Q14" s="98">
        <f t="shared" si="3"/>
        <v>51</v>
      </c>
    </row>
    <row r="15" spans="2:19" ht="15.75" customHeight="1" x14ac:dyDescent="0.25">
      <c r="B15" s="104">
        <v>6</v>
      </c>
      <c r="C15" s="105" t="str">
        <f>namen!B11</f>
        <v>leerling 6</v>
      </c>
      <c r="D15" s="87">
        <f>IF($D$5="n",0,IF($D$5="j",'dictee 1'!I15))</f>
        <v>5</v>
      </c>
      <c r="E15" s="84">
        <f>IF($E$5="n",0,IF($E$5="j",'dictee 2'!I15))</f>
        <v>5</v>
      </c>
      <c r="F15" s="84">
        <f>IF($F$5="n",0,IF($F$5="j",'dictee 3'!I15))</f>
        <v>5</v>
      </c>
      <c r="G15" s="84">
        <f>IF($G$5="n",0,IF($G$5="j",'dictee 4'!I15))</f>
        <v>5</v>
      </c>
      <c r="H15" s="84">
        <f>IF($H$5="n",0,IF($H$5="j",'dictee 5'!I15))</f>
        <v>5</v>
      </c>
      <c r="I15" s="84">
        <f>IF($I$5="n",0,IF($I$5="j",'dictee 6'!I15))</f>
        <v>5</v>
      </c>
      <c r="J15" s="84">
        <f>IF($J$5="n",0,IF($J$5="j",'dictee 7'!I15))</f>
        <v>5</v>
      </c>
      <c r="K15" s="88">
        <f>IF($K$5="n",0,IF($K$5="j",'dictee 8'!I15))</f>
        <v>6</v>
      </c>
      <c r="L15" s="80"/>
      <c r="M15" s="54"/>
      <c r="N15" s="46"/>
      <c r="O15" s="94">
        <f t="shared" si="1"/>
        <v>5.125</v>
      </c>
      <c r="P15" s="98">
        <f t="shared" si="2"/>
        <v>8</v>
      </c>
      <c r="Q15" s="98">
        <f t="shared" si="3"/>
        <v>41</v>
      </c>
    </row>
    <row r="16" spans="2:19" ht="15.75" customHeight="1" x14ac:dyDescent="0.25">
      <c r="B16" s="104">
        <v>7</v>
      </c>
      <c r="C16" s="105" t="str">
        <f>namen!B12</f>
        <v>leerling 7</v>
      </c>
      <c r="D16" s="87">
        <f>IF($D$5="n",0,IF($D$5="j",'dictee 1'!I16))</f>
        <v>4</v>
      </c>
      <c r="E16" s="84">
        <f>IF($E$5="n",0,IF($E$5="j",'dictee 2'!I16))</f>
        <v>4</v>
      </c>
      <c r="F16" s="84">
        <f>IF($F$5="n",0,IF($F$5="j",'dictee 3'!I16))</f>
        <v>4</v>
      </c>
      <c r="G16" s="84">
        <f>IF($G$5="n",0,IF($G$5="j",'dictee 4'!I16))</f>
        <v>4</v>
      </c>
      <c r="H16" s="84">
        <f>IF($H$5="n",0,IF($H$5="j",'dictee 5'!I16))</f>
        <v>4</v>
      </c>
      <c r="I16" s="84">
        <f>IF($I$5="n",0,IF($I$5="j",'dictee 6'!I16))</f>
        <v>4</v>
      </c>
      <c r="J16" s="84">
        <f>IF($J$5="n",0,IF($J$5="j",'dictee 7'!I16))</f>
        <v>4</v>
      </c>
      <c r="K16" s="88">
        <f>IF($K$5="n",0,IF($K$5="j",'dictee 8'!I16))</f>
        <v>5</v>
      </c>
      <c r="L16" s="80"/>
      <c r="M16" s="54"/>
      <c r="N16" s="46"/>
      <c r="O16" s="94">
        <f t="shared" si="1"/>
        <v>4.125</v>
      </c>
      <c r="P16" s="98">
        <f t="shared" si="2"/>
        <v>8</v>
      </c>
      <c r="Q16" s="98">
        <f t="shared" si="3"/>
        <v>33</v>
      </c>
    </row>
    <row r="17" spans="2:17" ht="15.75" customHeight="1" x14ac:dyDescent="0.25">
      <c r="B17" s="104">
        <v>8</v>
      </c>
      <c r="C17" s="105" t="str">
        <f>namen!B13</f>
        <v>leerling 8</v>
      </c>
      <c r="D17" s="87" t="str">
        <f>IF($D$5="n",0,IF($D$5="j",'dictee 1'!I17))</f>
        <v/>
      </c>
      <c r="E17" s="84" t="str">
        <f>IF($E$5="n",0,IF($E$5="j",'dictee 2'!I17))</f>
        <v/>
      </c>
      <c r="F17" s="84" t="str">
        <f>IF($F$5="n",0,IF($F$5="j",'dictee 3'!I17))</f>
        <v/>
      </c>
      <c r="G17" s="84" t="str">
        <f>IF($G$5="n",0,IF($G$5="j",'dictee 4'!I17))</f>
        <v/>
      </c>
      <c r="H17" s="84" t="str">
        <f>IF($H$5="n",0,IF($H$5="j",'dictee 5'!I17))</f>
        <v/>
      </c>
      <c r="I17" s="84" t="str">
        <f>IF($I$5="n",0,IF($I$5="j",'dictee 6'!I17))</f>
        <v/>
      </c>
      <c r="J17" s="84" t="str">
        <f>IF($J$5="n",0,IF($J$5="j",'dictee 7'!I17))</f>
        <v/>
      </c>
      <c r="K17" s="88" t="str">
        <f>IF($K$5="n",0,IF($K$5="j",'dictee 8'!I17))</f>
        <v/>
      </c>
      <c r="L17" s="80"/>
      <c r="M17" s="54"/>
      <c r="N17" s="46"/>
      <c r="O17" s="94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 t="str">
        <f>namen!B14</f>
        <v>leerling 9</v>
      </c>
      <c r="D18" s="87" t="str">
        <f>IF($D$5="n",0,IF($D$5="j",'dictee 1'!I18))</f>
        <v/>
      </c>
      <c r="E18" s="84" t="str">
        <f>IF($E$5="n",0,IF($E$5="j",'dictee 2'!I18))</f>
        <v/>
      </c>
      <c r="F18" s="84" t="str">
        <f>IF($F$5="n",0,IF($F$5="j",'dictee 3'!I18))</f>
        <v/>
      </c>
      <c r="G18" s="84" t="str">
        <f>IF($G$5="n",0,IF($G$5="j",'dictee 4'!I18))</f>
        <v/>
      </c>
      <c r="H18" s="84" t="str">
        <f>IF($H$5="n",0,IF($H$5="j",'dictee 5'!I18))</f>
        <v/>
      </c>
      <c r="I18" s="84" t="str">
        <f>IF($I$5="n",0,IF($I$5="j",'dictee 6'!I18))</f>
        <v/>
      </c>
      <c r="J18" s="84" t="str">
        <f>IF($J$5="n",0,IF($J$5="j",'dictee 7'!I18))</f>
        <v/>
      </c>
      <c r="K18" s="88" t="str">
        <f>IF($K$5="n",0,IF($K$5="j",'dictee 8'!I18))</f>
        <v/>
      </c>
      <c r="L18" s="80"/>
      <c r="M18" s="54"/>
      <c r="N18" s="46"/>
      <c r="O18" s="94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 t="str">
        <f>namen!B15</f>
        <v>leerling 10</v>
      </c>
      <c r="D19" s="87" t="str">
        <f>IF($D$5="n",0,IF($D$5="j",'dictee 1'!I19))</f>
        <v/>
      </c>
      <c r="E19" s="84" t="str">
        <f>IF($E$5="n",0,IF($E$5="j",'dictee 2'!I19))</f>
        <v/>
      </c>
      <c r="F19" s="84" t="str">
        <f>IF($F$5="n",0,IF($F$5="j",'dictee 3'!I19))</f>
        <v/>
      </c>
      <c r="G19" s="84" t="str">
        <f>IF($G$5="n",0,IF($G$5="j",'dictee 4'!I19))</f>
        <v/>
      </c>
      <c r="H19" s="84" t="str">
        <f>IF($H$5="n",0,IF($H$5="j",'dictee 5'!I19))</f>
        <v/>
      </c>
      <c r="I19" s="84" t="str">
        <f>IF($I$5="n",0,IF($I$5="j",'dictee 6'!I19))</f>
        <v/>
      </c>
      <c r="J19" s="84" t="str">
        <f>IF($J$5="n",0,IF($J$5="j",'dictee 7'!I19))</f>
        <v/>
      </c>
      <c r="K19" s="88" t="str">
        <f>IF($K$5="n",0,IF($K$5="j",'dictee 8'!I19))</f>
        <v/>
      </c>
      <c r="L19" s="80"/>
      <c r="M19" s="54"/>
      <c r="N19" s="46"/>
      <c r="O19" s="94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 t="str">
        <f>namen!B16</f>
        <v>leerling 11</v>
      </c>
      <c r="D20" s="87" t="str">
        <f>IF($D$5="n",0,IF($D$5="j",'dictee 1'!I20))</f>
        <v/>
      </c>
      <c r="E20" s="84" t="str">
        <f>IF($E$5="n",0,IF($E$5="j",'dictee 2'!I20))</f>
        <v/>
      </c>
      <c r="F20" s="84" t="str">
        <f>IF($F$5="n",0,IF($F$5="j",'dictee 3'!I20))</f>
        <v/>
      </c>
      <c r="G20" s="84" t="str">
        <f>IF($G$5="n",0,IF($G$5="j",'dictee 4'!I20))</f>
        <v/>
      </c>
      <c r="H20" s="84" t="str">
        <f>IF($H$5="n",0,IF($H$5="j",'dictee 5'!I20))</f>
        <v/>
      </c>
      <c r="I20" s="84" t="str">
        <f>IF($I$5="n",0,IF($I$5="j",'dictee 6'!I20))</f>
        <v/>
      </c>
      <c r="J20" s="84" t="str">
        <f>IF($J$5="n",0,IF($J$5="j",'dictee 7'!I20))</f>
        <v/>
      </c>
      <c r="K20" s="88" t="str">
        <f>IF($K$5="n",0,IF($K$5="j",'dictee 8'!I20))</f>
        <v/>
      </c>
      <c r="L20" s="80"/>
      <c r="M20" s="54"/>
      <c r="N20" s="46"/>
      <c r="O20" s="94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 t="str">
        <f>namen!B17</f>
        <v>leerling 12</v>
      </c>
      <c r="D21" s="87" t="str">
        <f>IF($D$5="n",0,IF($D$5="j",'dictee 1'!I21))</f>
        <v/>
      </c>
      <c r="E21" s="84" t="str">
        <f>IF($E$5="n",0,IF($E$5="j",'dictee 2'!I21))</f>
        <v/>
      </c>
      <c r="F21" s="84" t="str">
        <f>IF($F$5="n",0,IF($F$5="j",'dictee 3'!I21))</f>
        <v/>
      </c>
      <c r="G21" s="84" t="str">
        <f>IF($G$5="n",0,IF($G$5="j",'dictee 4'!I21))</f>
        <v/>
      </c>
      <c r="H21" s="84" t="str">
        <f>IF($H$5="n",0,IF($H$5="j",'dictee 5'!I21))</f>
        <v/>
      </c>
      <c r="I21" s="84" t="str">
        <f>IF($I$5="n",0,IF($I$5="j",'dictee 6'!I21))</f>
        <v/>
      </c>
      <c r="J21" s="84" t="str">
        <f>IF($J$5="n",0,IF($J$5="j",'dictee 7'!I21))</f>
        <v/>
      </c>
      <c r="K21" s="88" t="str">
        <f>IF($K$5="n",0,IF($K$5="j",'dictee 8'!I21))</f>
        <v/>
      </c>
      <c r="L21" s="80"/>
      <c r="M21" s="54"/>
      <c r="N21" s="46"/>
      <c r="O21" s="94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 t="str">
        <f>namen!B18</f>
        <v>leerling 13</v>
      </c>
      <c r="D22" s="87" t="str">
        <f>IF($D$5="n",0,IF($D$5="j",'dictee 1'!I22))</f>
        <v/>
      </c>
      <c r="E22" s="84" t="str">
        <f>IF($E$5="n",0,IF($E$5="j",'dictee 2'!I22))</f>
        <v/>
      </c>
      <c r="F22" s="84" t="str">
        <f>IF($F$5="n",0,IF($F$5="j",'dictee 3'!I22))</f>
        <v/>
      </c>
      <c r="G22" s="84" t="str">
        <f>IF($G$5="n",0,IF($G$5="j",'dictee 4'!I22))</f>
        <v/>
      </c>
      <c r="H22" s="84" t="str">
        <f>IF($H$5="n",0,IF($H$5="j",'dictee 5'!I22))</f>
        <v/>
      </c>
      <c r="I22" s="84" t="str">
        <f>IF($I$5="n",0,IF($I$5="j",'dictee 6'!I22))</f>
        <v/>
      </c>
      <c r="J22" s="84" t="str">
        <f>IF($J$5="n",0,IF($J$5="j",'dictee 7'!I22))</f>
        <v/>
      </c>
      <c r="K22" s="88" t="str">
        <f>IF($K$5="n",0,IF($K$5="j",'dictee 8'!I22))</f>
        <v/>
      </c>
      <c r="L22" s="80"/>
      <c r="M22" s="54"/>
      <c r="N22" s="46"/>
      <c r="O22" s="94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 t="str">
        <f>namen!B19</f>
        <v>leerling 14</v>
      </c>
      <c r="D23" s="87" t="str">
        <f>IF($D$5="n",0,IF($D$5="j",'dictee 1'!I23))</f>
        <v/>
      </c>
      <c r="E23" s="84" t="str">
        <f>IF($E$5="n",0,IF($E$5="j",'dictee 2'!I23))</f>
        <v/>
      </c>
      <c r="F23" s="84" t="str">
        <f>IF($F$5="n",0,IF($F$5="j",'dictee 3'!I23))</f>
        <v/>
      </c>
      <c r="G23" s="84" t="str">
        <f>IF($G$5="n",0,IF($G$5="j",'dictee 4'!I23))</f>
        <v/>
      </c>
      <c r="H23" s="84" t="str">
        <f>IF($H$5="n",0,IF($H$5="j",'dictee 5'!I23))</f>
        <v/>
      </c>
      <c r="I23" s="84" t="str">
        <f>IF($I$5="n",0,IF($I$5="j",'dictee 6'!I23))</f>
        <v/>
      </c>
      <c r="J23" s="84" t="str">
        <f>IF($J$5="n",0,IF($J$5="j",'dictee 7'!I23))</f>
        <v/>
      </c>
      <c r="K23" s="88" t="str">
        <f>IF($K$5="n",0,IF($K$5="j",'dictee 8'!I23))</f>
        <v/>
      </c>
      <c r="L23" s="80"/>
      <c r="M23" s="54"/>
      <c r="N23" s="46"/>
      <c r="O23" s="94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 t="str">
        <f>namen!B20</f>
        <v>leerling 15</v>
      </c>
      <c r="D24" s="87" t="str">
        <f>IF($D$5="n",0,IF($D$5="j",'dictee 1'!I24))</f>
        <v/>
      </c>
      <c r="E24" s="84" t="str">
        <f>IF($E$5="n",0,IF($E$5="j",'dictee 2'!I24))</f>
        <v/>
      </c>
      <c r="F24" s="84" t="str">
        <f>IF($F$5="n",0,IF($F$5="j",'dictee 3'!I24))</f>
        <v/>
      </c>
      <c r="G24" s="84" t="str">
        <f>IF($G$5="n",0,IF($G$5="j",'dictee 4'!I24))</f>
        <v/>
      </c>
      <c r="H24" s="84" t="str">
        <f>IF($H$5="n",0,IF($H$5="j",'dictee 5'!I24))</f>
        <v/>
      </c>
      <c r="I24" s="84" t="str">
        <f>IF($I$5="n",0,IF($I$5="j",'dictee 6'!I24))</f>
        <v/>
      </c>
      <c r="J24" s="84" t="str">
        <f>IF($J$5="n",0,IF($J$5="j",'dictee 7'!I24))</f>
        <v/>
      </c>
      <c r="K24" s="88" t="str">
        <f>IF($K$5="n",0,IF($K$5="j",'dictee 8'!I24))</f>
        <v/>
      </c>
      <c r="L24" s="80"/>
      <c r="M24" s="54"/>
      <c r="N24" s="46"/>
      <c r="O24" s="94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 t="str">
        <f>namen!B21</f>
        <v>leerling 16</v>
      </c>
      <c r="D25" s="87" t="str">
        <f>IF($D$5="n",0,IF($D$5="j",'dictee 1'!I25))</f>
        <v/>
      </c>
      <c r="E25" s="84" t="str">
        <f>IF($E$5="n",0,IF($E$5="j",'dictee 2'!I25))</f>
        <v/>
      </c>
      <c r="F25" s="84" t="str">
        <f>IF($F$5="n",0,IF($F$5="j",'dictee 3'!I25))</f>
        <v/>
      </c>
      <c r="G25" s="84" t="str">
        <f>IF($G$5="n",0,IF($G$5="j",'dictee 4'!I25))</f>
        <v/>
      </c>
      <c r="H25" s="84" t="str">
        <f>IF($H$5="n",0,IF($H$5="j",'dictee 5'!I25))</f>
        <v/>
      </c>
      <c r="I25" s="84" t="str">
        <f>IF($I$5="n",0,IF($I$5="j",'dictee 6'!I25))</f>
        <v/>
      </c>
      <c r="J25" s="84" t="str">
        <f>IF($J$5="n",0,IF($J$5="j",'dictee 7'!I25))</f>
        <v/>
      </c>
      <c r="K25" s="88" t="str">
        <f>IF($K$5="n",0,IF($K$5="j",'dictee 8'!I25))</f>
        <v/>
      </c>
      <c r="L25" s="80"/>
      <c r="M25" s="54"/>
      <c r="N25" s="46"/>
      <c r="O25" s="94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 t="str">
        <f>namen!B22</f>
        <v>leerling 17</v>
      </c>
      <c r="D26" s="87" t="str">
        <f>IF($D$5="n",0,IF($D$5="j",'dictee 1'!I26))</f>
        <v/>
      </c>
      <c r="E26" s="84" t="str">
        <f>IF($E$5="n",0,IF($E$5="j",'dictee 2'!I26))</f>
        <v/>
      </c>
      <c r="F26" s="84" t="str">
        <f>IF($F$5="n",0,IF($F$5="j",'dictee 3'!I26))</f>
        <v/>
      </c>
      <c r="G26" s="84" t="str">
        <f>IF($G$5="n",0,IF($G$5="j",'dictee 4'!I26))</f>
        <v/>
      </c>
      <c r="H26" s="84" t="str">
        <f>IF($H$5="n",0,IF($H$5="j",'dictee 5'!I26))</f>
        <v/>
      </c>
      <c r="I26" s="84" t="str">
        <f>IF($I$5="n",0,IF($I$5="j",'dictee 6'!I26))</f>
        <v/>
      </c>
      <c r="J26" s="84" t="str">
        <f>IF($J$5="n",0,IF($J$5="j",'dictee 7'!I26))</f>
        <v/>
      </c>
      <c r="K26" s="88" t="str">
        <f>IF($K$5="n",0,IF($K$5="j",'dictee 8'!I26))</f>
        <v/>
      </c>
      <c r="L26" s="80"/>
      <c r="M26" s="54"/>
      <c r="N26" s="46"/>
      <c r="O26" s="94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 t="str">
        <f>namen!B23</f>
        <v>leerling 18</v>
      </c>
      <c r="D27" s="87" t="str">
        <f>IF($D$5="n",0,IF($D$5="j",'dictee 1'!I27))</f>
        <v/>
      </c>
      <c r="E27" s="84" t="str">
        <f>IF($E$5="n",0,IF($E$5="j",'dictee 2'!I27))</f>
        <v/>
      </c>
      <c r="F27" s="84" t="str">
        <f>IF($F$5="n",0,IF($F$5="j",'dictee 3'!I27))</f>
        <v/>
      </c>
      <c r="G27" s="84" t="str">
        <f>IF($G$5="n",0,IF($G$5="j",'dictee 4'!I27))</f>
        <v/>
      </c>
      <c r="H27" s="84" t="str">
        <f>IF($H$5="n",0,IF($H$5="j",'dictee 5'!I27))</f>
        <v/>
      </c>
      <c r="I27" s="84" t="str">
        <f>IF($I$5="n",0,IF($I$5="j",'dictee 6'!I27))</f>
        <v/>
      </c>
      <c r="J27" s="84" t="str">
        <f>IF($J$5="n",0,IF($J$5="j",'dictee 7'!I27))</f>
        <v/>
      </c>
      <c r="K27" s="88" t="str">
        <f>IF($K$5="n",0,IF($K$5="j",'dictee 8'!I27))</f>
        <v/>
      </c>
      <c r="L27" s="80"/>
      <c r="M27" s="54"/>
      <c r="N27" s="46"/>
      <c r="O27" s="94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 t="str">
        <f>namen!B24</f>
        <v>leerling 19</v>
      </c>
      <c r="D28" s="87" t="str">
        <f>IF($D$5="n",0,IF($D$5="j",'dictee 1'!I28))</f>
        <v/>
      </c>
      <c r="E28" s="84" t="str">
        <f>IF($E$5="n",0,IF($E$5="j",'dictee 2'!I28))</f>
        <v/>
      </c>
      <c r="F28" s="84" t="str">
        <f>IF($F$5="n",0,IF($F$5="j",'dictee 3'!I28))</f>
        <v/>
      </c>
      <c r="G28" s="84" t="str">
        <f>IF($G$5="n",0,IF($G$5="j",'dictee 4'!I28))</f>
        <v/>
      </c>
      <c r="H28" s="84" t="str">
        <f>IF($H$5="n",0,IF($H$5="j",'dictee 5'!I28))</f>
        <v/>
      </c>
      <c r="I28" s="84" t="str">
        <f>IF($I$5="n",0,IF($I$5="j",'dictee 6'!I28))</f>
        <v/>
      </c>
      <c r="J28" s="84" t="str">
        <f>IF($J$5="n",0,IF($J$5="j",'dictee 7'!I28))</f>
        <v/>
      </c>
      <c r="K28" s="88" t="str">
        <f>IF($K$5="n",0,IF($K$5="j",'dictee 8'!I28))</f>
        <v/>
      </c>
      <c r="L28" s="80"/>
      <c r="M28" s="54"/>
      <c r="N28" s="46"/>
      <c r="O28" s="94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 t="str">
        <f>namen!B25</f>
        <v>leerling 20</v>
      </c>
      <c r="D29" s="87" t="str">
        <f>IF($D$5="n",0,IF($D$5="j",'dictee 1'!I29))</f>
        <v/>
      </c>
      <c r="E29" s="84" t="str">
        <f>IF($E$5="n",0,IF($E$5="j",'dictee 2'!I29))</f>
        <v/>
      </c>
      <c r="F29" s="84" t="str">
        <f>IF($F$5="n",0,IF($F$5="j",'dictee 3'!I29))</f>
        <v/>
      </c>
      <c r="G29" s="84" t="str">
        <f>IF($G$5="n",0,IF($G$5="j",'dictee 4'!I29))</f>
        <v/>
      </c>
      <c r="H29" s="84" t="str">
        <f>IF($H$5="n",0,IF($H$5="j",'dictee 5'!I29))</f>
        <v/>
      </c>
      <c r="I29" s="84" t="str">
        <f>IF($I$5="n",0,IF($I$5="j",'dictee 6'!I29))</f>
        <v/>
      </c>
      <c r="J29" s="84" t="str">
        <f>IF($J$5="n",0,IF($J$5="j",'dictee 7'!I29))</f>
        <v/>
      </c>
      <c r="K29" s="88" t="str">
        <f>IF($K$5="n",0,IF($K$5="j",'dictee 8'!I29))</f>
        <v/>
      </c>
      <c r="L29" s="80"/>
      <c r="M29" s="54"/>
      <c r="N29" s="46"/>
      <c r="O29" s="94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 t="str">
        <f>namen!B26</f>
        <v>leerling 21</v>
      </c>
      <c r="D30" s="87" t="str">
        <f>IF($D$5="n",0,IF($D$5="j",'dictee 1'!I30))</f>
        <v/>
      </c>
      <c r="E30" s="84" t="str">
        <f>IF($E$5="n",0,IF($E$5="j",'dictee 2'!I30))</f>
        <v/>
      </c>
      <c r="F30" s="84" t="str">
        <f>IF($F$5="n",0,IF($F$5="j",'dictee 3'!I30))</f>
        <v/>
      </c>
      <c r="G30" s="84" t="str">
        <f>IF($G$5="n",0,IF($G$5="j",'dictee 4'!I30))</f>
        <v/>
      </c>
      <c r="H30" s="84" t="str">
        <f>IF($H$5="n",0,IF($H$5="j",'dictee 5'!I30))</f>
        <v/>
      </c>
      <c r="I30" s="84" t="str">
        <f>IF($I$5="n",0,IF($I$5="j",'dictee 6'!I30))</f>
        <v/>
      </c>
      <c r="J30" s="84" t="str">
        <f>IF($J$5="n",0,IF($J$5="j",'dictee 7'!I30))</f>
        <v/>
      </c>
      <c r="K30" s="88" t="str">
        <f>IF($K$5="n",0,IF($K$5="j",'dictee 8'!I30))</f>
        <v/>
      </c>
      <c r="L30" s="80"/>
      <c r="M30" s="54"/>
      <c r="N30" s="46"/>
      <c r="O30" s="94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 t="str">
        <f>namen!B27</f>
        <v>leerling 22</v>
      </c>
      <c r="D31" s="87" t="str">
        <f>IF($D$5="n",0,IF($D$5="j",'dictee 1'!I31))</f>
        <v/>
      </c>
      <c r="E31" s="84" t="str">
        <f>IF($E$5="n",0,IF($E$5="j",'dictee 2'!I31))</f>
        <v/>
      </c>
      <c r="F31" s="84" t="str">
        <f>IF($F$5="n",0,IF($F$5="j",'dictee 3'!I31))</f>
        <v/>
      </c>
      <c r="G31" s="84" t="str">
        <f>IF($G$5="n",0,IF($G$5="j",'dictee 4'!I31))</f>
        <v/>
      </c>
      <c r="H31" s="84" t="str">
        <f>IF($H$5="n",0,IF($H$5="j",'dictee 5'!I31))</f>
        <v/>
      </c>
      <c r="I31" s="84" t="str">
        <f>IF($I$5="n",0,IF($I$5="j",'dictee 6'!I31))</f>
        <v/>
      </c>
      <c r="J31" s="84" t="str">
        <f>IF($J$5="n",0,IF($J$5="j",'dictee 7'!I31))</f>
        <v/>
      </c>
      <c r="K31" s="88" t="str">
        <f>IF($K$5="n",0,IF($K$5="j",'dictee 8'!I31))</f>
        <v/>
      </c>
      <c r="L31" s="80"/>
      <c r="M31" s="54"/>
      <c r="N31" s="46"/>
      <c r="O31" s="94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 t="str">
        <f>namen!B28</f>
        <v>leerling 23</v>
      </c>
      <c r="D32" s="87" t="str">
        <f>IF($D$5="n",0,IF($D$5="j",'dictee 1'!I32))</f>
        <v/>
      </c>
      <c r="E32" s="84" t="str">
        <f>IF($E$5="n",0,IF($E$5="j",'dictee 2'!I32))</f>
        <v/>
      </c>
      <c r="F32" s="84" t="str">
        <f>IF($F$5="n",0,IF($F$5="j",'dictee 3'!I32))</f>
        <v/>
      </c>
      <c r="G32" s="84" t="str">
        <f>IF($G$5="n",0,IF($G$5="j",'dictee 4'!I32))</f>
        <v/>
      </c>
      <c r="H32" s="84" t="str">
        <f>IF($H$5="n",0,IF($H$5="j",'dictee 5'!I32))</f>
        <v/>
      </c>
      <c r="I32" s="84" t="str">
        <f>IF($I$5="n",0,IF($I$5="j",'dictee 6'!I32))</f>
        <v/>
      </c>
      <c r="J32" s="84" t="str">
        <f>IF($J$5="n",0,IF($J$5="j",'dictee 7'!I32))</f>
        <v/>
      </c>
      <c r="K32" s="88" t="str">
        <f>IF($K$5="n",0,IF($K$5="j",'dictee 8'!I32))</f>
        <v/>
      </c>
      <c r="L32" s="80"/>
      <c r="M32" s="54"/>
      <c r="N32" s="46"/>
      <c r="O32" s="94" t="e">
        <f t="shared" si="1"/>
        <v>#DIV/0!</v>
      </c>
      <c r="P32" s="98">
        <f t="shared" si="2"/>
        <v>0</v>
      </c>
      <c r="Q32" s="98">
        <f t="shared" si="3"/>
        <v>0</v>
      </c>
    </row>
    <row r="33" spans="2:18" ht="15.75" customHeight="1" x14ac:dyDescent="0.25">
      <c r="B33" s="104">
        <v>24</v>
      </c>
      <c r="C33" s="105" t="str">
        <f>namen!B29</f>
        <v>leerling 24</v>
      </c>
      <c r="D33" s="87" t="str">
        <f>IF($D$5="n",0,IF($D$5="j",'dictee 1'!I33))</f>
        <v/>
      </c>
      <c r="E33" s="84" t="str">
        <f>IF($E$5="n",0,IF($E$5="j",'dictee 2'!I33))</f>
        <v/>
      </c>
      <c r="F33" s="84" t="str">
        <f>IF($F$5="n",0,IF($F$5="j",'dictee 3'!I33))</f>
        <v/>
      </c>
      <c r="G33" s="84" t="str">
        <f>IF($G$5="n",0,IF($G$5="j",'dictee 4'!I33))</f>
        <v/>
      </c>
      <c r="H33" s="84" t="str">
        <f>IF($H$5="n",0,IF($H$5="j",'dictee 5'!I33))</f>
        <v/>
      </c>
      <c r="I33" s="84" t="str">
        <f>IF($I$5="n",0,IF($I$5="j",'dictee 6'!I33))</f>
        <v/>
      </c>
      <c r="J33" s="84" t="str">
        <f>IF($J$5="n",0,IF($J$5="j",'dictee 7'!I33))</f>
        <v/>
      </c>
      <c r="K33" s="88" t="str">
        <f>IF($K$5="n",0,IF($K$5="j",'dictee 8'!I33))</f>
        <v/>
      </c>
      <c r="L33" s="80"/>
      <c r="M33" s="54"/>
      <c r="N33" s="46"/>
      <c r="O33" s="94" t="e">
        <f t="shared" si="1"/>
        <v>#DIV/0!</v>
      </c>
      <c r="P33" s="98">
        <f t="shared" si="2"/>
        <v>0</v>
      </c>
      <c r="Q33" s="98">
        <f t="shared" si="3"/>
        <v>0</v>
      </c>
    </row>
    <row r="34" spans="2:18" ht="15.75" customHeight="1" x14ac:dyDescent="0.25">
      <c r="B34" s="104">
        <v>25</v>
      </c>
      <c r="C34" s="105" t="str">
        <f>namen!B30</f>
        <v>leerling 25</v>
      </c>
      <c r="D34" s="87" t="str">
        <f>IF($D$5="n",0,IF($D$5="j",'dictee 1'!I34))</f>
        <v/>
      </c>
      <c r="E34" s="84" t="str">
        <f>IF($E$5="n",0,IF($E$5="j",'dictee 2'!I34))</f>
        <v/>
      </c>
      <c r="F34" s="84" t="str">
        <f>IF($F$5="n",0,IF($F$5="j",'dictee 3'!I34))</f>
        <v/>
      </c>
      <c r="G34" s="84" t="str">
        <f>IF($G$5="n",0,IF($G$5="j",'dictee 4'!I34))</f>
        <v/>
      </c>
      <c r="H34" s="84" t="str">
        <f>IF($H$5="n",0,IF($H$5="j",'dictee 5'!I34))</f>
        <v/>
      </c>
      <c r="I34" s="84" t="str">
        <f>IF($I$5="n",0,IF($I$5="j",'dictee 6'!I34))</f>
        <v/>
      </c>
      <c r="J34" s="84" t="str">
        <f>IF($J$5="n",0,IF($J$5="j",'dictee 7'!I34))</f>
        <v/>
      </c>
      <c r="K34" s="88" t="str">
        <f>IF($K$5="n",0,IF($K$5="j",'dictee 8'!I34))</f>
        <v/>
      </c>
      <c r="L34" s="80"/>
      <c r="M34" s="54"/>
      <c r="N34" s="46"/>
      <c r="O34" s="94" t="e">
        <f t="shared" si="1"/>
        <v>#DIV/0!</v>
      </c>
      <c r="P34" s="98">
        <f t="shared" si="2"/>
        <v>0</v>
      </c>
      <c r="Q34" s="98">
        <f t="shared" si="3"/>
        <v>0</v>
      </c>
    </row>
    <row r="35" spans="2:18" ht="15.75" customHeight="1" x14ac:dyDescent="0.25">
      <c r="B35" s="104">
        <v>26</v>
      </c>
      <c r="C35" s="105" t="str">
        <f>namen!B31</f>
        <v>leerling 26</v>
      </c>
      <c r="D35" s="87" t="str">
        <f>IF($D$5="n",0,IF($D$5="j",'dictee 1'!I35))</f>
        <v/>
      </c>
      <c r="E35" s="84" t="str">
        <f>IF($E$5="n",0,IF($E$5="j",'dictee 2'!I35))</f>
        <v/>
      </c>
      <c r="F35" s="84" t="str">
        <f>IF($F$5="n",0,IF($F$5="j",'dictee 3'!I35))</f>
        <v/>
      </c>
      <c r="G35" s="84" t="str">
        <f>IF($G$5="n",0,IF($G$5="j",'dictee 4'!I35))</f>
        <v/>
      </c>
      <c r="H35" s="84" t="str">
        <f>IF($H$5="n",0,IF($H$5="j",'dictee 5'!I35))</f>
        <v/>
      </c>
      <c r="I35" s="84" t="str">
        <f>IF($I$5="n",0,IF($I$5="j",'dictee 6'!I35))</f>
        <v/>
      </c>
      <c r="J35" s="84" t="str">
        <f>IF($J$5="n",0,IF($J$5="j",'dictee 7'!I35))</f>
        <v/>
      </c>
      <c r="K35" s="88" t="str">
        <f>IF($K$5="n",0,IF($K$5="j",'dictee 8'!I35))</f>
        <v/>
      </c>
      <c r="L35" s="80"/>
      <c r="M35" s="54"/>
      <c r="N35" s="46"/>
      <c r="O35" s="94" t="e">
        <f t="shared" si="1"/>
        <v>#DIV/0!</v>
      </c>
      <c r="P35" s="98">
        <f t="shared" si="2"/>
        <v>0</v>
      </c>
      <c r="Q35" s="98">
        <f t="shared" si="3"/>
        <v>0</v>
      </c>
    </row>
    <row r="36" spans="2:18" ht="15.75" customHeight="1" x14ac:dyDescent="0.25">
      <c r="B36" s="104">
        <v>27</v>
      </c>
      <c r="C36" s="105" t="str">
        <f>namen!B32</f>
        <v>leerling 27</v>
      </c>
      <c r="D36" s="87" t="str">
        <f>IF($D$5="n",0,IF($D$5="j",'dictee 1'!I36))</f>
        <v/>
      </c>
      <c r="E36" s="84" t="str">
        <f>IF($E$5="n",0,IF($E$5="j",'dictee 2'!I36))</f>
        <v/>
      </c>
      <c r="F36" s="84" t="str">
        <f>IF($F$5="n",0,IF($F$5="j",'dictee 3'!I36))</f>
        <v/>
      </c>
      <c r="G36" s="84" t="str">
        <f>IF($G$5="n",0,IF($G$5="j",'dictee 4'!I36))</f>
        <v/>
      </c>
      <c r="H36" s="84" t="str">
        <f>IF($H$5="n",0,IF($H$5="j",'dictee 5'!I36))</f>
        <v/>
      </c>
      <c r="I36" s="84" t="str">
        <f>IF($I$5="n",0,IF($I$5="j",'dictee 6'!I36))</f>
        <v/>
      </c>
      <c r="J36" s="84" t="str">
        <f>IF($J$5="n",0,IF($J$5="j",'dictee 7'!I36))</f>
        <v/>
      </c>
      <c r="K36" s="88" t="str">
        <f>IF($K$5="n",0,IF($K$5="j",'dictee 8'!I36))</f>
        <v/>
      </c>
      <c r="L36" s="80"/>
      <c r="M36" s="54"/>
      <c r="N36" s="46"/>
      <c r="O36" s="94" t="e">
        <f t="shared" si="1"/>
        <v>#DIV/0!</v>
      </c>
      <c r="P36" s="98">
        <f t="shared" si="2"/>
        <v>0</v>
      </c>
      <c r="Q36" s="98">
        <f t="shared" si="3"/>
        <v>0</v>
      </c>
    </row>
    <row r="37" spans="2:18" ht="15.75" customHeight="1" x14ac:dyDescent="0.25">
      <c r="B37" s="104">
        <v>28</v>
      </c>
      <c r="C37" s="105" t="str">
        <f>namen!B33</f>
        <v>leerling 28</v>
      </c>
      <c r="D37" s="87" t="str">
        <f>IF($D$5="n",0,IF($D$5="j",'dictee 1'!I37))</f>
        <v/>
      </c>
      <c r="E37" s="84" t="str">
        <f>IF($E$5="n",0,IF($E$5="j",'dictee 2'!I37))</f>
        <v/>
      </c>
      <c r="F37" s="84" t="str">
        <f>IF($F$5="n",0,IF($F$5="j",'dictee 3'!I37))</f>
        <v/>
      </c>
      <c r="G37" s="84" t="str">
        <f>IF($G$5="n",0,IF($G$5="j",'dictee 4'!I37))</f>
        <v/>
      </c>
      <c r="H37" s="84" t="str">
        <f>IF($H$5="n",0,IF($H$5="j",'dictee 5'!I37))</f>
        <v/>
      </c>
      <c r="I37" s="84" t="str">
        <f>IF($I$5="n",0,IF($I$5="j",'dictee 6'!I37))</f>
        <v/>
      </c>
      <c r="J37" s="84" t="str">
        <f>IF($J$5="n",0,IF($J$5="j",'dictee 7'!I37))</f>
        <v/>
      </c>
      <c r="K37" s="88" t="str">
        <f>IF($K$5="n",0,IF($K$5="j",'dictee 8'!I37))</f>
        <v/>
      </c>
      <c r="L37" s="80"/>
      <c r="M37" s="54"/>
      <c r="N37" s="46"/>
      <c r="O37" s="94" t="e">
        <f t="shared" si="1"/>
        <v>#DIV/0!</v>
      </c>
      <c r="P37" s="98">
        <f t="shared" si="2"/>
        <v>0</v>
      </c>
      <c r="Q37" s="98">
        <f t="shared" si="3"/>
        <v>0</v>
      </c>
    </row>
    <row r="38" spans="2:18" ht="15.75" customHeight="1" x14ac:dyDescent="0.25">
      <c r="B38" s="104">
        <v>29</v>
      </c>
      <c r="C38" s="106">
        <f>namen!B34</f>
        <v>0</v>
      </c>
      <c r="D38" s="87" t="str">
        <f>IF($D$5="n",0,IF($D$5="j",'dictee 1'!I38))</f>
        <v/>
      </c>
      <c r="E38" s="84" t="str">
        <f>IF($E$5="n",0,IF($E$5="j",'dictee 2'!I38))</f>
        <v/>
      </c>
      <c r="F38" s="84" t="str">
        <f>IF($F$5="n",0,IF($F$5="j",'dictee 3'!I38))</f>
        <v/>
      </c>
      <c r="G38" s="84" t="str">
        <f>IF($G$5="n",0,IF($G$5="j",'dictee 4'!I38))</f>
        <v/>
      </c>
      <c r="H38" s="84" t="str">
        <f>IF($H$5="n",0,IF($H$5="j",'dictee 5'!I38))</f>
        <v/>
      </c>
      <c r="I38" s="84" t="str">
        <f>IF($I$5="n",0,IF($I$5="j",'dictee 6'!I38))</f>
        <v/>
      </c>
      <c r="J38" s="84" t="str">
        <f>IF($J$5="n",0,IF($J$5="j",'dictee 7'!I38))</f>
        <v/>
      </c>
      <c r="K38" s="88" t="str">
        <f>IF($K$5="n",0,IF($K$5="j",'dictee 8'!I38))</f>
        <v/>
      </c>
      <c r="L38" s="80"/>
      <c r="M38" s="54"/>
      <c r="N38" s="46"/>
      <c r="O38" s="94" t="e">
        <f t="shared" si="1"/>
        <v>#DIV/0!</v>
      </c>
      <c r="P38" s="98">
        <f t="shared" si="2"/>
        <v>0</v>
      </c>
      <c r="Q38" s="98">
        <f t="shared" si="3"/>
        <v>0</v>
      </c>
    </row>
    <row r="39" spans="2:18" ht="15.75" customHeight="1" x14ac:dyDescent="0.25">
      <c r="B39" s="104">
        <v>30</v>
      </c>
      <c r="C39" s="107">
        <f>namen!B35</f>
        <v>0</v>
      </c>
      <c r="D39" s="87" t="str">
        <f>IF($D$5="n",0,IF($D$5="j",'dictee 1'!I39))</f>
        <v/>
      </c>
      <c r="E39" s="84" t="str">
        <f>IF($E$5="n",0,IF($E$5="j",'dictee 2'!I39))</f>
        <v/>
      </c>
      <c r="F39" s="84" t="str">
        <f>IF($F$5="n",0,IF($F$5="j",'dictee 3'!I39))</f>
        <v/>
      </c>
      <c r="G39" s="84" t="str">
        <f>IF($G$5="n",0,IF($G$5="j",'dictee 4'!I39))</f>
        <v/>
      </c>
      <c r="H39" s="84" t="str">
        <f>IF($H$5="n",0,IF($H$5="j",'dictee 5'!I39))</f>
        <v/>
      </c>
      <c r="I39" s="84" t="str">
        <f>IF($I$5="n",0,IF($I$5="j",'dictee 6'!I39))</f>
        <v/>
      </c>
      <c r="J39" s="84" t="str">
        <f>IF($J$5="n",0,IF($J$5="j",'dictee 7'!I39))</f>
        <v/>
      </c>
      <c r="K39" s="88" t="str">
        <f>IF($K$5="n",0,IF($K$5="j",'dictee 8'!I39))</f>
        <v/>
      </c>
      <c r="L39" s="80"/>
      <c r="M39" s="54"/>
      <c r="N39" s="46"/>
      <c r="O39" s="94" t="e">
        <f t="shared" si="1"/>
        <v>#DIV/0!</v>
      </c>
      <c r="P39" s="98">
        <f t="shared" si="2"/>
        <v>0</v>
      </c>
      <c r="Q39" s="98">
        <f t="shared" si="3"/>
        <v>0</v>
      </c>
    </row>
    <row r="40" spans="2:18" ht="15.75" customHeight="1" x14ac:dyDescent="0.25">
      <c r="B40" s="104">
        <v>31</v>
      </c>
      <c r="C40" s="107">
        <f>namen!B36</f>
        <v>0</v>
      </c>
      <c r="D40" s="87" t="str">
        <f>IF($D$5="n",0,IF($D$5="j",'dictee 1'!I40))</f>
        <v/>
      </c>
      <c r="E40" s="84" t="str">
        <f>IF($E$5="n",0,IF($E$5="j",'dictee 2'!I40))</f>
        <v/>
      </c>
      <c r="F40" s="84" t="str">
        <f>IF($F$5="n",0,IF($F$5="j",'dictee 3'!I40))</f>
        <v/>
      </c>
      <c r="G40" s="84" t="str">
        <f>IF($G$5="n",0,IF($G$5="j",'dictee 4'!I40))</f>
        <v/>
      </c>
      <c r="H40" s="84" t="str">
        <f>IF($H$5="n",0,IF($H$5="j",'dictee 5'!I40))</f>
        <v/>
      </c>
      <c r="I40" s="84" t="str">
        <f>IF($I$5="n",0,IF($I$5="j",'dictee 6'!I40))</f>
        <v/>
      </c>
      <c r="J40" s="84" t="str">
        <f>IF($J$5="n",0,IF($J$5="j",'dictee 7'!I40))</f>
        <v/>
      </c>
      <c r="K40" s="88" t="str">
        <f>IF($K$5="n",0,IF($K$5="j",'dictee 8'!I40))</f>
        <v/>
      </c>
      <c r="L40" s="80"/>
      <c r="M40" s="54"/>
      <c r="N40" s="46"/>
      <c r="O40" s="94" t="e">
        <f t="shared" si="1"/>
        <v>#DIV/0!</v>
      </c>
      <c r="P40" s="98">
        <f t="shared" si="2"/>
        <v>0</v>
      </c>
      <c r="Q40" s="98">
        <f t="shared" si="3"/>
        <v>0</v>
      </c>
    </row>
    <row r="41" spans="2:18" ht="15.75" customHeight="1" x14ac:dyDescent="0.25">
      <c r="B41" s="104">
        <v>32</v>
      </c>
      <c r="C41" s="107">
        <f>namen!B37</f>
        <v>0</v>
      </c>
      <c r="D41" s="87" t="str">
        <f>IF($D$5="n",0,IF($D$5="j",'dictee 1'!I41))</f>
        <v/>
      </c>
      <c r="E41" s="84" t="str">
        <f>IF($E$5="n",0,IF($E$5="j",'dictee 2'!I41))</f>
        <v/>
      </c>
      <c r="F41" s="84" t="str">
        <f>IF($F$5="n",0,IF($F$5="j",'dictee 3'!I41))</f>
        <v/>
      </c>
      <c r="G41" s="84" t="str">
        <f>IF($G$5="n",0,IF($G$5="j",'dictee 4'!I41))</f>
        <v/>
      </c>
      <c r="H41" s="84" t="str">
        <f>IF($H$5="n",0,IF($H$5="j",'dictee 5'!I41))</f>
        <v/>
      </c>
      <c r="I41" s="84" t="str">
        <f>IF($I$5="n",0,IF($I$5="j",'dictee 6'!I41))</f>
        <v/>
      </c>
      <c r="J41" s="84" t="str">
        <f>IF($J$5="n",0,IF($J$5="j",'dictee 7'!I41))</f>
        <v/>
      </c>
      <c r="K41" s="88" t="str">
        <f>IF($K$5="n",0,IF($K$5="j",'dictee 8'!I41))</f>
        <v/>
      </c>
      <c r="L41" s="80"/>
      <c r="M41" s="54"/>
      <c r="N41" s="46"/>
      <c r="O41" s="94" t="e">
        <f t="shared" si="1"/>
        <v>#DIV/0!</v>
      </c>
      <c r="P41" s="98">
        <f t="shared" si="2"/>
        <v>0</v>
      </c>
      <c r="Q41" s="98">
        <f t="shared" si="3"/>
        <v>0</v>
      </c>
    </row>
    <row r="42" spans="2:18" ht="15.75" customHeight="1" x14ac:dyDescent="0.25">
      <c r="B42" s="104">
        <v>33</v>
      </c>
      <c r="C42" s="107">
        <f>namen!B38</f>
        <v>0</v>
      </c>
      <c r="D42" s="87" t="str">
        <f>IF($D$5="n",0,IF($D$5="j",'dictee 1'!I42))</f>
        <v/>
      </c>
      <c r="E42" s="84" t="str">
        <f>IF($E$5="n",0,IF($E$5="j",'dictee 2'!I42))</f>
        <v/>
      </c>
      <c r="F42" s="84" t="str">
        <f>IF($F$5="n",0,IF($F$5="j",'dictee 3'!I42))</f>
        <v/>
      </c>
      <c r="G42" s="84" t="str">
        <f>IF($G$5="n",0,IF($G$5="j",'dictee 4'!I42))</f>
        <v/>
      </c>
      <c r="H42" s="84" t="str">
        <f>IF($H$5="n",0,IF($H$5="j",'dictee 5'!I42))</f>
        <v/>
      </c>
      <c r="I42" s="84" t="str">
        <f>IF($I$5="n",0,IF($I$5="j",'dictee 6'!I42))</f>
        <v/>
      </c>
      <c r="J42" s="84" t="str">
        <f>IF($J$5="n",0,IF($J$5="j",'dictee 7'!I42))</f>
        <v/>
      </c>
      <c r="K42" s="88" t="str">
        <f>IF($K$5="n",0,IF($K$5="j",'dictee 8'!I42))</f>
        <v/>
      </c>
      <c r="L42" s="80"/>
      <c r="M42" s="54"/>
      <c r="N42" s="46"/>
      <c r="O42" s="94" t="e">
        <f t="shared" si="1"/>
        <v>#DIV/0!</v>
      </c>
      <c r="P42" s="98">
        <f t="shared" si="2"/>
        <v>0</v>
      </c>
      <c r="Q42" s="98">
        <f t="shared" si="3"/>
        <v>0</v>
      </c>
    </row>
    <row r="43" spans="2:18" ht="15.75" customHeight="1" x14ac:dyDescent="0.25">
      <c r="B43" s="104">
        <v>34</v>
      </c>
      <c r="C43" s="107">
        <f>namen!B39</f>
        <v>0</v>
      </c>
      <c r="D43" s="87" t="str">
        <f>IF($D$5="n",0,IF($D$5="j",'dictee 1'!I43))</f>
        <v/>
      </c>
      <c r="E43" s="84" t="str">
        <f>IF($E$5="n",0,IF($E$5="j",'dictee 2'!I43))</f>
        <v/>
      </c>
      <c r="F43" s="84" t="str">
        <f>IF($F$5="n",0,IF($F$5="j",'dictee 3'!I43))</f>
        <v/>
      </c>
      <c r="G43" s="84" t="str">
        <f>IF($G$5="n",0,IF($G$5="j",'dictee 4'!I43))</f>
        <v/>
      </c>
      <c r="H43" s="84" t="str">
        <f>IF($H$5="n",0,IF($H$5="j",'dictee 5'!I43))</f>
        <v/>
      </c>
      <c r="I43" s="84" t="str">
        <f>IF($I$5="n",0,IF($I$5="j",'dictee 6'!I43))</f>
        <v/>
      </c>
      <c r="J43" s="84" t="str">
        <f>IF($J$5="n",0,IF($J$5="j",'dictee 7'!I43))</f>
        <v/>
      </c>
      <c r="K43" s="88" t="str">
        <f>IF($K$5="n",0,IF($K$5="j",'dictee 8'!I43))</f>
        <v/>
      </c>
      <c r="L43" s="80"/>
      <c r="M43" s="54"/>
      <c r="N43" s="46"/>
      <c r="O43" s="94" t="e">
        <f t="shared" si="1"/>
        <v>#DIV/0!</v>
      </c>
      <c r="P43" s="98">
        <f t="shared" si="2"/>
        <v>0</v>
      </c>
      <c r="Q43" s="98">
        <f t="shared" si="3"/>
        <v>0</v>
      </c>
    </row>
    <row r="44" spans="2:18" ht="15.75" customHeight="1" x14ac:dyDescent="0.25">
      <c r="B44" s="104">
        <v>35</v>
      </c>
      <c r="C44" s="107">
        <f>namen!B40</f>
        <v>0</v>
      </c>
      <c r="D44" s="87" t="str">
        <f>IF($D$5="n",0,IF($D$5="j",'dictee 1'!I44))</f>
        <v/>
      </c>
      <c r="E44" s="84" t="str">
        <f>IF($E$5="n",0,IF($E$5="j",'dictee 2'!I44))</f>
        <v/>
      </c>
      <c r="F44" s="84" t="str">
        <f>IF($F$5="n",0,IF($F$5="j",'dictee 3'!I44))</f>
        <v/>
      </c>
      <c r="G44" s="84" t="str">
        <f>IF($G$5="n",0,IF($G$5="j",'dictee 4'!I44))</f>
        <v/>
      </c>
      <c r="H44" s="84" t="str">
        <f>IF($H$5="n",0,IF($H$5="j",'dictee 5'!I44))</f>
        <v/>
      </c>
      <c r="I44" s="84" t="str">
        <f>IF($I$5="n",0,IF($I$5="j",'dictee 6'!I44))</f>
        <v/>
      </c>
      <c r="J44" s="84" t="str">
        <f>IF($J$5="n",0,IF($J$5="j",'dictee 7'!I44))</f>
        <v/>
      </c>
      <c r="K44" s="88" t="str">
        <f>IF($K$5="n",0,IF($K$5="j",'dictee 8'!I44))</f>
        <v/>
      </c>
      <c r="L44" s="80"/>
      <c r="M44" s="54"/>
      <c r="N44" s="46"/>
      <c r="O44" s="94" t="e">
        <f t="shared" si="1"/>
        <v>#DIV/0!</v>
      </c>
      <c r="P44" s="98">
        <f t="shared" si="2"/>
        <v>0</v>
      </c>
      <c r="Q44" s="98">
        <f t="shared" si="3"/>
        <v>0</v>
      </c>
    </row>
    <row r="45" spans="2:18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1'!I45))</f>
        <v/>
      </c>
      <c r="E45" s="90" t="str">
        <f>IF($E$5="n",0,IF($E$5="j",'dictee 2'!I45))</f>
        <v/>
      </c>
      <c r="F45" s="90" t="str">
        <f>IF($F$5="n",0,IF($F$5="j",'dictee 3'!I45))</f>
        <v/>
      </c>
      <c r="G45" s="90" t="str">
        <f>IF($G$5="n",0,IF($G$5="j",'dictee 4'!I45))</f>
        <v/>
      </c>
      <c r="H45" s="90" t="str">
        <f>IF($H$5="n",0,IF($H$5="j",'dictee 5'!I45))</f>
        <v/>
      </c>
      <c r="I45" s="90" t="str">
        <f>IF($I$5="n",0,IF($I$5="j",'dictee 6'!I45))</f>
        <v/>
      </c>
      <c r="J45" s="90" t="str">
        <f>IF($J$5="n",0,IF($J$5="j",'dictee 7'!I45))</f>
        <v/>
      </c>
      <c r="K45" s="91" t="str">
        <f>IF($K$5="n",0,IF($K$5="j",'dictee 8'!I45))</f>
        <v/>
      </c>
      <c r="L45" s="81"/>
      <c r="M45" s="56"/>
      <c r="N45" s="48"/>
      <c r="O45" s="95" t="e">
        <f t="shared" si="1"/>
        <v>#DIV/0!</v>
      </c>
      <c r="P45" s="98">
        <f t="shared" si="2"/>
        <v>0</v>
      </c>
      <c r="Q45" s="98">
        <f t="shared" si="3"/>
        <v>0</v>
      </c>
    </row>
    <row r="46" spans="2:18" ht="15.75" customHeight="1" x14ac:dyDescent="0.25">
      <c r="B46" s="25"/>
      <c r="C46" s="111" t="s">
        <v>14</v>
      </c>
      <c r="D46" s="83">
        <f>IF($D$5="n",0,IF($D$5="j",'dictee 1'!I46))</f>
        <v>7</v>
      </c>
      <c r="E46" s="83">
        <f>IF($E$5="n",0,IF($E$5="j",'dictee 2'!I46))</f>
        <v>7</v>
      </c>
      <c r="F46" s="83">
        <f>IF($F$5="n",0,IF($F$5="j",'dictee 3'!I46))</f>
        <v>7</v>
      </c>
      <c r="G46" s="83">
        <f>IF($G$5="n",0,IF($G$5="j",'dictee 4'!I46))</f>
        <v>7</v>
      </c>
      <c r="H46" s="83">
        <f>IF($H$5="n",0,IF($H$5="j",'dictee 5'!I46))</f>
        <v>7</v>
      </c>
      <c r="I46" s="83">
        <f>IF($I$5="n",0,IF($I$5="j",'dictee 6'!I46))</f>
        <v>7</v>
      </c>
      <c r="J46" s="83">
        <f>IF($J$5="n",0,IF($J$5="j",'dictee 7'!I46))</f>
        <v>7</v>
      </c>
      <c r="K46" s="83">
        <f>IF($K$5="n",0,IF($K$5="j",'dictee 8'!I46))</f>
        <v>6</v>
      </c>
      <c r="L46" s="83"/>
      <c r="M46" s="99"/>
      <c r="N46" s="72"/>
      <c r="O46" s="62">
        <f t="shared" si="1"/>
        <v>6.875</v>
      </c>
      <c r="P46" s="100">
        <f t="shared" si="2"/>
        <v>8</v>
      </c>
      <c r="Q46" s="100">
        <f t="shared" si="3"/>
        <v>55</v>
      </c>
      <c r="R46" s="112"/>
    </row>
    <row r="47" spans="2:18" ht="15.75" customHeight="1" x14ac:dyDescent="0.25"/>
    <row r="48" spans="2:18" ht="15.75" customHeight="1" x14ac:dyDescent="0.2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D4:K4"/>
    <mergeCell ref="B5:C5"/>
    <mergeCell ref="B6:C6"/>
    <mergeCell ref="O4:O6"/>
  </mergeCells>
  <conditionalFormatting sqref="D10:K46">
    <cfRule type="cellIs" dxfId="56" priority="24" operator="equal">
      <formula>0</formula>
    </cfRule>
    <cfRule type="cellIs" dxfId="55" priority="25" operator="equal">
      <formula>""</formula>
    </cfRule>
    <cfRule type="cellIs" dxfId="54" priority="26" operator="lessThan">
      <formula>6</formula>
    </cfRule>
    <cfRule type="cellIs" dxfId="53" priority="27" operator="lessThan">
      <formula>8</formula>
    </cfRule>
    <cfRule type="cellIs" dxfId="52" priority="28" operator="greaterThanOrEqual">
      <formula>8</formula>
    </cfRule>
  </conditionalFormatting>
  <conditionalFormatting sqref="O10:O46">
    <cfRule type="cellIs" dxfId="51" priority="3" operator="equal">
      <formula>0</formula>
    </cfRule>
    <cfRule type="cellIs" dxfId="50" priority="20" operator="equal">
      <formula>""</formula>
    </cfRule>
    <cfRule type="cellIs" dxfId="49" priority="21" operator="lessThan">
      <formula>6</formula>
    </cfRule>
    <cfRule type="cellIs" dxfId="48" priority="22" operator="lessThan">
      <formula>8</formula>
    </cfRule>
    <cfRule type="cellIs" dxfId="47" priority="23" operator="greaterThanOrEqual">
      <formula>8</formula>
    </cfRule>
  </conditionalFormatting>
  <conditionalFormatting sqref="L10:L45">
    <cfRule type="cellIs" dxfId="46" priority="15" operator="equal">
      <formula>0</formula>
    </cfRule>
    <cfRule type="cellIs" dxfId="45" priority="16" operator="equal">
      <formula>""</formula>
    </cfRule>
    <cfRule type="cellIs" dxfId="44" priority="17" operator="lessThan">
      <formula>6</formula>
    </cfRule>
    <cfRule type="cellIs" dxfId="43" priority="18" operator="lessThan">
      <formula>8</formula>
    </cfRule>
    <cfRule type="cellIs" dxfId="42" priority="19" operator="greaterThanOrEqual">
      <formula>8</formula>
    </cfRule>
  </conditionalFormatting>
  <conditionalFormatting sqref="O3">
    <cfRule type="cellIs" dxfId="41" priority="10" operator="lessThan">
      <formula>6</formula>
    </cfRule>
    <cfRule type="cellIs" dxfId="40" priority="11" operator="greaterThan">
      <formula>0</formula>
    </cfRule>
    <cfRule type="cellIs" priority="12" operator="lessThan">
      <formula>6</formula>
    </cfRule>
    <cfRule type="cellIs" dxfId="39" priority="13" operator="lessThan">
      <formula>8</formula>
    </cfRule>
    <cfRule type="cellIs" dxfId="38" priority="14" operator="greaterThanOrEqual">
      <formula>8</formula>
    </cfRule>
  </conditionalFormatting>
  <conditionalFormatting sqref="D3:K3">
    <cfRule type="cellIs" dxfId="37" priority="4" operator="equal">
      <formula>0</formula>
    </cfRule>
    <cfRule type="cellIs" dxfId="36" priority="5" operator="lessThan">
      <formula>6</formula>
    </cfRule>
    <cfRule type="cellIs" dxfId="35" priority="6" operator="greaterThan">
      <formula>0</formula>
    </cfRule>
    <cfRule type="cellIs" priority="7" operator="lessThan">
      <formula>6</formula>
    </cfRule>
    <cfRule type="cellIs" dxfId="34" priority="8" operator="lessThan">
      <formula>8</formula>
    </cfRule>
    <cfRule type="cellIs" dxfId="33" priority="9" operator="greaterThanOrEqual">
      <formula>8</formula>
    </cfRule>
  </conditionalFormatting>
  <conditionalFormatting sqref="D5:K5">
    <cfRule type="cellIs" dxfId="32" priority="1" operator="equal">
      <formula>"n"</formula>
    </cfRule>
    <cfRule type="cellIs" dxfId="31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showGridLines="0" showRowColHeaders="0" zoomScaleNormal="100" workbookViewId="0">
      <selection activeCell="O8" sqref="O8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6" width="5.7109375" style="16" customWidth="1"/>
    <col min="7" max="7" width="0.85546875" style="16" customWidth="1"/>
    <col min="8" max="8" width="1.7109375" style="16" customWidth="1"/>
    <col min="9" max="9" width="0.85546875" style="16" customWidth="1"/>
    <col min="10" max="11" width="5.7109375" style="16" customWidth="1"/>
    <col min="12" max="12" width="3.7109375" style="16" customWidth="1"/>
    <col min="13" max="16384" width="9.140625" style="16"/>
  </cols>
  <sheetData>
    <row r="1" spans="2:11" ht="15.75" thickBot="1" x14ac:dyDescent="0.3"/>
    <row r="2" spans="2:11" s="61" customFormat="1" ht="19.5" thickBot="1" x14ac:dyDescent="0.35">
      <c r="B2" s="159"/>
      <c r="C2" s="160"/>
      <c r="D2" s="196" t="s">
        <v>34</v>
      </c>
      <c r="E2" s="196"/>
      <c r="F2" s="196"/>
      <c r="G2" s="179"/>
      <c r="H2" s="179"/>
      <c r="I2" s="179"/>
      <c r="J2" s="196"/>
      <c r="K2" s="197"/>
    </row>
    <row r="3" spans="2:11" ht="15.75" customHeight="1" x14ac:dyDescent="0.25">
      <c r="B3" s="181" t="s">
        <v>22</v>
      </c>
      <c r="C3" s="182"/>
      <c r="D3" s="157">
        <f>D44</f>
        <v>5.3303571428571432</v>
      </c>
      <c r="E3" s="154">
        <f t="shared" ref="E3:F3" si="0">E44</f>
        <v>8.125</v>
      </c>
      <c r="F3" s="155">
        <f t="shared" si="0"/>
        <v>6.875</v>
      </c>
      <c r="G3" s="128"/>
      <c r="H3" s="53"/>
      <c r="I3" s="146"/>
      <c r="J3" s="132">
        <f>J44</f>
        <v>6.7276785714285712</v>
      </c>
      <c r="K3" s="124">
        <f>K44</f>
        <v>6.7767857142857144</v>
      </c>
    </row>
    <row r="4" spans="2:11" ht="72" thickBot="1" x14ac:dyDescent="0.3">
      <c r="B4" s="205" t="s">
        <v>0</v>
      </c>
      <c r="C4" s="206"/>
      <c r="D4" s="158" t="s">
        <v>9</v>
      </c>
      <c r="E4" s="156" t="s">
        <v>10</v>
      </c>
      <c r="F4" s="153" t="s">
        <v>35</v>
      </c>
      <c r="G4" s="127"/>
      <c r="H4" s="55"/>
      <c r="I4" s="148"/>
      <c r="J4" s="152" t="s">
        <v>2</v>
      </c>
      <c r="K4" s="153" t="s">
        <v>3</v>
      </c>
    </row>
    <row r="5" spans="2:11" ht="5.0999999999999996" customHeight="1" thickBot="1" x14ac:dyDescent="0.3">
      <c r="B5" s="161"/>
      <c r="C5" s="162"/>
      <c r="D5" s="129"/>
      <c r="E5" s="130"/>
      <c r="F5" s="129"/>
      <c r="G5" s="51"/>
      <c r="H5" s="55"/>
      <c r="I5" s="49"/>
      <c r="J5" s="129"/>
      <c r="K5" s="51"/>
    </row>
    <row r="6" spans="2:11" ht="8.1" customHeight="1" thickBot="1" x14ac:dyDescent="0.3">
      <c r="B6" s="191"/>
      <c r="C6" s="192"/>
      <c r="D6" s="76"/>
      <c r="E6" s="76"/>
      <c r="F6" s="77"/>
      <c r="G6" s="77"/>
      <c r="H6" s="54"/>
      <c r="I6" s="57"/>
      <c r="J6" s="77"/>
      <c r="K6" s="58"/>
    </row>
    <row r="7" spans="2:11" ht="5.0999999999999996" customHeight="1" thickBot="1" x14ac:dyDescent="0.3">
      <c r="B7" s="33"/>
      <c r="C7" s="66"/>
      <c r="D7" s="82"/>
      <c r="E7" s="82"/>
      <c r="F7" s="82"/>
      <c r="G7" s="52"/>
      <c r="H7" s="54"/>
      <c r="I7" s="50"/>
      <c r="J7" s="37"/>
      <c r="K7" s="38"/>
    </row>
    <row r="8" spans="2:11" ht="15.75" customHeight="1" x14ac:dyDescent="0.25">
      <c r="B8" s="102">
        <v>1</v>
      </c>
      <c r="C8" s="103" t="str">
        <f>namen!B6</f>
        <v>leerling 1</v>
      </c>
      <c r="D8" s="132">
        <f>'totaal woorddictee'!O10</f>
        <v>6</v>
      </c>
      <c r="E8" s="133">
        <f>'totaal zinnendictee'!O10</f>
        <v>4.75</v>
      </c>
      <c r="F8" s="124">
        <f>'totaal werkwoordendictee'!O10</f>
        <v>9.25</v>
      </c>
      <c r="G8" s="80"/>
      <c r="H8" s="54"/>
      <c r="I8" s="46"/>
      <c r="J8" s="126">
        <f>IF(D8="","",IF(E8="","",IF(D8&gt;0,(D8+E8)/2)))</f>
        <v>5.375</v>
      </c>
      <c r="K8" s="125">
        <f>IF(D8="","",IF(E8="","",IF(F8="","",IF(D8&gt;0,(D8+E8+F8)/3))))</f>
        <v>6.666666666666667</v>
      </c>
    </row>
    <row r="9" spans="2:11" ht="15.75" customHeight="1" x14ac:dyDescent="0.25">
      <c r="B9" s="104">
        <v>2</v>
      </c>
      <c r="C9" s="105" t="str">
        <f>namen!B7</f>
        <v>leerling 2</v>
      </c>
      <c r="D9" s="134">
        <f>'totaal woorddictee'!O11</f>
        <v>4.5</v>
      </c>
      <c r="E9" s="131">
        <f>'totaal zinnendictee'!O11</f>
        <v>9.25</v>
      </c>
      <c r="F9" s="135">
        <f>'totaal werkwoordendictee'!O11</f>
        <v>9.125</v>
      </c>
      <c r="G9" s="80"/>
      <c r="H9" s="54"/>
      <c r="I9" s="46"/>
      <c r="J9" s="126">
        <f t="shared" ref="J9:J44" si="1">IF(D9="","",IF(E9="","",IF(D9&gt;0,(D9+E9)/2)))</f>
        <v>6.875</v>
      </c>
      <c r="K9" s="125">
        <f t="shared" ref="K9:K44" si="2">IF(D9="","",IF(E9="","",IF(F9="","",IF(D9&gt;0,(D9+E9+F9)/3))))</f>
        <v>7.625</v>
      </c>
    </row>
    <row r="10" spans="2:11" ht="15.75" customHeight="1" x14ac:dyDescent="0.25">
      <c r="B10" s="104">
        <v>3</v>
      </c>
      <c r="C10" s="105" t="str">
        <f>namen!B8</f>
        <v>leerling 3</v>
      </c>
      <c r="D10" s="134">
        <f>'totaal woorddictee'!O12</f>
        <v>4.75</v>
      </c>
      <c r="E10" s="131">
        <f>'totaal zinnendictee'!O12</f>
        <v>10</v>
      </c>
      <c r="F10" s="135">
        <f>'totaal werkwoordendictee'!O12</f>
        <v>7.5</v>
      </c>
      <c r="G10" s="80"/>
      <c r="H10" s="54"/>
      <c r="I10" s="46"/>
      <c r="J10" s="126">
        <f t="shared" si="1"/>
        <v>7.375</v>
      </c>
      <c r="K10" s="125">
        <f t="shared" si="2"/>
        <v>7.416666666666667</v>
      </c>
    </row>
    <row r="11" spans="2:11" ht="15.75" customHeight="1" x14ac:dyDescent="0.25">
      <c r="B11" s="104">
        <v>4</v>
      </c>
      <c r="C11" s="105" t="str">
        <f>namen!B9</f>
        <v>leerling 4</v>
      </c>
      <c r="D11" s="134">
        <f>'totaal woorddictee'!O13</f>
        <v>4.25</v>
      </c>
      <c r="E11" s="131">
        <f>'totaal zinnendictee'!O13</f>
        <v>8.625</v>
      </c>
      <c r="F11" s="135">
        <f>'totaal werkwoordendictee'!O13</f>
        <v>6.625</v>
      </c>
      <c r="G11" s="80"/>
      <c r="H11" s="54"/>
      <c r="I11" s="46"/>
      <c r="J11" s="126">
        <f t="shared" si="1"/>
        <v>6.4375</v>
      </c>
      <c r="K11" s="125">
        <f t="shared" si="2"/>
        <v>6.5</v>
      </c>
    </row>
    <row r="12" spans="2:11" ht="15.75" customHeight="1" x14ac:dyDescent="0.25">
      <c r="B12" s="104">
        <v>5</v>
      </c>
      <c r="C12" s="105" t="str">
        <f>namen!B10</f>
        <v>leerling 5</v>
      </c>
      <c r="D12" s="134">
        <f>'totaal woorddictee'!O14</f>
        <v>4</v>
      </c>
      <c r="E12" s="131">
        <f>'totaal zinnendictee'!O14</f>
        <v>8</v>
      </c>
      <c r="F12" s="135">
        <f>'totaal werkwoordendictee'!O14</f>
        <v>6.375</v>
      </c>
      <c r="G12" s="80"/>
      <c r="H12" s="54"/>
      <c r="I12" s="46"/>
      <c r="J12" s="126">
        <f t="shared" si="1"/>
        <v>6</v>
      </c>
      <c r="K12" s="125">
        <f t="shared" si="2"/>
        <v>6.125</v>
      </c>
    </row>
    <row r="13" spans="2:11" ht="15.75" customHeight="1" x14ac:dyDescent="0.25">
      <c r="B13" s="104">
        <v>6</v>
      </c>
      <c r="C13" s="105" t="str">
        <f>namen!B11</f>
        <v>leerling 6</v>
      </c>
      <c r="D13" s="134">
        <f>'totaal woorddictee'!O15</f>
        <v>6.2857142857142856</v>
      </c>
      <c r="E13" s="131" t="e">
        <f>'totaal zinnendictee'!O15</f>
        <v>#DIV/0!</v>
      </c>
      <c r="F13" s="135">
        <f>'totaal werkwoordendictee'!O15</f>
        <v>5.125</v>
      </c>
      <c r="G13" s="80"/>
      <c r="H13" s="54"/>
      <c r="I13" s="46"/>
      <c r="J13" s="126" t="e">
        <f t="shared" si="1"/>
        <v>#DIV/0!</v>
      </c>
      <c r="K13" s="125" t="e">
        <f t="shared" si="2"/>
        <v>#DIV/0!</v>
      </c>
    </row>
    <row r="14" spans="2:11" ht="15.75" customHeight="1" x14ac:dyDescent="0.25">
      <c r="B14" s="104">
        <v>7</v>
      </c>
      <c r="C14" s="105" t="str">
        <f>namen!B12</f>
        <v>leerling 7</v>
      </c>
      <c r="D14" s="134">
        <f>'totaal woorddictee'!O16</f>
        <v>7.7142857142857144</v>
      </c>
      <c r="E14" s="131" t="e">
        <f>'totaal zinnendictee'!O16</f>
        <v>#DIV/0!</v>
      </c>
      <c r="F14" s="135">
        <f>'totaal werkwoordendictee'!O16</f>
        <v>4.125</v>
      </c>
      <c r="G14" s="80"/>
      <c r="H14" s="54"/>
      <c r="I14" s="46"/>
      <c r="J14" s="126" t="e">
        <f t="shared" si="1"/>
        <v>#DIV/0!</v>
      </c>
      <c r="K14" s="125" t="e">
        <f t="shared" si="2"/>
        <v>#DIV/0!</v>
      </c>
    </row>
    <row r="15" spans="2:11" ht="15.75" customHeight="1" x14ac:dyDescent="0.25">
      <c r="B15" s="104">
        <v>8</v>
      </c>
      <c r="C15" s="105" t="str">
        <f>namen!B13</f>
        <v>leerling 8</v>
      </c>
      <c r="D15" s="134" t="e">
        <f>'totaal woorddictee'!O17</f>
        <v>#DIV/0!</v>
      </c>
      <c r="E15" s="131" t="e">
        <f>'totaal zinnendictee'!O17</f>
        <v>#DIV/0!</v>
      </c>
      <c r="F15" s="135" t="e">
        <f>'totaal werkwoordendictee'!O17</f>
        <v>#DIV/0!</v>
      </c>
      <c r="G15" s="80"/>
      <c r="H15" s="54"/>
      <c r="I15" s="46"/>
      <c r="J15" s="126" t="e">
        <f t="shared" si="1"/>
        <v>#DIV/0!</v>
      </c>
      <c r="K15" s="125" t="e">
        <f t="shared" si="2"/>
        <v>#DIV/0!</v>
      </c>
    </row>
    <row r="16" spans="2:11" ht="15.75" customHeight="1" x14ac:dyDescent="0.25">
      <c r="B16" s="104">
        <v>9</v>
      </c>
      <c r="C16" s="105" t="str">
        <f>namen!B14</f>
        <v>leerling 9</v>
      </c>
      <c r="D16" s="134" t="e">
        <f>'totaal woorddictee'!O18</f>
        <v>#DIV/0!</v>
      </c>
      <c r="E16" s="131" t="e">
        <f>'totaal zinnendictee'!O18</f>
        <v>#DIV/0!</v>
      </c>
      <c r="F16" s="135" t="e">
        <f>'totaal werkwoordendictee'!O18</f>
        <v>#DIV/0!</v>
      </c>
      <c r="G16" s="80"/>
      <c r="H16" s="54"/>
      <c r="I16" s="46"/>
      <c r="J16" s="126" t="e">
        <f t="shared" si="1"/>
        <v>#DIV/0!</v>
      </c>
      <c r="K16" s="125" t="e">
        <f t="shared" si="2"/>
        <v>#DIV/0!</v>
      </c>
    </row>
    <row r="17" spans="2:11" ht="15.75" customHeight="1" x14ac:dyDescent="0.25">
      <c r="B17" s="104">
        <v>10</v>
      </c>
      <c r="C17" s="105" t="str">
        <f>namen!B15</f>
        <v>leerling 10</v>
      </c>
      <c r="D17" s="134" t="e">
        <f>'totaal woorddictee'!O19</f>
        <v>#DIV/0!</v>
      </c>
      <c r="E17" s="131" t="e">
        <f>'totaal zinnendictee'!O19</f>
        <v>#DIV/0!</v>
      </c>
      <c r="F17" s="135" t="e">
        <f>'totaal werkwoordendictee'!O19</f>
        <v>#DIV/0!</v>
      </c>
      <c r="G17" s="80"/>
      <c r="H17" s="54"/>
      <c r="I17" s="46"/>
      <c r="J17" s="126" t="e">
        <f t="shared" si="1"/>
        <v>#DIV/0!</v>
      </c>
      <c r="K17" s="125" t="e">
        <f t="shared" si="2"/>
        <v>#DIV/0!</v>
      </c>
    </row>
    <row r="18" spans="2:11" ht="15.75" customHeight="1" x14ac:dyDescent="0.25">
      <c r="B18" s="104">
        <v>11</v>
      </c>
      <c r="C18" s="105" t="str">
        <f>namen!B16</f>
        <v>leerling 11</v>
      </c>
      <c r="D18" s="134" t="e">
        <f>'totaal woorddictee'!O20</f>
        <v>#DIV/0!</v>
      </c>
      <c r="E18" s="131" t="e">
        <f>'totaal zinnendictee'!O20</f>
        <v>#DIV/0!</v>
      </c>
      <c r="F18" s="135" t="e">
        <f>'totaal werkwoordendictee'!O20</f>
        <v>#DIV/0!</v>
      </c>
      <c r="G18" s="80"/>
      <c r="H18" s="54"/>
      <c r="I18" s="46"/>
      <c r="J18" s="126" t="e">
        <f t="shared" si="1"/>
        <v>#DIV/0!</v>
      </c>
      <c r="K18" s="125" t="e">
        <f t="shared" si="2"/>
        <v>#DIV/0!</v>
      </c>
    </row>
    <row r="19" spans="2:11" ht="15.75" customHeight="1" x14ac:dyDescent="0.25">
      <c r="B19" s="104">
        <v>12</v>
      </c>
      <c r="C19" s="105" t="str">
        <f>namen!B17</f>
        <v>leerling 12</v>
      </c>
      <c r="D19" s="134" t="e">
        <f>'totaal woorddictee'!O21</f>
        <v>#DIV/0!</v>
      </c>
      <c r="E19" s="131" t="e">
        <f>'totaal zinnendictee'!O21</f>
        <v>#DIV/0!</v>
      </c>
      <c r="F19" s="135" t="e">
        <f>'totaal werkwoordendictee'!O21</f>
        <v>#DIV/0!</v>
      </c>
      <c r="G19" s="80"/>
      <c r="H19" s="54"/>
      <c r="I19" s="46"/>
      <c r="J19" s="126" t="e">
        <f t="shared" si="1"/>
        <v>#DIV/0!</v>
      </c>
      <c r="K19" s="125" t="e">
        <f t="shared" si="2"/>
        <v>#DIV/0!</v>
      </c>
    </row>
    <row r="20" spans="2:11" ht="15.75" customHeight="1" x14ac:dyDescent="0.25">
      <c r="B20" s="104">
        <v>13</v>
      </c>
      <c r="C20" s="105" t="str">
        <f>namen!B18</f>
        <v>leerling 13</v>
      </c>
      <c r="D20" s="134" t="e">
        <f>'totaal woorddictee'!O22</f>
        <v>#DIV/0!</v>
      </c>
      <c r="E20" s="131" t="e">
        <f>'totaal zinnendictee'!O22</f>
        <v>#DIV/0!</v>
      </c>
      <c r="F20" s="135" t="e">
        <f>'totaal werkwoordendictee'!O22</f>
        <v>#DIV/0!</v>
      </c>
      <c r="G20" s="80"/>
      <c r="H20" s="54"/>
      <c r="I20" s="46"/>
      <c r="J20" s="126" t="e">
        <f t="shared" si="1"/>
        <v>#DIV/0!</v>
      </c>
      <c r="K20" s="125" t="e">
        <f t="shared" si="2"/>
        <v>#DIV/0!</v>
      </c>
    </row>
    <row r="21" spans="2:11" ht="15.75" customHeight="1" x14ac:dyDescent="0.25">
      <c r="B21" s="104">
        <v>14</v>
      </c>
      <c r="C21" s="105" t="str">
        <f>namen!B19</f>
        <v>leerling 14</v>
      </c>
      <c r="D21" s="134" t="e">
        <f>'totaal woorddictee'!O23</f>
        <v>#DIV/0!</v>
      </c>
      <c r="E21" s="131" t="e">
        <f>'totaal zinnendictee'!O23</f>
        <v>#DIV/0!</v>
      </c>
      <c r="F21" s="135" t="e">
        <f>'totaal werkwoordendictee'!O23</f>
        <v>#DIV/0!</v>
      </c>
      <c r="G21" s="80"/>
      <c r="H21" s="54"/>
      <c r="I21" s="46"/>
      <c r="J21" s="126" t="e">
        <f t="shared" si="1"/>
        <v>#DIV/0!</v>
      </c>
      <c r="K21" s="125" t="e">
        <f t="shared" si="2"/>
        <v>#DIV/0!</v>
      </c>
    </row>
    <row r="22" spans="2:11" ht="15.75" customHeight="1" x14ac:dyDescent="0.25">
      <c r="B22" s="104">
        <v>15</v>
      </c>
      <c r="C22" s="105" t="str">
        <f>namen!B20</f>
        <v>leerling 15</v>
      </c>
      <c r="D22" s="134" t="e">
        <f>'totaal woorddictee'!O24</f>
        <v>#DIV/0!</v>
      </c>
      <c r="E22" s="131" t="e">
        <f>'totaal zinnendictee'!O24</f>
        <v>#DIV/0!</v>
      </c>
      <c r="F22" s="135" t="e">
        <f>'totaal werkwoordendictee'!O24</f>
        <v>#DIV/0!</v>
      </c>
      <c r="G22" s="80"/>
      <c r="H22" s="54"/>
      <c r="I22" s="46"/>
      <c r="J22" s="126" t="e">
        <f t="shared" si="1"/>
        <v>#DIV/0!</v>
      </c>
      <c r="K22" s="125" t="e">
        <f t="shared" si="2"/>
        <v>#DIV/0!</v>
      </c>
    </row>
    <row r="23" spans="2:11" ht="15.75" customHeight="1" x14ac:dyDescent="0.25">
      <c r="B23" s="104">
        <v>16</v>
      </c>
      <c r="C23" s="105" t="str">
        <f>namen!B21</f>
        <v>leerling 16</v>
      </c>
      <c r="D23" s="134" t="e">
        <f>'totaal woorddictee'!O25</f>
        <v>#DIV/0!</v>
      </c>
      <c r="E23" s="131" t="e">
        <f>'totaal zinnendictee'!O25</f>
        <v>#DIV/0!</v>
      </c>
      <c r="F23" s="135" t="e">
        <f>'totaal werkwoordendictee'!O25</f>
        <v>#DIV/0!</v>
      </c>
      <c r="G23" s="80"/>
      <c r="H23" s="54"/>
      <c r="I23" s="46"/>
      <c r="J23" s="126" t="e">
        <f t="shared" si="1"/>
        <v>#DIV/0!</v>
      </c>
      <c r="K23" s="125" t="e">
        <f t="shared" si="2"/>
        <v>#DIV/0!</v>
      </c>
    </row>
    <row r="24" spans="2:11" ht="15.75" customHeight="1" x14ac:dyDescent="0.25">
      <c r="B24" s="104">
        <v>17</v>
      </c>
      <c r="C24" s="105" t="str">
        <f>namen!B22</f>
        <v>leerling 17</v>
      </c>
      <c r="D24" s="134" t="e">
        <f>'totaal woorddictee'!O26</f>
        <v>#DIV/0!</v>
      </c>
      <c r="E24" s="131" t="e">
        <f>'totaal zinnendictee'!O26</f>
        <v>#DIV/0!</v>
      </c>
      <c r="F24" s="135" t="e">
        <f>'totaal werkwoordendictee'!O26</f>
        <v>#DIV/0!</v>
      </c>
      <c r="G24" s="80"/>
      <c r="H24" s="54"/>
      <c r="I24" s="46"/>
      <c r="J24" s="126" t="e">
        <f t="shared" si="1"/>
        <v>#DIV/0!</v>
      </c>
      <c r="K24" s="125" t="e">
        <f t="shared" si="2"/>
        <v>#DIV/0!</v>
      </c>
    </row>
    <row r="25" spans="2:11" ht="15.75" customHeight="1" x14ac:dyDescent="0.25">
      <c r="B25" s="104">
        <v>18</v>
      </c>
      <c r="C25" s="105" t="str">
        <f>namen!B23</f>
        <v>leerling 18</v>
      </c>
      <c r="D25" s="134" t="e">
        <f>'totaal woorddictee'!O27</f>
        <v>#DIV/0!</v>
      </c>
      <c r="E25" s="131" t="e">
        <f>'totaal zinnendictee'!O27</f>
        <v>#DIV/0!</v>
      </c>
      <c r="F25" s="135" t="e">
        <f>'totaal werkwoordendictee'!O27</f>
        <v>#DIV/0!</v>
      </c>
      <c r="G25" s="80"/>
      <c r="H25" s="54"/>
      <c r="I25" s="46"/>
      <c r="J25" s="126" t="e">
        <f t="shared" si="1"/>
        <v>#DIV/0!</v>
      </c>
      <c r="K25" s="125" t="e">
        <f t="shared" si="2"/>
        <v>#DIV/0!</v>
      </c>
    </row>
    <row r="26" spans="2:11" ht="15.75" customHeight="1" x14ac:dyDescent="0.25">
      <c r="B26" s="104">
        <v>19</v>
      </c>
      <c r="C26" s="105" t="str">
        <f>namen!B24</f>
        <v>leerling 19</v>
      </c>
      <c r="D26" s="134" t="e">
        <f>'totaal woorddictee'!O28</f>
        <v>#DIV/0!</v>
      </c>
      <c r="E26" s="131" t="e">
        <f>'totaal zinnendictee'!O28</f>
        <v>#DIV/0!</v>
      </c>
      <c r="F26" s="135" t="e">
        <f>'totaal werkwoordendictee'!O28</f>
        <v>#DIV/0!</v>
      </c>
      <c r="G26" s="80"/>
      <c r="H26" s="54"/>
      <c r="I26" s="46"/>
      <c r="J26" s="126" t="e">
        <f t="shared" si="1"/>
        <v>#DIV/0!</v>
      </c>
      <c r="K26" s="125" t="e">
        <f t="shared" si="2"/>
        <v>#DIV/0!</v>
      </c>
    </row>
    <row r="27" spans="2:11" ht="15.75" customHeight="1" x14ac:dyDescent="0.25">
      <c r="B27" s="104">
        <v>20</v>
      </c>
      <c r="C27" s="105" t="str">
        <f>namen!B25</f>
        <v>leerling 20</v>
      </c>
      <c r="D27" s="134" t="e">
        <f>'totaal woorddictee'!O29</f>
        <v>#DIV/0!</v>
      </c>
      <c r="E27" s="131" t="e">
        <f>'totaal zinnendictee'!O29</f>
        <v>#DIV/0!</v>
      </c>
      <c r="F27" s="135" t="e">
        <f>'totaal werkwoordendictee'!O29</f>
        <v>#DIV/0!</v>
      </c>
      <c r="G27" s="80"/>
      <c r="H27" s="54"/>
      <c r="I27" s="46"/>
      <c r="J27" s="126" t="e">
        <f t="shared" si="1"/>
        <v>#DIV/0!</v>
      </c>
      <c r="K27" s="125" t="e">
        <f t="shared" si="2"/>
        <v>#DIV/0!</v>
      </c>
    </row>
    <row r="28" spans="2:11" ht="15.75" customHeight="1" x14ac:dyDescent="0.25">
      <c r="B28" s="104">
        <v>21</v>
      </c>
      <c r="C28" s="105" t="str">
        <f>namen!B26</f>
        <v>leerling 21</v>
      </c>
      <c r="D28" s="134" t="e">
        <f>'totaal woorddictee'!O30</f>
        <v>#DIV/0!</v>
      </c>
      <c r="E28" s="131" t="e">
        <f>'totaal zinnendictee'!O30</f>
        <v>#DIV/0!</v>
      </c>
      <c r="F28" s="135" t="e">
        <f>'totaal werkwoordendictee'!O30</f>
        <v>#DIV/0!</v>
      </c>
      <c r="G28" s="80"/>
      <c r="H28" s="54"/>
      <c r="I28" s="46"/>
      <c r="J28" s="126" t="e">
        <f t="shared" si="1"/>
        <v>#DIV/0!</v>
      </c>
      <c r="K28" s="125" t="e">
        <f t="shared" si="2"/>
        <v>#DIV/0!</v>
      </c>
    </row>
    <row r="29" spans="2:11" ht="15.75" customHeight="1" x14ac:dyDescent="0.25">
      <c r="B29" s="104">
        <v>22</v>
      </c>
      <c r="C29" s="105" t="str">
        <f>namen!B27</f>
        <v>leerling 22</v>
      </c>
      <c r="D29" s="134" t="e">
        <f>'totaal woorddictee'!O31</f>
        <v>#DIV/0!</v>
      </c>
      <c r="E29" s="131" t="e">
        <f>'totaal zinnendictee'!O31</f>
        <v>#DIV/0!</v>
      </c>
      <c r="F29" s="135" t="e">
        <f>'totaal werkwoordendictee'!O31</f>
        <v>#DIV/0!</v>
      </c>
      <c r="G29" s="80"/>
      <c r="H29" s="54"/>
      <c r="I29" s="46"/>
      <c r="J29" s="126" t="e">
        <f t="shared" si="1"/>
        <v>#DIV/0!</v>
      </c>
      <c r="K29" s="125" t="e">
        <f t="shared" si="2"/>
        <v>#DIV/0!</v>
      </c>
    </row>
    <row r="30" spans="2:11" ht="15.75" customHeight="1" x14ac:dyDescent="0.25">
      <c r="B30" s="104">
        <v>23</v>
      </c>
      <c r="C30" s="105" t="str">
        <f>namen!B28</f>
        <v>leerling 23</v>
      </c>
      <c r="D30" s="134" t="e">
        <f>'totaal woorddictee'!O32</f>
        <v>#DIV/0!</v>
      </c>
      <c r="E30" s="131" t="e">
        <f>'totaal zinnendictee'!O32</f>
        <v>#DIV/0!</v>
      </c>
      <c r="F30" s="135" t="e">
        <f>'totaal werkwoordendictee'!O32</f>
        <v>#DIV/0!</v>
      </c>
      <c r="G30" s="80"/>
      <c r="H30" s="54"/>
      <c r="I30" s="46"/>
      <c r="J30" s="126" t="e">
        <f t="shared" si="1"/>
        <v>#DIV/0!</v>
      </c>
      <c r="K30" s="125" t="e">
        <f t="shared" si="2"/>
        <v>#DIV/0!</v>
      </c>
    </row>
    <row r="31" spans="2:11" ht="15.75" customHeight="1" x14ac:dyDescent="0.25">
      <c r="B31" s="104">
        <v>24</v>
      </c>
      <c r="C31" s="105" t="str">
        <f>namen!B29</f>
        <v>leerling 24</v>
      </c>
      <c r="D31" s="134" t="e">
        <f>'totaal woorddictee'!O33</f>
        <v>#DIV/0!</v>
      </c>
      <c r="E31" s="131" t="e">
        <f>'totaal zinnendictee'!O33</f>
        <v>#DIV/0!</v>
      </c>
      <c r="F31" s="135" t="e">
        <f>'totaal werkwoordendictee'!O33</f>
        <v>#DIV/0!</v>
      </c>
      <c r="G31" s="80"/>
      <c r="H31" s="54"/>
      <c r="I31" s="46"/>
      <c r="J31" s="126" t="e">
        <f t="shared" si="1"/>
        <v>#DIV/0!</v>
      </c>
      <c r="K31" s="125" t="e">
        <f t="shared" si="2"/>
        <v>#DIV/0!</v>
      </c>
    </row>
    <row r="32" spans="2:11" ht="15.75" customHeight="1" x14ac:dyDescent="0.25">
      <c r="B32" s="104">
        <v>25</v>
      </c>
      <c r="C32" s="105" t="str">
        <f>namen!B30</f>
        <v>leerling 25</v>
      </c>
      <c r="D32" s="134" t="e">
        <f>'totaal woorddictee'!O34</f>
        <v>#DIV/0!</v>
      </c>
      <c r="E32" s="131" t="e">
        <f>'totaal zinnendictee'!O34</f>
        <v>#DIV/0!</v>
      </c>
      <c r="F32" s="135" t="e">
        <f>'totaal werkwoordendictee'!O34</f>
        <v>#DIV/0!</v>
      </c>
      <c r="G32" s="80"/>
      <c r="H32" s="54"/>
      <c r="I32" s="46"/>
      <c r="J32" s="126" t="e">
        <f t="shared" si="1"/>
        <v>#DIV/0!</v>
      </c>
      <c r="K32" s="125" t="e">
        <f t="shared" si="2"/>
        <v>#DIV/0!</v>
      </c>
    </row>
    <row r="33" spans="2:11" ht="15.75" customHeight="1" x14ac:dyDescent="0.25">
      <c r="B33" s="104">
        <v>26</v>
      </c>
      <c r="C33" s="105" t="str">
        <f>namen!B31</f>
        <v>leerling 26</v>
      </c>
      <c r="D33" s="134" t="e">
        <f>'totaal woorddictee'!O35</f>
        <v>#DIV/0!</v>
      </c>
      <c r="E33" s="131" t="e">
        <f>'totaal zinnendictee'!O35</f>
        <v>#DIV/0!</v>
      </c>
      <c r="F33" s="135" t="e">
        <f>'totaal werkwoordendictee'!O35</f>
        <v>#DIV/0!</v>
      </c>
      <c r="G33" s="80"/>
      <c r="H33" s="54"/>
      <c r="I33" s="46"/>
      <c r="J33" s="126" t="e">
        <f t="shared" si="1"/>
        <v>#DIV/0!</v>
      </c>
      <c r="K33" s="125" t="e">
        <f t="shared" si="2"/>
        <v>#DIV/0!</v>
      </c>
    </row>
    <row r="34" spans="2:11" ht="15.75" customHeight="1" x14ac:dyDescent="0.25">
      <c r="B34" s="104">
        <v>27</v>
      </c>
      <c r="C34" s="105" t="str">
        <f>namen!B32</f>
        <v>leerling 27</v>
      </c>
      <c r="D34" s="134" t="e">
        <f>'totaal woorddictee'!O36</f>
        <v>#DIV/0!</v>
      </c>
      <c r="E34" s="131" t="e">
        <f>'totaal zinnendictee'!O36</f>
        <v>#DIV/0!</v>
      </c>
      <c r="F34" s="135" t="e">
        <f>'totaal werkwoordendictee'!O36</f>
        <v>#DIV/0!</v>
      </c>
      <c r="G34" s="80"/>
      <c r="H34" s="54"/>
      <c r="I34" s="46"/>
      <c r="J34" s="126" t="e">
        <f t="shared" si="1"/>
        <v>#DIV/0!</v>
      </c>
      <c r="K34" s="125" t="e">
        <f t="shared" si="2"/>
        <v>#DIV/0!</v>
      </c>
    </row>
    <row r="35" spans="2:11" ht="15.75" customHeight="1" x14ac:dyDescent="0.25">
      <c r="B35" s="104">
        <v>28</v>
      </c>
      <c r="C35" s="105" t="str">
        <f>namen!B33</f>
        <v>leerling 28</v>
      </c>
      <c r="D35" s="134" t="e">
        <f>'totaal woorddictee'!O37</f>
        <v>#DIV/0!</v>
      </c>
      <c r="E35" s="131" t="e">
        <f>'totaal zinnendictee'!O37</f>
        <v>#DIV/0!</v>
      </c>
      <c r="F35" s="135" t="e">
        <f>'totaal werkwoordendictee'!O37</f>
        <v>#DIV/0!</v>
      </c>
      <c r="G35" s="80"/>
      <c r="H35" s="54"/>
      <c r="I35" s="46"/>
      <c r="J35" s="126" t="e">
        <f t="shared" si="1"/>
        <v>#DIV/0!</v>
      </c>
      <c r="K35" s="125" t="e">
        <f t="shared" si="2"/>
        <v>#DIV/0!</v>
      </c>
    </row>
    <row r="36" spans="2:11" ht="15.75" customHeight="1" x14ac:dyDescent="0.25">
      <c r="B36" s="104">
        <v>29</v>
      </c>
      <c r="C36" s="106">
        <f>namen!B34</f>
        <v>0</v>
      </c>
      <c r="D36" s="134" t="e">
        <f>'totaal woorddictee'!O38</f>
        <v>#DIV/0!</v>
      </c>
      <c r="E36" s="131" t="e">
        <f>'totaal zinnendictee'!O38</f>
        <v>#DIV/0!</v>
      </c>
      <c r="F36" s="135" t="e">
        <f>'totaal werkwoordendictee'!O38</f>
        <v>#DIV/0!</v>
      </c>
      <c r="G36" s="80"/>
      <c r="H36" s="54"/>
      <c r="I36" s="46"/>
      <c r="J36" s="126" t="e">
        <f t="shared" si="1"/>
        <v>#DIV/0!</v>
      </c>
      <c r="K36" s="125" t="e">
        <f t="shared" si="2"/>
        <v>#DIV/0!</v>
      </c>
    </row>
    <row r="37" spans="2:11" ht="15.75" customHeight="1" x14ac:dyDescent="0.25">
      <c r="B37" s="104">
        <v>30</v>
      </c>
      <c r="C37" s="107">
        <f>namen!B35</f>
        <v>0</v>
      </c>
      <c r="D37" s="134" t="e">
        <f>'totaal woorddictee'!O39</f>
        <v>#DIV/0!</v>
      </c>
      <c r="E37" s="131" t="e">
        <f>'totaal zinnendictee'!O39</f>
        <v>#DIV/0!</v>
      </c>
      <c r="F37" s="135" t="e">
        <f>'totaal werkwoordendictee'!O39</f>
        <v>#DIV/0!</v>
      </c>
      <c r="G37" s="80"/>
      <c r="H37" s="54"/>
      <c r="I37" s="46"/>
      <c r="J37" s="126" t="e">
        <f t="shared" si="1"/>
        <v>#DIV/0!</v>
      </c>
      <c r="K37" s="125" t="e">
        <f t="shared" si="2"/>
        <v>#DIV/0!</v>
      </c>
    </row>
    <row r="38" spans="2:11" ht="15.75" customHeight="1" x14ac:dyDescent="0.25">
      <c r="B38" s="104">
        <v>31</v>
      </c>
      <c r="C38" s="107">
        <f>namen!B36</f>
        <v>0</v>
      </c>
      <c r="D38" s="134" t="e">
        <f>'totaal woorddictee'!O40</f>
        <v>#DIV/0!</v>
      </c>
      <c r="E38" s="131" t="e">
        <f>'totaal zinnendictee'!O40</f>
        <v>#DIV/0!</v>
      </c>
      <c r="F38" s="135" t="e">
        <f>'totaal werkwoordendictee'!O40</f>
        <v>#DIV/0!</v>
      </c>
      <c r="G38" s="80"/>
      <c r="H38" s="54"/>
      <c r="I38" s="46"/>
      <c r="J38" s="126" t="e">
        <f t="shared" si="1"/>
        <v>#DIV/0!</v>
      </c>
      <c r="K38" s="125" t="e">
        <f t="shared" si="2"/>
        <v>#DIV/0!</v>
      </c>
    </row>
    <row r="39" spans="2:11" ht="15.75" customHeight="1" x14ac:dyDescent="0.25">
      <c r="B39" s="104">
        <v>32</v>
      </c>
      <c r="C39" s="107">
        <f>namen!B37</f>
        <v>0</v>
      </c>
      <c r="D39" s="134" t="e">
        <f>'totaal woorddictee'!O41</f>
        <v>#DIV/0!</v>
      </c>
      <c r="E39" s="131" t="e">
        <f>'totaal zinnendictee'!O41</f>
        <v>#DIV/0!</v>
      </c>
      <c r="F39" s="135" t="e">
        <f>'totaal werkwoordendictee'!O41</f>
        <v>#DIV/0!</v>
      </c>
      <c r="G39" s="80"/>
      <c r="H39" s="54"/>
      <c r="I39" s="46"/>
      <c r="J39" s="126" t="e">
        <f t="shared" si="1"/>
        <v>#DIV/0!</v>
      </c>
      <c r="K39" s="125" t="e">
        <f t="shared" si="2"/>
        <v>#DIV/0!</v>
      </c>
    </row>
    <row r="40" spans="2:11" ht="15.75" customHeight="1" x14ac:dyDescent="0.25">
      <c r="B40" s="104">
        <v>33</v>
      </c>
      <c r="C40" s="107">
        <f>namen!B38</f>
        <v>0</v>
      </c>
      <c r="D40" s="134" t="e">
        <f>'totaal woorddictee'!O42</f>
        <v>#DIV/0!</v>
      </c>
      <c r="E40" s="131" t="e">
        <f>'totaal zinnendictee'!O42</f>
        <v>#DIV/0!</v>
      </c>
      <c r="F40" s="135" t="e">
        <f>'totaal werkwoordendictee'!O42</f>
        <v>#DIV/0!</v>
      </c>
      <c r="G40" s="80"/>
      <c r="H40" s="54"/>
      <c r="I40" s="46"/>
      <c r="J40" s="126" t="e">
        <f t="shared" si="1"/>
        <v>#DIV/0!</v>
      </c>
      <c r="K40" s="125" t="e">
        <f t="shared" si="2"/>
        <v>#DIV/0!</v>
      </c>
    </row>
    <row r="41" spans="2:11" ht="15.75" customHeight="1" x14ac:dyDescent="0.25">
      <c r="B41" s="104">
        <v>34</v>
      </c>
      <c r="C41" s="107">
        <f>namen!B39</f>
        <v>0</v>
      </c>
      <c r="D41" s="134" t="e">
        <f>'totaal woorddictee'!O43</f>
        <v>#DIV/0!</v>
      </c>
      <c r="E41" s="131" t="e">
        <f>'totaal zinnendictee'!O43</f>
        <v>#DIV/0!</v>
      </c>
      <c r="F41" s="135" t="e">
        <f>'totaal werkwoordendictee'!O43</f>
        <v>#DIV/0!</v>
      </c>
      <c r="G41" s="80"/>
      <c r="H41" s="54"/>
      <c r="I41" s="46"/>
      <c r="J41" s="126" t="e">
        <f t="shared" si="1"/>
        <v>#DIV/0!</v>
      </c>
      <c r="K41" s="125" t="e">
        <f t="shared" si="2"/>
        <v>#DIV/0!</v>
      </c>
    </row>
    <row r="42" spans="2:11" ht="15.75" customHeight="1" x14ac:dyDescent="0.25">
      <c r="B42" s="104">
        <v>35</v>
      </c>
      <c r="C42" s="107">
        <f>namen!B40</f>
        <v>0</v>
      </c>
      <c r="D42" s="134" t="e">
        <f>'totaal woorddictee'!O44</f>
        <v>#DIV/0!</v>
      </c>
      <c r="E42" s="131" t="e">
        <f>'totaal zinnendictee'!O44</f>
        <v>#DIV/0!</v>
      </c>
      <c r="F42" s="135" t="e">
        <f>'totaal werkwoordendictee'!O44</f>
        <v>#DIV/0!</v>
      </c>
      <c r="G42" s="80"/>
      <c r="H42" s="54"/>
      <c r="I42" s="46"/>
      <c r="J42" s="126" t="e">
        <f t="shared" si="1"/>
        <v>#DIV/0!</v>
      </c>
      <c r="K42" s="125" t="e">
        <f t="shared" si="2"/>
        <v>#DIV/0!</v>
      </c>
    </row>
    <row r="43" spans="2:11" ht="15.75" customHeight="1" thickBot="1" x14ac:dyDescent="0.3">
      <c r="B43" s="108">
        <v>36</v>
      </c>
      <c r="C43" s="109">
        <f>namen!B41</f>
        <v>0</v>
      </c>
      <c r="D43" s="136" t="e">
        <f>'totaal woorddictee'!O45</f>
        <v>#DIV/0!</v>
      </c>
      <c r="E43" s="137" t="e">
        <f>'totaal zinnendictee'!O45</f>
        <v>#DIV/0!</v>
      </c>
      <c r="F43" s="138" t="e">
        <f>'totaal werkwoordendictee'!O45</f>
        <v>#DIV/0!</v>
      </c>
      <c r="G43" s="81"/>
      <c r="H43" s="56"/>
      <c r="I43" s="48"/>
      <c r="J43" s="126" t="e">
        <f t="shared" si="1"/>
        <v>#DIV/0!</v>
      </c>
      <c r="K43" s="125" t="e">
        <f t="shared" si="2"/>
        <v>#DIV/0!</v>
      </c>
    </row>
    <row r="44" spans="2:11" ht="15.75" customHeight="1" x14ac:dyDescent="0.25">
      <c r="B44" s="25"/>
      <c r="C44" s="67" t="s">
        <v>14</v>
      </c>
      <c r="D44" s="62">
        <f>'totaal woorddictee'!O46</f>
        <v>5.3303571428571432</v>
      </c>
      <c r="E44" s="62">
        <f>'totaal zinnendictee'!O46</f>
        <v>8.125</v>
      </c>
      <c r="F44" s="62">
        <f>'totaal werkwoordendictee'!O46</f>
        <v>6.875</v>
      </c>
      <c r="G44" s="83"/>
      <c r="H44" s="75"/>
      <c r="I44" s="75"/>
      <c r="J44" s="62">
        <f t="shared" si="1"/>
        <v>6.7276785714285712</v>
      </c>
      <c r="K44" s="62">
        <f t="shared" si="2"/>
        <v>6.7767857142857144</v>
      </c>
    </row>
    <row r="45" spans="2:11" ht="15.75" customHeight="1" x14ac:dyDescent="0.25"/>
    <row r="46" spans="2:11" ht="15.75" customHeight="1" x14ac:dyDescent="0.25"/>
  </sheetData>
  <sheetProtection sheet="1" objects="1" scenarios="1"/>
  <mergeCells count="4">
    <mergeCell ref="B4:C4"/>
    <mergeCell ref="B6:C6"/>
    <mergeCell ref="D2:K2"/>
    <mergeCell ref="B3:C3"/>
  </mergeCells>
  <conditionalFormatting sqref="D8:D44">
    <cfRule type="cellIs" dxfId="30" priority="31" operator="equal">
      <formula>0</formula>
    </cfRule>
    <cfRule type="cellIs" dxfId="29" priority="32" operator="equal">
      <formula>""</formula>
    </cfRule>
    <cfRule type="cellIs" dxfId="28" priority="33" operator="lessThan">
      <formula>6</formula>
    </cfRule>
    <cfRule type="cellIs" dxfId="27" priority="34" operator="lessThan">
      <formula>8</formula>
    </cfRule>
    <cfRule type="cellIs" dxfId="26" priority="35" operator="greaterThanOrEqual">
      <formula>8</formula>
    </cfRule>
  </conditionalFormatting>
  <conditionalFormatting sqref="J8:J44">
    <cfRule type="cellIs" dxfId="25" priority="26" operator="equal">
      <formula>0</formula>
    </cfRule>
    <cfRule type="cellIs" dxfId="24" priority="27" operator="equal">
      <formula>""</formula>
    </cfRule>
    <cfRule type="cellIs" dxfId="23" priority="28" operator="lessThan">
      <formula>6</formula>
    </cfRule>
    <cfRule type="cellIs" dxfId="22" priority="29" operator="lessThan">
      <formula>8</formula>
    </cfRule>
    <cfRule type="cellIs" dxfId="21" priority="30" operator="greaterThanOrEqual">
      <formula>8</formula>
    </cfRule>
  </conditionalFormatting>
  <conditionalFormatting sqref="K8:K44">
    <cfRule type="cellIs" dxfId="20" priority="21" operator="equal">
      <formula>0</formula>
    </cfRule>
    <cfRule type="cellIs" dxfId="19" priority="22" operator="equal">
      <formula>""</formula>
    </cfRule>
    <cfRule type="cellIs" dxfId="18" priority="23" operator="lessThan">
      <formula>6</formula>
    </cfRule>
    <cfRule type="cellIs" dxfId="17" priority="24" operator="lessThan">
      <formula>8</formula>
    </cfRule>
    <cfRule type="cellIs" dxfId="16" priority="25" operator="greaterThanOrEqual">
      <formula>8</formula>
    </cfRule>
  </conditionalFormatting>
  <conditionalFormatting sqref="F8:G43 F44">
    <cfRule type="cellIs" dxfId="15" priority="11" operator="equal">
      <formula>0</formula>
    </cfRule>
    <cfRule type="cellIs" dxfId="14" priority="12" operator="equal">
      <formula>""</formula>
    </cfRule>
    <cfRule type="cellIs" dxfId="13" priority="13" operator="lessThan">
      <formula>6</formula>
    </cfRule>
    <cfRule type="cellIs" dxfId="12" priority="14" operator="lessThan">
      <formula>8</formula>
    </cfRule>
    <cfRule type="cellIs" dxfId="11" priority="15" operator="greaterThanOrEqual">
      <formula>8</formula>
    </cfRule>
  </conditionalFormatting>
  <conditionalFormatting sqref="J3:K3 D3:F3">
    <cfRule type="cellIs" dxfId="10" priority="6" operator="lessThan">
      <formula>6</formula>
    </cfRule>
    <cfRule type="cellIs" dxfId="9" priority="7" operator="greaterThan">
      <formula>0</formula>
    </cfRule>
    <cfRule type="cellIs" priority="8" operator="lessThan">
      <formula>6</formula>
    </cfRule>
    <cfRule type="cellIs" dxfId="8" priority="9" operator="lessThan">
      <formula>8</formula>
    </cfRule>
    <cfRule type="cellIs" dxfId="7" priority="10" operator="greaterThanOrEqual">
      <formula>8</formula>
    </cfRule>
  </conditionalFormatting>
  <conditionalFormatting sqref="E8:E44">
    <cfRule type="cellIs" dxfId="6" priority="1" operator="equal">
      <formula>0</formula>
    </cfRule>
    <cfRule type="cellIs" dxfId="5" priority="2" operator="equal">
      <formula>""</formula>
    </cfRule>
    <cfRule type="cellIs" dxfId="4" priority="3" operator="lessThan">
      <formula>6</formula>
    </cfRule>
    <cfRule type="cellIs" dxfId="3" priority="4" operator="lessThan">
      <formula>8</formula>
    </cfRule>
    <cfRule type="cellIs" dxfId="2" priority="5" operator="greaterThanOrEqual">
      <formula>8</formula>
    </cfRule>
  </conditionalFormatting>
  <pageMargins left="0.25" right="0.25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0"/>
  <sheetViews>
    <sheetView showGridLines="0" showRowColHeaders="0" zoomScaleNormal="100" workbookViewId="0">
      <selection activeCell="R9" sqref="R9"/>
    </sheetView>
  </sheetViews>
  <sheetFormatPr defaultRowHeight="15" x14ac:dyDescent="0.25"/>
  <cols>
    <col min="2" max="2" width="5.42578125" customWidth="1"/>
    <col min="3" max="3" width="22.28515625" style="113" customWidth="1"/>
  </cols>
  <sheetData>
    <row r="3" spans="2:18" ht="15.75" thickBot="1" x14ac:dyDescent="0.3"/>
    <row r="4" spans="2:18" s="118" customFormat="1" ht="25.5" customHeight="1" thickBot="1" x14ac:dyDescent="0.45">
      <c r="B4" s="209" t="s">
        <v>0</v>
      </c>
      <c r="C4" s="209"/>
      <c r="D4" s="120"/>
      <c r="E4" s="119">
        <v>1</v>
      </c>
      <c r="F4" s="207" t="str">
        <f>VLOOKUP(E4,B5:C40,2)</f>
        <v>leerling 1</v>
      </c>
      <c r="G4" s="207"/>
      <c r="H4" s="207"/>
      <c r="I4" s="207"/>
      <c r="J4" s="207"/>
      <c r="K4" s="207"/>
      <c r="L4" s="207"/>
      <c r="M4" s="207"/>
      <c r="N4" s="207"/>
      <c r="O4" s="207"/>
      <c r="P4" s="208"/>
    </row>
    <row r="5" spans="2:18" x14ac:dyDescent="0.25">
      <c r="B5">
        <f>namen!A6</f>
        <v>1</v>
      </c>
      <c r="C5" s="113" t="str">
        <f>namen!B6</f>
        <v>leerling 1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2:18" x14ac:dyDescent="0.25">
      <c r="B6">
        <f>namen!A7</f>
        <v>2</v>
      </c>
      <c r="C6" s="113" t="str">
        <f>namen!B7</f>
        <v>leerling 2</v>
      </c>
      <c r="F6" s="116"/>
      <c r="G6" s="116"/>
      <c r="H6" s="116"/>
      <c r="I6" s="116"/>
      <c r="J6" s="116"/>
      <c r="K6" s="116"/>
      <c r="L6" s="116"/>
    </row>
    <row r="7" spans="2:18" x14ac:dyDescent="0.25">
      <c r="B7">
        <f>namen!A8</f>
        <v>3</v>
      </c>
      <c r="C7" s="113" t="str">
        <f>namen!B8</f>
        <v>leerling 3</v>
      </c>
    </row>
    <row r="8" spans="2:18" x14ac:dyDescent="0.25">
      <c r="B8">
        <f>namen!A9</f>
        <v>4</v>
      </c>
      <c r="C8" s="113" t="str">
        <f>namen!B9</f>
        <v>leerling 4</v>
      </c>
    </row>
    <row r="9" spans="2:18" x14ac:dyDescent="0.25">
      <c r="B9">
        <f>namen!A10</f>
        <v>5</v>
      </c>
      <c r="C9" s="113" t="str">
        <f>namen!B10</f>
        <v>leerling 5</v>
      </c>
      <c r="F9" s="74" t="s">
        <v>11</v>
      </c>
      <c r="G9" s="74" t="s">
        <v>12</v>
      </c>
      <c r="H9" s="74" t="s">
        <v>16</v>
      </c>
      <c r="I9" s="74" t="s">
        <v>17</v>
      </c>
      <c r="J9" s="74" t="s">
        <v>18</v>
      </c>
      <c r="K9" s="74" t="s">
        <v>19</v>
      </c>
      <c r="L9" s="74" t="s">
        <v>21</v>
      </c>
      <c r="M9" s="74" t="s">
        <v>20</v>
      </c>
      <c r="N9" s="114"/>
      <c r="O9" s="114"/>
      <c r="P9" s="114"/>
      <c r="Q9" s="114"/>
      <c r="R9" s="114"/>
    </row>
    <row r="10" spans="2:18" x14ac:dyDescent="0.25">
      <c r="B10">
        <f>namen!A11</f>
        <v>6</v>
      </c>
      <c r="C10" s="113" t="str">
        <f>namen!B11</f>
        <v>leerling 6</v>
      </c>
      <c r="D10" s="101"/>
      <c r="E10" s="122" t="s">
        <v>29</v>
      </c>
      <c r="F10" s="121">
        <f>'dictee 1'!$D$3</f>
        <v>5.1428571428571432</v>
      </c>
      <c r="G10" s="121">
        <f>'dictee 2'!$D$3</f>
        <v>5.1428571428571432</v>
      </c>
      <c r="H10" s="121">
        <f>'dictee 3'!$D$3</f>
        <v>5.5</v>
      </c>
      <c r="I10" s="121">
        <f>'dictee 4'!$D$3</f>
        <v>5.1428571428571432</v>
      </c>
      <c r="J10" s="121">
        <f>'dictee 5'!$D$3</f>
        <v>5.1428571428571432</v>
      </c>
      <c r="K10" s="121">
        <f>'dictee 6'!$D$3</f>
        <v>5.1428571428571432</v>
      </c>
      <c r="L10" s="121">
        <f>'dictee 7'!$D$3</f>
        <v>5.1428571428571432</v>
      </c>
      <c r="M10" s="121">
        <f>'dictee 8'!$D$3</f>
        <v>6.2857142857142856</v>
      </c>
      <c r="N10" s="116"/>
      <c r="O10" s="116"/>
      <c r="P10" s="116"/>
      <c r="Q10" s="116"/>
      <c r="R10" s="114"/>
    </row>
    <row r="11" spans="2:18" x14ac:dyDescent="0.25">
      <c r="B11">
        <f>namen!A12</f>
        <v>7</v>
      </c>
      <c r="C11" s="113" t="str">
        <f>namen!B12</f>
        <v>leerling 7</v>
      </c>
      <c r="D11" s="101"/>
      <c r="E11" s="122" t="s">
        <v>28</v>
      </c>
      <c r="F11" s="121">
        <f>'dictee 1'!$F$3</f>
        <v>8.1999999999999993</v>
      </c>
      <c r="G11" s="121">
        <f>'dictee 2'!$F$3</f>
        <v>8.1999999999999993</v>
      </c>
      <c r="H11" s="121">
        <f>'dictee 3'!$F$3</f>
        <v>8.1999999999999993</v>
      </c>
      <c r="I11" s="121">
        <f>'dictee 4'!$F$3</f>
        <v>8.1999999999999993</v>
      </c>
      <c r="J11" s="121">
        <f>'dictee 5'!$F$3</f>
        <v>8.1999999999999993</v>
      </c>
      <c r="K11" s="121">
        <f>'dictee 6'!$F$3</f>
        <v>8.1999999999999993</v>
      </c>
      <c r="L11" s="121">
        <f>'dictee 7'!$F$3</f>
        <v>8.1999999999999993</v>
      </c>
      <c r="M11" s="121">
        <f>'dictee 8'!$F$3</f>
        <v>7.6</v>
      </c>
      <c r="N11" s="114"/>
      <c r="O11" s="114"/>
      <c r="P11" s="114"/>
      <c r="Q11" s="114"/>
      <c r="R11" s="114"/>
    </row>
    <row r="12" spans="2:18" x14ac:dyDescent="0.25">
      <c r="B12">
        <f>namen!A13</f>
        <v>8</v>
      </c>
      <c r="C12" s="113" t="str">
        <f>namen!B13</f>
        <v>leerling 8</v>
      </c>
      <c r="D12" s="101"/>
      <c r="E12" s="122" t="s">
        <v>30</v>
      </c>
      <c r="F12" s="121">
        <f>'dictee 1'!$H$3</f>
        <v>7</v>
      </c>
      <c r="G12" s="121">
        <f>'dictee 2'!$H$3</f>
        <v>7</v>
      </c>
      <c r="H12" s="121">
        <f>'dictee 3'!$H$3</f>
        <v>7</v>
      </c>
      <c r="I12" s="121">
        <f>'dictee 4'!$H$3</f>
        <v>7</v>
      </c>
      <c r="J12" s="121">
        <f>'dictee 5'!$H$3</f>
        <v>7</v>
      </c>
      <c r="K12" s="121">
        <f>'dictee 6'!$H$3</f>
        <v>7</v>
      </c>
      <c r="L12" s="121">
        <f>'dictee 7'!$H$3</f>
        <v>7</v>
      </c>
      <c r="M12" s="121">
        <f>'dictee 8'!$H$3</f>
        <v>6</v>
      </c>
      <c r="N12" s="114"/>
      <c r="O12" s="114"/>
      <c r="P12" s="114"/>
      <c r="Q12" s="114"/>
      <c r="R12" s="114"/>
    </row>
    <row r="13" spans="2:18" x14ac:dyDescent="0.25">
      <c r="B13">
        <f>namen!A14</f>
        <v>9</v>
      </c>
      <c r="C13" s="113" t="str">
        <f>namen!B14</f>
        <v>leerling 9</v>
      </c>
      <c r="D13" s="101"/>
      <c r="E13" s="123" t="s">
        <v>31</v>
      </c>
      <c r="F13" s="115">
        <f>VLOOKUP($E$4,'dictee 1'!$B$10:$I$45,4)</f>
        <v>6</v>
      </c>
      <c r="G13" s="115">
        <f>VLOOKUP($E$4,'dictee 2'!$B$10:$I$45,4)</f>
        <v>6</v>
      </c>
      <c r="H13" s="115">
        <f>VLOOKUP($E$4,'dictee 3'!$B$10:$I$45,4)</f>
        <v>6</v>
      </c>
      <c r="I13" s="115">
        <f>VLOOKUP($E$4,'dictee 4'!$B$10:$I$45,4)</f>
        <v>6</v>
      </c>
      <c r="J13" s="115">
        <f>VLOOKUP($E$4,'dictee 5'!$B$10:$I$45,4)</f>
        <v>6</v>
      </c>
      <c r="K13" s="115">
        <f>VLOOKUP($E$4,'dictee 6'!$B$10:$I$45,4)</f>
        <v>6</v>
      </c>
      <c r="L13" s="115">
        <f>VLOOKUP($E$4,'dictee 7'!$B$10:$I$45,4)</f>
        <v>6</v>
      </c>
      <c r="M13" s="115">
        <f>VLOOKUP($E$4,'dictee 8'!$B$10:$I$45,4)</f>
        <v>6</v>
      </c>
      <c r="N13" s="114"/>
      <c r="O13" s="114"/>
      <c r="P13" s="114"/>
      <c r="Q13" s="114"/>
      <c r="R13" s="114"/>
    </row>
    <row r="14" spans="2:18" x14ac:dyDescent="0.25">
      <c r="B14">
        <f>namen!A15</f>
        <v>10</v>
      </c>
      <c r="C14" s="113" t="str">
        <f>namen!B15</f>
        <v>leerling 10</v>
      </c>
      <c r="D14" s="101"/>
      <c r="E14" s="123" t="s">
        <v>32</v>
      </c>
      <c r="F14" s="115">
        <f>VLOOKUP($E$4,'dictee 1'!B10:I45,6)</f>
        <v>4</v>
      </c>
      <c r="G14" s="115">
        <f>VLOOKUP($E$4,'dictee 2'!$B$10:$I$45,6)</f>
        <v>4</v>
      </c>
      <c r="H14" s="115">
        <f>VLOOKUP($E$4,'dictee 3'!$B$10:$I$45,6)</f>
        <v>4</v>
      </c>
      <c r="I14" s="115">
        <f>VLOOKUP($E$4,'dictee 4'!$B$10:$I$45,6)</f>
        <v>4</v>
      </c>
      <c r="J14" s="115">
        <f>VLOOKUP($E$4,'dictee 5'!$B$10:$I$45,6)</f>
        <v>4</v>
      </c>
      <c r="K14" s="115">
        <f>VLOOKUP($E$4,'dictee 6'!$B$10:$I$45,6)</f>
        <v>4</v>
      </c>
      <c r="L14" s="115">
        <f>VLOOKUP($E$4,'dictee 7'!$B$10:$I$45,6)</f>
        <v>4</v>
      </c>
      <c r="M14" s="115">
        <f>VLOOKUP($E$4,'dictee 8'!$B$10:$I$45,6)</f>
        <v>10</v>
      </c>
      <c r="N14" s="114"/>
      <c r="O14" s="114"/>
      <c r="P14" s="114"/>
      <c r="Q14" s="114"/>
      <c r="R14" s="114"/>
    </row>
    <row r="15" spans="2:18" x14ac:dyDescent="0.25">
      <c r="B15">
        <f>namen!A16</f>
        <v>11</v>
      </c>
      <c r="C15" s="113" t="str">
        <f>namen!B16</f>
        <v>leerling 11</v>
      </c>
      <c r="D15" s="101"/>
      <c r="E15" s="123" t="s">
        <v>33</v>
      </c>
      <c r="F15" s="115">
        <f>VLOOKUP($E$4,'dictee 1'!B10:I45,8)</f>
        <v>10</v>
      </c>
      <c r="G15" s="115">
        <f>VLOOKUP($E$4,'dictee 2'!$B$10:$I$45,8)</f>
        <v>10</v>
      </c>
      <c r="H15" s="115">
        <f>VLOOKUP($E$4,'dictee 3'!$B$10:$I$45,8)</f>
        <v>10</v>
      </c>
      <c r="I15" s="115">
        <f>VLOOKUP($E$4,'dictee 4'!$B$10:$I$45,8)</f>
        <v>10</v>
      </c>
      <c r="J15" s="115">
        <f>VLOOKUP($E$4,'dictee 5'!$B$10:$I$45,8)</f>
        <v>10</v>
      </c>
      <c r="K15" s="115">
        <f>VLOOKUP($E$4,'dictee 6'!$B$10:$I$45,8)</f>
        <v>10</v>
      </c>
      <c r="L15" s="115">
        <f>VLOOKUP($E$4,'dictee 7'!$B$10:$I$45,8)</f>
        <v>10</v>
      </c>
      <c r="M15" s="115">
        <f>VLOOKUP($E$4,'dictee 8'!$B$10:$I$45,8)</f>
        <v>4</v>
      </c>
    </row>
    <row r="16" spans="2:18" x14ac:dyDescent="0.25">
      <c r="B16">
        <f>namen!A17</f>
        <v>12</v>
      </c>
      <c r="C16" s="113" t="str">
        <f>namen!B17</f>
        <v>leerling 12</v>
      </c>
    </row>
    <row r="17" spans="2:3" x14ac:dyDescent="0.25">
      <c r="B17">
        <f>namen!A18</f>
        <v>13</v>
      </c>
      <c r="C17" s="113" t="str">
        <f>namen!B18</f>
        <v>leerling 13</v>
      </c>
    </row>
    <row r="18" spans="2:3" x14ac:dyDescent="0.25">
      <c r="B18">
        <f>namen!A19</f>
        <v>14</v>
      </c>
      <c r="C18" s="113" t="str">
        <f>namen!B19</f>
        <v>leerling 14</v>
      </c>
    </row>
    <row r="19" spans="2:3" x14ac:dyDescent="0.25">
      <c r="B19">
        <f>namen!A20</f>
        <v>15</v>
      </c>
      <c r="C19" s="113" t="str">
        <f>namen!B20</f>
        <v>leerling 15</v>
      </c>
    </row>
    <row r="20" spans="2:3" x14ac:dyDescent="0.25">
      <c r="B20">
        <f>namen!A21</f>
        <v>16</v>
      </c>
      <c r="C20" s="113" t="str">
        <f>namen!B21</f>
        <v>leerling 16</v>
      </c>
    </row>
    <row r="21" spans="2:3" x14ac:dyDescent="0.25">
      <c r="B21">
        <f>namen!A22</f>
        <v>17</v>
      </c>
      <c r="C21" s="113" t="str">
        <f>namen!B22</f>
        <v>leerling 17</v>
      </c>
    </row>
    <row r="22" spans="2:3" x14ac:dyDescent="0.25">
      <c r="B22">
        <f>namen!A23</f>
        <v>18</v>
      </c>
      <c r="C22" s="113" t="str">
        <f>namen!B23</f>
        <v>leerling 18</v>
      </c>
    </row>
    <row r="23" spans="2:3" x14ac:dyDescent="0.25">
      <c r="B23">
        <f>namen!A24</f>
        <v>19</v>
      </c>
      <c r="C23" s="113" t="str">
        <f>namen!B24</f>
        <v>leerling 19</v>
      </c>
    </row>
    <row r="24" spans="2:3" x14ac:dyDescent="0.25">
      <c r="B24">
        <f>namen!A25</f>
        <v>20</v>
      </c>
      <c r="C24" s="113" t="str">
        <f>namen!B25</f>
        <v>leerling 20</v>
      </c>
    </row>
    <row r="25" spans="2:3" x14ac:dyDescent="0.25">
      <c r="B25">
        <f>namen!A26</f>
        <v>21</v>
      </c>
      <c r="C25" s="113" t="str">
        <f>namen!B26</f>
        <v>leerling 21</v>
      </c>
    </row>
    <row r="26" spans="2:3" x14ac:dyDescent="0.25">
      <c r="B26">
        <f>namen!A27</f>
        <v>22</v>
      </c>
      <c r="C26" s="113" t="str">
        <f>namen!B27</f>
        <v>leerling 22</v>
      </c>
    </row>
    <row r="27" spans="2:3" x14ac:dyDescent="0.25">
      <c r="B27">
        <f>namen!A28</f>
        <v>23</v>
      </c>
      <c r="C27" s="113" t="str">
        <f>namen!B28</f>
        <v>leerling 23</v>
      </c>
    </row>
    <row r="28" spans="2:3" x14ac:dyDescent="0.25">
      <c r="B28">
        <f>namen!A29</f>
        <v>24</v>
      </c>
      <c r="C28" s="113" t="str">
        <f>namen!B29</f>
        <v>leerling 24</v>
      </c>
    </row>
    <row r="29" spans="2:3" x14ac:dyDescent="0.25">
      <c r="B29">
        <f>namen!A30</f>
        <v>25</v>
      </c>
      <c r="C29" s="113" t="str">
        <f>namen!B30</f>
        <v>leerling 25</v>
      </c>
    </row>
    <row r="30" spans="2:3" x14ac:dyDescent="0.25">
      <c r="B30">
        <f>namen!A31</f>
        <v>26</v>
      </c>
      <c r="C30" s="113" t="str">
        <f>namen!B31</f>
        <v>leerling 26</v>
      </c>
    </row>
    <row r="31" spans="2:3" x14ac:dyDescent="0.25">
      <c r="B31">
        <f>namen!A32</f>
        <v>27</v>
      </c>
      <c r="C31" s="113" t="str">
        <f>namen!B32</f>
        <v>leerling 27</v>
      </c>
    </row>
    <row r="32" spans="2:3" x14ac:dyDescent="0.25">
      <c r="B32">
        <f>namen!A33</f>
        <v>28</v>
      </c>
      <c r="C32" s="113" t="str">
        <f>namen!B33</f>
        <v>leerling 28</v>
      </c>
    </row>
    <row r="33" spans="2:3" x14ac:dyDescent="0.25">
      <c r="B33">
        <f>namen!A34</f>
        <v>29</v>
      </c>
      <c r="C33" s="113">
        <f>namen!B34</f>
        <v>0</v>
      </c>
    </row>
    <row r="34" spans="2:3" x14ac:dyDescent="0.25">
      <c r="B34">
        <f>namen!A35</f>
        <v>30</v>
      </c>
      <c r="C34" s="113">
        <f>namen!B35</f>
        <v>0</v>
      </c>
    </row>
    <row r="35" spans="2:3" x14ac:dyDescent="0.25">
      <c r="B35">
        <f>namen!A36</f>
        <v>31</v>
      </c>
      <c r="C35" s="113">
        <f>namen!B36</f>
        <v>0</v>
      </c>
    </row>
    <row r="36" spans="2:3" x14ac:dyDescent="0.25">
      <c r="B36">
        <f>namen!A37</f>
        <v>32</v>
      </c>
      <c r="C36" s="113">
        <f>namen!B37</f>
        <v>0</v>
      </c>
    </row>
    <row r="37" spans="2:3" x14ac:dyDescent="0.25">
      <c r="B37">
        <f>namen!A38</f>
        <v>33</v>
      </c>
      <c r="C37" s="113">
        <f>namen!B38</f>
        <v>0</v>
      </c>
    </row>
    <row r="38" spans="2:3" x14ac:dyDescent="0.25">
      <c r="B38">
        <f>namen!A39</f>
        <v>34</v>
      </c>
      <c r="C38" s="113">
        <f>namen!B39</f>
        <v>0</v>
      </c>
    </row>
    <row r="39" spans="2:3" x14ac:dyDescent="0.25">
      <c r="B39">
        <f>namen!A40</f>
        <v>35</v>
      </c>
      <c r="C39" s="113">
        <f>namen!B40</f>
        <v>0</v>
      </c>
    </row>
    <row r="40" spans="2:3" x14ac:dyDescent="0.25">
      <c r="B40">
        <f>namen!A41</f>
        <v>36</v>
      </c>
      <c r="C40" s="113">
        <f>namen!B41</f>
        <v>0</v>
      </c>
    </row>
  </sheetData>
  <sheetProtection sheet="1" objects="1" scenarios="1"/>
  <mergeCells count="2">
    <mergeCell ref="F4:P4"/>
    <mergeCell ref="B4:C4"/>
  </mergeCells>
  <pageMargins left="0.7" right="0.7" top="0.75" bottom="0.75" header="0.3" footer="0.3"/>
  <pageSetup paperSize="9" scale="12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H3" sqref="H3:I3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11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339" priority="26" operator="equal">
      <formula>0</formula>
    </cfRule>
    <cfRule type="cellIs" dxfId="338" priority="27" operator="equal">
      <formula>""</formula>
    </cfRule>
    <cfRule type="cellIs" dxfId="337" priority="28" operator="lessThan">
      <formula>6</formula>
    </cfRule>
    <cfRule type="cellIs" dxfId="336" priority="29" operator="lessThan">
      <formula>8</formula>
    </cfRule>
    <cfRule type="cellIs" dxfId="335" priority="30" operator="greaterThanOrEqual">
      <formula>8</formula>
    </cfRule>
  </conditionalFormatting>
  <conditionalFormatting sqref="M10:M45">
    <cfRule type="cellIs" dxfId="334" priority="21" operator="equal">
      <formula>0</formula>
    </cfRule>
    <cfRule type="cellIs" dxfId="333" priority="22" operator="equal">
      <formula>""</formula>
    </cfRule>
    <cfRule type="cellIs" dxfId="332" priority="23" operator="lessThan">
      <formula>6</formula>
    </cfRule>
    <cfRule type="cellIs" dxfId="331" priority="24" operator="lessThan">
      <formula>8</formula>
    </cfRule>
    <cfRule type="cellIs" dxfId="330" priority="25" operator="greaterThanOrEqual">
      <formula>8</formula>
    </cfRule>
  </conditionalFormatting>
  <conditionalFormatting sqref="N10:N45">
    <cfRule type="cellIs" dxfId="329" priority="16" operator="equal">
      <formula>0</formula>
    </cfRule>
    <cfRule type="cellIs" dxfId="328" priority="17" operator="equal">
      <formula>""</formula>
    </cfRule>
    <cfRule type="cellIs" dxfId="327" priority="18" operator="lessThan">
      <formula>6</formula>
    </cfRule>
    <cfRule type="cellIs" dxfId="326" priority="19" operator="lessThan">
      <formula>8</formula>
    </cfRule>
    <cfRule type="cellIs" dxfId="325" priority="20" operator="greaterThanOrEqual">
      <formula>8</formula>
    </cfRule>
  </conditionalFormatting>
  <conditionalFormatting sqref="G10:G45">
    <cfRule type="cellIs" dxfId="324" priority="11" operator="equal">
      <formula>0</formula>
    </cfRule>
    <cfRule type="cellIs" dxfId="323" priority="12" operator="equal">
      <formula>""</formula>
    </cfRule>
    <cfRule type="cellIs" dxfId="322" priority="13" operator="lessThan">
      <formula>6</formula>
    </cfRule>
    <cfRule type="cellIs" dxfId="321" priority="14" operator="lessThan">
      <formula>8</formula>
    </cfRule>
    <cfRule type="cellIs" dxfId="320" priority="15" operator="greaterThanOrEqual">
      <formula>8</formula>
    </cfRule>
  </conditionalFormatting>
  <conditionalFormatting sqref="I10:J45">
    <cfRule type="cellIs" dxfId="319" priority="6" operator="equal">
      <formula>0</formula>
    </cfRule>
    <cfRule type="cellIs" dxfId="318" priority="7" operator="equal">
      <formula>""</formula>
    </cfRule>
    <cfRule type="cellIs" dxfId="317" priority="8" operator="lessThan">
      <formula>6</formula>
    </cfRule>
    <cfRule type="cellIs" dxfId="316" priority="9" operator="lessThan">
      <formula>8</formula>
    </cfRule>
    <cfRule type="cellIs" dxfId="315" priority="10" operator="greaterThanOrEqual">
      <formula>8</formula>
    </cfRule>
  </conditionalFormatting>
  <conditionalFormatting sqref="M3:N3 D3:I3">
    <cfRule type="cellIs" dxfId="314" priority="1" operator="lessThan">
      <formula>6</formula>
    </cfRule>
    <cfRule type="cellIs" dxfId="313" priority="2" operator="greaterThan">
      <formula>0</formula>
    </cfRule>
    <cfRule type="cellIs" priority="3" operator="lessThan">
      <formula>6</formula>
    </cfRule>
    <cfRule type="cellIs" dxfId="312" priority="4" operator="lessThan">
      <formula>8</formula>
    </cfRule>
    <cfRule type="cellIs" dxfId="311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I10" sqref="I10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12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310" priority="26" operator="equal">
      <formula>0</formula>
    </cfRule>
    <cfRule type="cellIs" dxfId="309" priority="27" operator="equal">
      <formula>""</formula>
    </cfRule>
    <cfRule type="cellIs" dxfId="308" priority="28" operator="lessThan">
      <formula>6</formula>
    </cfRule>
    <cfRule type="cellIs" dxfId="307" priority="29" operator="lessThan">
      <formula>8</formula>
    </cfRule>
    <cfRule type="cellIs" dxfId="306" priority="30" operator="greaterThanOrEqual">
      <formula>8</formula>
    </cfRule>
  </conditionalFormatting>
  <conditionalFormatting sqref="M10:M45">
    <cfRule type="cellIs" dxfId="305" priority="21" operator="equal">
      <formula>0</formula>
    </cfRule>
    <cfRule type="cellIs" dxfId="304" priority="22" operator="equal">
      <formula>""</formula>
    </cfRule>
    <cfRule type="cellIs" dxfId="303" priority="23" operator="lessThan">
      <formula>6</formula>
    </cfRule>
    <cfRule type="cellIs" dxfId="302" priority="24" operator="lessThan">
      <formula>8</formula>
    </cfRule>
    <cfRule type="cellIs" dxfId="301" priority="25" operator="greaterThanOrEqual">
      <formula>8</formula>
    </cfRule>
  </conditionalFormatting>
  <conditionalFormatting sqref="N10:N45">
    <cfRule type="cellIs" dxfId="300" priority="16" operator="equal">
      <formula>0</formula>
    </cfRule>
    <cfRule type="cellIs" dxfId="299" priority="17" operator="equal">
      <formula>""</formula>
    </cfRule>
    <cfRule type="cellIs" dxfId="298" priority="18" operator="lessThan">
      <formula>6</formula>
    </cfRule>
    <cfRule type="cellIs" dxfId="297" priority="19" operator="lessThan">
      <formula>8</formula>
    </cfRule>
    <cfRule type="cellIs" dxfId="296" priority="20" operator="greaterThanOrEqual">
      <formula>8</formula>
    </cfRule>
  </conditionalFormatting>
  <conditionalFormatting sqref="G10:G45">
    <cfRule type="cellIs" dxfId="295" priority="11" operator="equal">
      <formula>0</formula>
    </cfRule>
    <cfRule type="cellIs" dxfId="294" priority="12" operator="equal">
      <formula>""</formula>
    </cfRule>
    <cfRule type="cellIs" dxfId="293" priority="13" operator="lessThan">
      <formula>6</formula>
    </cfRule>
    <cfRule type="cellIs" dxfId="292" priority="14" operator="lessThan">
      <formula>8</formula>
    </cfRule>
    <cfRule type="cellIs" dxfId="291" priority="15" operator="greaterThanOrEqual">
      <formula>8</formula>
    </cfRule>
  </conditionalFormatting>
  <conditionalFormatting sqref="I10:J45">
    <cfRule type="cellIs" dxfId="290" priority="6" operator="equal">
      <formula>0</formula>
    </cfRule>
    <cfRule type="cellIs" dxfId="289" priority="7" operator="equal">
      <formula>""</formula>
    </cfRule>
    <cfRule type="cellIs" dxfId="288" priority="8" operator="lessThan">
      <formula>6</formula>
    </cfRule>
    <cfRule type="cellIs" dxfId="287" priority="9" operator="lessThan">
      <formula>8</formula>
    </cfRule>
    <cfRule type="cellIs" dxfId="286" priority="10" operator="greaterThanOrEqual">
      <formula>8</formula>
    </cfRule>
  </conditionalFormatting>
  <conditionalFormatting sqref="M3:N3 D3:I3">
    <cfRule type="cellIs" dxfId="285" priority="1" operator="lessThan">
      <formula>6</formula>
    </cfRule>
    <cfRule type="cellIs" dxfId="284" priority="2" operator="greaterThan">
      <formula>0</formula>
    </cfRule>
    <cfRule type="cellIs" priority="3" operator="lessThan">
      <formula>6</formula>
    </cfRule>
    <cfRule type="cellIs" dxfId="283" priority="4" operator="lessThan">
      <formula>8</formula>
    </cfRule>
    <cfRule type="cellIs" dxfId="282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B10" sqref="B10:C4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16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5.5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6.875</v>
      </c>
      <c r="N3" s="59">
        <f>N46</f>
        <v>7.416666666666667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8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6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8</v>
      </c>
      <c r="N11" s="21">
        <f t="shared" ref="N11:N45" si="4">IF(D11="","",IF(F11="","",IF(H11="","",IF(H11&gt;0,(E11+G11+I11)/3))))</f>
        <v>8.3333333333333339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8</v>
      </c>
      <c r="E12" s="21">
        <f t="shared" si="0"/>
        <v>6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8</v>
      </c>
      <c r="N12" s="21">
        <f t="shared" si="4"/>
        <v>8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/>
      <c r="E14" s="21" t="str">
        <f t="shared" si="0"/>
        <v/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 t="str">
        <f>namen!B11</f>
        <v>leerling 6</v>
      </c>
      <c r="D15" s="22"/>
      <c r="E15" s="21" t="str">
        <f t="shared" si="0"/>
        <v/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/>
      <c r="E16" s="21" t="str">
        <f t="shared" si="0"/>
        <v/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5.5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6.875</v>
      </c>
      <c r="N46" s="26">
        <f>AVERAGE(N10:N45)</f>
        <v>7.416666666666667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81" priority="26" operator="equal">
      <formula>0</formula>
    </cfRule>
    <cfRule type="cellIs" dxfId="280" priority="27" operator="equal">
      <formula>""</formula>
    </cfRule>
    <cfRule type="cellIs" dxfId="279" priority="28" operator="lessThan">
      <formula>6</formula>
    </cfRule>
    <cfRule type="cellIs" dxfId="278" priority="29" operator="lessThan">
      <formula>8</formula>
    </cfRule>
    <cfRule type="cellIs" dxfId="277" priority="30" operator="greaterThanOrEqual">
      <formula>8</formula>
    </cfRule>
  </conditionalFormatting>
  <conditionalFormatting sqref="M10:M45">
    <cfRule type="cellIs" dxfId="276" priority="21" operator="equal">
      <formula>0</formula>
    </cfRule>
    <cfRule type="cellIs" dxfId="275" priority="22" operator="equal">
      <formula>""</formula>
    </cfRule>
    <cfRule type="cellIs" dxfId="274" priority="23" operator="lessThan">
      <formula>6</formula>
    </cfRule>
    <cfRule type="cellIs" dxfId="273" priority="24" operator="lessThan">
      <formula>8</formula>
    </cfRule>
    <cfRule type="cellIs" dxfId="272" priority="25" operator="greaterThanOrEqual">
      <formula>8</formula>
    </cfRule>
  </conditionalFormatting>
  <conditionalFormatting sqref="N10:N45">
    <cfRule type="cellIs" dxfId="271" priority="16" operator="equal">
      <formula>0</formula>
    </cfRule>
    <cfRule type="cellIs" dxfId="270" priority="17" operator="equal">
      <formula>""</formula>
    </cfRule>
    <cfRule type="cellIs" dxfId="269" priority="18" operator="lessThan">
      <formula>6</formula>
    </cfRule>
    <cfRule type="cellIs" dxfId="268" priority="19" operator="lessThan">
      <formula>8</formula>
    </cfRule>
    <cfRule type="cellIs" dxfId="267" priority="20" operator="greaterThanOrEqual">
      <formula>8</formula>
    </cfRule>
  </conditionalFormatting>
  <conditionalFormatting sqref="G10:G45">
    <cfRule type="cellIs" dxfId="266" priority="11" operator="equal">
      <formula>0</formula>
    </cfRule>
    <cfRule type="cellIs" dxfId="265" priority="12" operator="equal">
      <formula>""</formula>
    </cfRule>
    <cfRule type="cellIs" dxfId="264" priority="13" operator="lessThan">
      <formula>6</formula>
    </cfRule>
    <cfRule type="cellIs" dxfId="263" priority="14" operator="lessThan">
      <formula>8</formula>
    </cfRule>
    <cfRule type="cellIs" dxfId="262" priority="15" operator="greaterThanOrEqual">
      <formula>8</formula>
    </cfRule>
  </conditionalFormatting>
  <conditionalFormatting sqref="I10:J45">
    <cfRule type="cellIs" dxfId="261" priority="6" operator="equal">
      <formula>0</formula>
    </cfRule>
    <cfRule type="cellIs" dxfId="260" priority="7" operator="equal">
      <formula>""</formula>
    </cfRule>
    <cfRule type="cellIs" dxfId="259" priority="8" operator="lessThan">
      <formula>6</formula>
    </cfRule>
    <cfRule type="cellIs" dxfId="258" priority="9" operator="lessThan">
      <formula>8</formula>
    </cfRule>
    <cfRule type="cellIs" dxfId="257" priority="10" operator="greaterThanOrEqual">
      <formula>8</formula>
    </cfRule>
  </conditionalFormatting>
  <conditionalFormatting sqref="M3:N3 D3:I3">
    <cfRule type="cellIs" dxfId="256" priority="1" operator="lessThan">
      <formula>6</formula>
    </cfRule>
    <cfRule type="cellIs" dxfId="255" priority="2" operator="greaterThan">
      <formula>0</formula>
    </cfRule>
    <cfRule type="cellIs" priority="3" operator="lessThan">
      <formula>6</formula>
    </cfRule>
    <cfRule type="cellIs" dxfId="254" priority="4" operator="lessThan">
      <formula>8</formula>
    </cfRule>
    <cfRule type="cellIs" dxfId="253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B10" sqref="B10:C4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17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52" priority="26" operator="equal">
      <formula>0</formula>
    </cfRule>
    <cfRule type="cellIs" dxfId="251" priority="27" operator="equal">
      <formula>""</formula>
    </cfRule>
    <cfRule type="cellIs" dxfId="250" priority="28" operator="lessThan">
      <formula>6</formula>
    </cfRule>
    <cfRule type="cellIs" dxfId="249" priority="29" operator="lessThan">
      <formula>8</formula>
    </cfRule>
    <cfRule type="cellIs" dxfId="248" priority="30" operator="greaterThanOrEqual">
      <formula>8</formula>
    </cfRule>
  </conditionalFormatting>
  <conditionalFormatting sqref="M10:M45">
    <cfRule type="cellIs" dxfId="247" priority="21" operator="equal">
      <formula>0</formula>
    </cfRule>
    <cfRule type="cellIs" dxfId="246" priority="22" operator="equal">
      <formula>""</formula>
    </cfRule>
    <cfRule type="cellIs" dxfId="245" priority="23" operator="lessThan">
      <formula>6</formula>
    </cfRule>
    <cfRule type="cellIs" dxfId="244" priority="24" operator="lessThan">
      <formula>8</formula>
    </cfRule>
    <cfRule type="cellIs" dxfId="243" priority="25" operator="greaterThanOrEqual">
      <formula>8</formula>
    </cfRule>
  </conditionalFormatting>
  <conditionalFormatting sqref="N10:N45">
    <cfRule type="cellIs" dxfId="242" priority="16" operator="equal">
      <formula>0</formula>
    </cfRule>
    <cfRule type="cellIs" dxfId="241" priority="17" operator="equal">
      <formula>""</formula>
    </cfRule>
    <cfRule type="cellIs" dxfId="240" priority="18" operator="lessThan">
      <formula>6</formula>
    </cfRule>
    <cfRule type="cellIs" dxfId="239" priority="19" operator="lessThan">
      <formula>8</formula>
    </cfRule>
    <cfRule type="cellIs" dxfId="238" priority="20" operator="greaterThanOrEqual">
      <formula>8</formula>
    </cfRule>
  </conditionalFormatting>
  <conditionalFormatting sqref="G10:G45">
    <cfRule type="cellIs" dxfId="237" priority="11" operator="equal">
      <formula>0</formula>
    </cfRule>
    <cfRule type="cellIs" dxfId="236" priority="12" operator="equal">
      <formula>""</formula>
    </cfRule>
    <cfRule type="cellIs" dxfId="235" priority="13" operator="lessThan">
      <formula>6</formula>
    </cfRule>
    <cfRule type="cellIs" dxfId="234" priority="14" operator="lessThan">
      <formula>8</formula>
    </cfRule>
    <cfRule type="cellIs" dxfId="233" priority="15" operator="greaterThanOrEqual">
      <formula>8</formula>
    </cfRule>
  </conditionalFormatting>
  <conditionalFormatting sqref="I10:J45">
    <cfRule type="cellIs" dxfId="232" priority="6" operator="equal">
      <formula>0</formula>
    </cfRule>
    <cfRule type="cellIs" dxfId="231" priority="7" operator="equal">
      <formula>""</formula>
    </cfRule>
    <cfRule type="cellIs" dxfId="230" priority="8" operator="lessThan">
      <formula>6</formula>
    </cfRule>
    <cfRule type="cellIs" dxfId="229" priority="9" operator="lessThan">
      <formula>8</formula>
    </cfRule>
    <cfRule type="cellIs" dxfId="228" priority="10" operator="greaterThanOrEqual">
      <formula>8</formula>
    </cfRule>
  </conditionalFormatting>
  <conditionalFormatting sqref="M3:N3 D3:I3">
    <cfRule type="cellIs" dxfId="227" priority="1" operator="lessThan">
      <formula>6</formula>
    </cfRule>
    <cfRule type="cellIs" dxfId="226" priority="2" operator="greaterThan">
      <formula>0</formula>
    </cfRule>
    <cfRule type="cellIs" priority="3" operator="lessThan">
      <formula>6</formula>
    </cfRule>
    <cfRule type="cellIs" dxfId="225" priority="4" operator="lessThan">
      <formula>8</formula>
    </cfRule>
    <cfRule type="cellIs" dxfId="224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B10" sqref="B10:C4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18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23" priority="26" operator="equal">
      <formula>0</formula>
    </cfRule>
    <cfRule type="cellIs" dxfId="222" priority="27" operator="equal">
      <formula>""</formula>
    </cfRule>
    <cfRule type="cellIs" dxfId="221" priority="28" operator="lessThan">
      <formula>6</formula>
    </cfRule>
    <cfRule type="cellIs" dxfId="220" priority="29" operator="lessThan">
      <formula>8</formula>
    </cfRule>
    <cfRule type="cellIs" dxfId="219" priority="30" operator="greaterThanOrEqual">
      <formula>8</formula>
    </cfRule>
  </conditionalFormatting>
  <conditionalFormatting sqref="M10:M45">
    <cfRule type="cellIs" dxfId="218" priority="21" operator="equal">
      <formula>0</formula>
    </cfRule>
    <cfRule type="cellIs" dxfId="217" priority="22" operator="equal">
      <formula>""</formula>
    </cfRule>
    <cfRule type="cellIs" dxfId="216" priority="23" operator="lessThan">
      <formula>6</formula>
    </cfRule>
    <cfRule type="cellIs" dxfId="215" priority="24" operator="lessThan">
      <formula>8</formula>
    </cfRule>
    <cfRule type="cellIs" dxfId="214" priority="25" operator="greaterThanOrEqual">
      <formula>8</formula>
    </cfRule>
  </conditionalFormatting>
  <conditionalFormatting sqref="N10:N45">
    <cfRule type="cellIs" dxfId="213" priority="16" operator="equal">
      <formula>0</formula>
    </cfRule>
    <cfRule type="cellIs" dxfId="212" priority="17" operator="equal">
      <formula>""</formula>
    </cfRule>
    <cfRule type="cellIs" dxfId="211" priority="18" operator="lessThan">
      <formula>6</formula>
    </cfRule>
    <cfRule type="cellIs" dxfId="210" priority="19" operator="lessThan">
      <formula>8</formula>
    </cfRule>
    <cfRule type="cellIs" dxfId="209" priority="20" operator="greaterThanOrEqual">
      <formula>8</formula>
    </cfRule>
  </conditionalFormatting>
  <conditionalFormatting sqref="G10:G45">
    <cfRule type="cellIs" dxfId="208" priority="11" operator="equal">
      <formula>0</formula>
    </cfRule>
    <cfRule type="cellIs" dxfId="207" priority="12" operator="equal">
      <formula>""</formula>
    </cfRule>
    <cfRule type="cellIs" dxfId="206" priority="13" operator="lessThan">
      <formula>6</formula>
    </cfRule>
    <cfRule type="cellIs" dxfId="205" priority="14" operator="lessThan">
      <formula>8</formula>
    </cfRule>
    <cfRule type="cellIs" dxfId="204" priority="15" operator="greaterThanOrEqual">
      <formula>8</formula>
    </cfRule>
  </conditionalFormatting>
  <conditionalFormatting sqref="I10:J45">
    <cfRule type="cellIs" dxfId="203" priority="6" operator="equal">
      <formula>0</formula>
    </cfRule>
    <cfRule type="cellIs" dxfId="202" priority="7" operator="equal">
      <formula>""</formula>
    </cfRule>
    <cfRule type="cellIs" dxfId="201" priority="8" operator="lessThan">
      <formula>6</formula>
    </cfRule>
    <cfRule type="cellIs" dxfId="200" priority="9" operator="lessThan">
      <formula>8</formula>
    </cfRule>
    <cfRule type="cellIs" dxfId="199" priority="10" operator="greaterThanOrEqual">
      <formula>8</formula>
    </cfRule>
  </conditionalFormatting>
  <conditionalFormatting sqref="M3:N3 D3:I3">
    <cfRule type="cellIs" dxfId="198" priority="1" operator="lessThan">
      <formula>6</formula>
    </cfRule>
    <cfRule type="cellIs" dxfId="197" priority="2" operator="greaterThan">
      <formula>0</formula>
    </cfRule>
    <cfRule type="cellIs" priority="3" operator="lessThan">
      <formula>6</formula>
    </cfRule>
    <cfRule type="cellIs" dxfId="196" priority="4" operator="lessThan">
      <formula>8</formula>
    </cfRule>
    <cfRule type="cellIs" dxfId="195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B10" sqref="B10:C4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19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194" priority="26" operator="equal">
      <formula>0</formula>
    </cfRule>
    <cfRule type="cellIs" dxfId="193" priority="27" operator="equal">
      <formula>""</formula>
    </cfRule>
    <cfRule type="cellIs" dxfId="192" priority="28" operator="lessThan">
      <formula>6</formula>
    </cfRule>
    <cfRule type="cellIs" dxfId="191" priority="29" operator="lessThan">
      <formula>8</formula>
    </cfRule>
    <cfRule type="cellIs" dxfId="190" priority="30" operator="greaterThanOrEqual">
      <formula>8</formula>
    </cfRule>
  </conditionalFormatting>
  <conditionalFormatting sqref="M10:M45">
    <cfRule type="cellIs" dxfId="189" priority="21" operator="equal">
      <formula>0</formula>
    </cfRule>
    <cfRule type="cellIs" dxfId="188" priority="22" operator="equal">
      <formula>""</formula>
    </cfRule>
    <cfRule type="cellIs" dxfId="187" priority="23" operator="lessThan">
      <formula>6</formula>
    </cfRule>
    <cfRule type="cellIs" dxfId="186" priority="24" operator="lessThan">
      <formula>8</formula>
    </cfRule>
    <cfRule type="cellIs" dxfId="185" priority="25" operator="greaterThanOrEqual">
      <formula>8</formula>
    </cfRule>
  </conditionalFormatting>
  <conditionalFormatting sqref="N10:N45">
    <cfRule type="cellIs" dxfId="184" priority="16" operator="equal">
      <formula>0</formula>
    </cfRule>
    <cfRule type="cellIs" dxfId="183" priority="17" operator="equal">
      <formula>""</formula>
    </cfRule>
    <cfRule type="cellIs" dxfId="182" priority="18" operator="lessThan">
      <formula>6</formula>
    </cfRule>
    <cfRule type="cellIs" dxfId="181" priority="19" operator="lessThan">
      <formula>8</formula>
    </cfRule>
    <cfRule type="cellIs" dxfId="180" priority="20" operator="greaterThanOrEqual">
      <formula>8</formula>
    </cfRule>
  </conditionalFormatting>
  <conditionalFormatting sqref="G10:G45">
    <cfRule type="cellIs" dxfId="179" priority="11" operator="equal">
      <formula>0</formula>
    </cfRule>
    <cfRule type="cellIs" dxfId="178" priority="12" operator="equal">
      <formula>""</formula>
    </cfRule>
    <cfRule type="cellIs" dxfId="177" priority="13" operator="lessThan">
      <formula>6</formula>
    </cfRule>
    <cfRule type="cellIs" dxfId="176" priority="14" operator="lessThan">
      <formula>8</formula>
    </cfRule>
    <cfRule type="cellIs" dxfId="175" priority="15" operator="greaterThanOrEqual">
      <formula>8</formula>
    </cfRule>
  </conditionalFormatting>
  <conditionalFormatting sqref="I10:J45">
    <cfRule type="cellIs" dxfId="174" priority="6" operator="equal">
      <formula>0</formula>
    </cfRule>
    <cfRule type="cellIs" dxfId="173" priority="7" operator="equal">
      <formula>""</formula>
    </cfRule>
    <cfRule type="cellIs" dxfId="172" priority="8" operator="lessThan">
      <formula>6</formula>
    </cfRule>
    <cfRule type="cellIs" dxfId="171" priority="9" operator="lessThan">
      <formula>8</formula>
    </cfRule>
    <cfRule type="cellIs" dxfId="170" priority="10" operator="greaterThanOrEqual">
      <formula>8</formula>
    </cfRule>
  </conditionalFormatting>
  <conditionalFormatting sqref="M3:N3 D3:I3">
    <cfRule type="cellIs" dxfId="169" priority="1" operator="lessThan">
      <formula>6</formula>
    </cfRule>
    <cfRule type="cellIs" dxfId="168" priority="2" operator="greaterThan">
      <formula>0</formula>
    </cfRule>
    <cfRule type="cellIs" priority="3" operator="lessThan">
      <formula>6</formula>
    </cfRule>
    <cfRule type="cellIs" dxfId="167" priority="4" operator="lessThan">
      <formula>8</formula>
    </cfRule>
    <cfRule type="cellIs" dxfId="166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B10" sqref="B10:C4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21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5.1428571428571432</v>
      </c>
      <c r="E3" s="184"/>
      <c r="F3" s="183">
        <f>G46</f>
        <v>8.1999999999999993</v>
      </c>
      <c r="G3" s="184"/>
      <c r="H3" s="183">
        <f>I46</f>
        <v>7</v>
      </c>
      <c r="I3" s="184"/>
      <c r="J3" s="39"/>
      <c r="K3" s="53"/>
      <c r="L3" s="45"/>
      <c r="M3" s="59">
        <f>M46</f>
        <v>6.3</v>
      </c>
      <c r="N3" s="59">
        <f>N46</f>
        <v>6.8666666666666671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12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4</v>
      </c>
      <c r="H10" s="78">
        <v>20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10</v>
      </c>
      <c r="J10" s="43"/>
      <c r="K10" s="54"/>
      <c r="L10" s="46"/>
      <c r="M10" s="30">
        <f>IF(D10="","",IF(F10="","",IF(D10&gt;0,(E10+G10)/2)))</f>
        <v>5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6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4</v>
      </c>
      <c r="F11" s="22">
        <v>23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10</v>
      </c>
      <c r="H11" s="22">
        <v>19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9</v>
      </c>
      <c r="J11" s="43"/>
      <c r="K11" s="54"/>
      <c r="L11" s="46"/>
      <c r="M11" s="31">
        <f t="shared" ref="M11:M45" si="3">IF(D11="","",IF(F11="","",IF(D11&gt;0,(E11+G11)/2)))</f>
        <v>7</v>
      </c>
      <c r="N11" s="21">
        <f t="shared" ref="N11:N45" si="4">IF(D11="","",IF(F11="","",IF(H11="","",IF(H11&gt;0,(E11+G11+I11)/3))))</f>
        <v>7.666666666666667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7</v>
      </c>
      <c r="E12" s="21">
        <f t="shared" si="0"/>
        <v>4</v>
      </c>
      <c r="F12" s="22">
        <v>22</v>
      </c>
      <c r="G12" s="21">
        <f t="shared" si="1"/>
        <v>10</v>
      </c>
      <c r="H12" s="22">
        <v>18</v>
      </c>
      <c r="I12" s="21">
        <f t="shared" si="2"/>
        <v>8</v>
      </c>
      <c r="J12" s="43"/>
      <c r="K12" s="54"/>
      <c r="L12" s="46"/>
      <c r="M12" s="31">
        <f t="shared" si="3"/>
        <v>7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4</v>
      </c>
      <c r="E13" s="21">
        <f t="shared" si="0"/>
        <v>4</v>
      </c>
      <c r="F13" s="22">
        <v>21</v>
      </c>
      <c r="G13" s="21">
        <f t="shared" si="1"/>
        <v>9</v>
      </c>
      <c r="H13" s="22">
        <v>17</v>
      </c>
      <c r="I13" s="21">
        <f t="shared" si="2"/>
        <v>7</v>
      </c>
      <c r="J13" s="43"/>
      <c r="K13" s="54"/>
      <c r="L13" s="46"/>
      <c r="M13" s="31">
        <f t="shared" si="3"/>
        <v>6.5</v>
      </c>
      <c r="N13" s="21">
        <f t="shared" si="4"/>
        <v>6.666666666666667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5</v>
      </c>
      <c r="E14" s="21">
        <f t="shared" si="0"/>
        <v>4</v>
      </c>
      <c r="F14" s="22">
        <v>20</v>
      </c>
      <c r="G14" s="21">
        <f t="shared" si="1"/>
        <v>8</v>
      </c>
      <c r="H14" s="22">
        <v>16</v>
      </c>
      <c r="I14" s="21">
        <f t="shared" si="2"/>
        <v>6</v>
      </c>
      <c r="J14" s="43"/>
      <c r="K14" s="54"/>
      <c r="L14" s="46"/>
      <c r="M14" s="31">
        <f t="shared" si="3"/>
        <v>6</v>
      </c>
      <c r="N14" s="21">
        <f t="shared" si="4"/>
        <v>6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8</v>
      </c>
      <c r="E15" s="21">
        <f t="shared" si="0"/>
        <v>6</v>
      </c>
      <c r="F15" s="22"/>
      <c r="G15" s="21" t="str">
        <f t="shared" si="1"/>
        <v/>
      </c>
      <c r="H15" s="22">
        <v>15</v>
      </c>
      <c r="I15" s="21">
        <f t="shared" si="2"/>
        <v>5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9</v>
      </c>
      <c r="E16" s="21">
        <f t="shared" si="0"/>
        <v>8</v>
      </c>
      <c r="F16" s="22"/>
      <c r="G16" s="21" t="str">
        <f t="shared" si="1"/>
        <v/>
      </c>
      <c r="H16" s="22">
        <v>14</v>
      </c>
      <c r="I16" s="21">
        <f t="shared" si="2"/>
        <v>4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5.1428571428571432</v>
      </c>
      <c r="F46" s="73"/>
      <c r="G46" s="26">
        <f>AVERAGE(G10:G45)</f>
        <v>8.1999999999999993</v>
      </c>
      <c r="H46" s="73"/>
      <c r="I46" s="26">
        <f>AVERAGE(I10:I45)</f>
        <v>7</v>
      </c>
      <c r="J46" s="26"/>
      <c r="K46" s="73"/>
      <c r="L46" s="73"/>
      <c r="M46" s="26">
        <f>AVERAGE(M10:M45)</f>
        <v>6.3</v>
      </c>
      <c r="N46" s="26">
        <f>AVERAGE(N10:N45)</f>
        <v>6.8666666666666671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M4:N5"/>
    <mergeCell ref="B3:C3"/>
    <mergeCell ref="D3:E3"/>
    <mergeCell ref="F3:G3"/>
    <mergeCell ref="H3:I3"/>
    <mergeCell ref="B5:C5"/>
    <mergeCell ref="D5:E5"/>
    <mergeCell ref="F5:G5"/>
    <mergeCell ref="H5:I5"/>
    <mergeCell ref="D4:E4"/>
    <mergeCell ref="F4:G4"/>
    <mergeCell ref="H4:I4"/>
  </mergeCells>
  <conditionalFormatting sqref="E10:E45">
    <cfRule type="cellIs" dxfId="165" priority="245" operator="equal">
      <formula>0</formula>
    </cfRule>
    <cfRule type="cellIs" dxfId="164" priority="246" operator="equal">
      <formula>""</formula>
    </cfRule>
    <cfRule type="cellIs" dxfId="163" priority="247" operator="lessThan">
      <formula>6</formula>
    </cfRule>
    <cfRule type="cellIs" dxfId="162" priority="248" operator="lessThan">
      <formula>8</formula>
    </cfRule>
    <cfRule type="cellIs" dxfId="161" priority="249" operator="greaterThanOrEqual">
      <formula>8</formula>
    </cfRule>
  </conditionalFormatting>
  <conditionalFormatting sqref="M10:M45">
    <cfRule type="cellIs" dxfId="160" priority="240" operator="equal">
      <formula>0</formula>
    </cfRule>
    <cfRule type="cellIs" dxfId="159" priority="241" operator="equal">
      <formula>""</formula>
    </cfRule>
    <cfRule type="cellIs" dxfId="158" priority="242" operator="lessThan">
      <formula>6</formula>
    </cfRule>
    <cfRule type="cellIs" dxfId="157" priority="243" operator="lessThan">
      <formula>8</formula>
    </cfRule>
    <cfRule type="cellIs" dxfId="156" priority="244" operator="greaterThanOrEqual">
      <formula>8</formula>
    </cfRule>
  </conditionalFormatting>
  <conditionalFormatting sqref="N10:N45">
    <cfRule type="cellIs" dxfId="155" priority="235" operator="equal">
      <formula>0</formula>
    </cfRule>
    <cfRule type="cellIs" dxfId="154" priority="236" operator="equal">
      <formula>""</formula>
    </cfRule>
    <cfRule type="cellIs" dxfId="153" priority="237" operator="lessThan">
      <formula>6</formula>
    </cfRule>
    <cfRule type="cellIs" dxfId="152" priority="238" operator="lessThan">
      <formula>8</formula>
    </cfRule>
    <cfRule type="cellIs" dxfId="151" priority="239" operator="greaterThanOrEqual">
      <formula>8</formula>
    </cfRule>
  </conditionalFormatting>
  <conditionalFormatting sqref="G10:G45">
    <cfRule type="cellIs" dxfId="150" priority="230" operator="equal">
      <formula>0</formula>
    </cfRule>
    <cfRule type="cellIs" dxfId="149" priority="231" operator="equal">
      <formula>""</formula>
    </cfRule>
    <cfRule type="cellIs" dxfId="148" priority="232" operator="lessThan">
      <formula>6</formula>
    </cfRule>
    <cfRule type="cellIs" dxfId="147" priority="233" operator="lessThan">
      <formula>8</formula>
    </cfRule>
    <cfRule type="cellIs" dxfId="146" priority="234" operator="greaterThanOrEqual">
      <formula>8</formula>
    </cfRule>
  </conditionalFormatting>
  <conditionalFormatting sqref="I10:J45">
    <cfRule type="cellIs" dxfId="145" priority="225" operator="equal">
      <formula>0</formula>
    </cfRule>
    <cfRule type="cellIs" dxfId="144" priority="226" operator="equal">
      <formula>""</formula>
    </cfRule>
    <cfRule type="cellIs" dxfId="143" priority="227" operator="lessThan">
      <formula>6</formula>
    </cfRule>
    <cfRule type="cellIs" dxfId="142" priority="228" operator="lessThan">
      <formula>8</formula>
    </cfRule>
    <cfRule type="cellIs" dxfId="141" priority="229" operator="greaterThanOrEqual">
      <formula>8</formula>
    </cfRule>
  </conditionalFormatting>
  <conditionalFormatting sqref="M3:N3 D3:I3">
    <cfRule type="cellIs" dxfId="140" priority="220" operator="lessThan">
      <formula>6</formula>
    </cfRule>
    <cfRule type="cellIs" dxfId="139" priority="221" operator="greaterThan">
      <formula>0</formula>
    </cfRule>
    <cfRule type="cellIs" priority="222" operator="lessThan">
      <formula>6</formula>
    </cfRule>
    <cfRule type="cellIs" dxfId="138" priority="223" operator="lessThan">
      <formula>8</formula>
    </cfRule>
    <cfRule type="cellIs" dxfId="137" priority="224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G10" sqref="G10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8" t="s">
        <v>20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3">
      <c r="B3" s="181" t="s">
        <v>22</v>
      </c>
      <c r="C3" s="182"/>
      <c r="D3" s="183">
        <f>E46</f>
        <v>6.2857142857142856</v>
      </c>
      <c r="E3" s="184"/>
      <c r="F3" s="183">
        <f>G46</f>
        <v>7.6</v>
      </c>
      <c r="G3" s="184"/>
      <c r="H3" s="183">
        <f>I46</f>
        <v>6</v>
      </c>
      <c r="I3" s="184"/>
      <c r="J3" s="39"/>
      <c r="K3" s="53"/>
      <c r="L3" s="45"/>
      <c r="M3" s="59">
        <f>M46</f>
        <v>6.8</v>
      </c>
      <c r="N3" s="59">
        <f>N46</f>
        <v>6.6</v>
      </c>
    </row>
    <row r="4" spans="2:14" ht="15.75" customHeight="1" thickBot="1" x14ac:dyDescent="0.3">
      <c r="B4" s="27"/>
      <c r="C4" s="65"/>
      <c r="D4" s="171" t="s">
        <v>9</v>
      </c>
      <c r="E4" s="171"/>
      <c r="F4" s="171" t="s">
        <v>10</v>
      </c>
      <c r="G4" s="171"/>
      <c r="H4" s="171" t="s">
        <v>15</v>
      </c>
      <c r="I4" s="171"/>
      <c r="J4" s="40"/>
      <c r="K4" s="54"/>
      <c r="L4" s="46"/>
      <c r="M4" s="172" t="s">
        <v>8</v>
      </c>
      <c r="N4" s="173"/>
    </row>
    <row r="5" spans="2:14" ht="15.75" customHeight="1" thickBot="1" x14ac:dyDescent="0.3">
      <c r="B5" s="176" t="s">
        <v>7</v>
      </c>
      <c r="C5" s="177"/>
      <c r="D5" s="185">
        <v>10</v>
      </c>
      <c r="E5" s="186"/>
      <c r="F5" s="187">
        <v>22</v>
      </c>
      <c r="G5" s="186"/>
      <c r="H5" s="187">
        <v>20</v>
      </c>
      <c r="I5" s="188"/>
      <c r="J5" s="41"/>
      <c r="K5" s="54"/>
      <c r="L5" s="46"/>
      <c r="M5" s="174"/>
      <c r="N5" s="175"/>
    </row>
    <row r="6" spans="2:14" ht="61.5" thickBot="1" x14ac:dyDescent="0.3">
      <c r="B6" s="189" t="s">
        <v>0</v>
      </c>
      <c r="C6" s="190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1"/>
      <c r="C8" s="192"/>
      <c r="D8" s="193"/>
      <c r="E8" s="193"/>
      <c r="F8" s="193"/>
      <c r="G8" s="193"/>
      <c r="H8" s="194"/>
      <c r="I8" s="194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 t="str">
        <f>namen!B6</f>
        <v>leerling 1</v>
      </c>
      <c r="D10" s="78">
        <v>8</v>
      </c>
      <c r="E10" s="79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>6</v>
      </c>
      <c r="F10" s="78">
        <v>23</v>
      </c>
      <c r="G10" s="79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>10</v>
      </c>
      <c r="H10" s="78">
        <v>11</v>
      </c>
      <c r="I10" s="79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>4</v>
      </c>
      <c r="J10" s="43"/>
      <c r="K10" s="54"/>
      <c r="L10" s="46"/>
      <c r="M10" s="30">
        <f>IF(D10="","",IF(F10="","",IF(D10&gt;0,(E10+G10)/2)))</f>
        <v>8</v>
      </c>
      <c r="N10" s="21">
        <f>IF(D10="","",IF(F10="","",IF(H10="","",IF(H10&gt;0,(E10+G10+I10)/3))))</f>
        <v>6.666666666666667</v>
      </c>
    </row>
    <row r="11" spans="2:14" ht="15.75" customHeight="1" x14ac:dyDescent="0.25">
      <c r="B11" s="104">
        <v>2</v>
      </c>
      <c r="C11" s="105" t="str">
        <f>namen!B7</f>
        <v>leerling 2</v>
      </c>
      <c r="D11" s="22">
        <v>8</v>
      </c>
      <c r="E11" s="21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>6</v>
      </c>
      <c r="F11" s="22">
        <v>2</v>
      </c>
      <c r="G11" s="21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>4</v>
      </c>
      <c r="H11" s="22">
        <v>20</v>
      </c>
      <c r="I11" s="21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>10</v>
      </c>
      <c r="J11" s="43"/>
      <c r="K11" s="54"/>
      <c r="L11" s="46"/>
      <c r="M11" s="31">
        <f t="shared" ref="M11:M45" si="3">IF(D11="","",IF(F11="","",IF(D11&gt;0,(E11+G11)/2)))</f>
        <v>5</v>
      </c>
      <c r="N11" s="21">
        <f t="shared" ref="N11:N45" si="4">IF(D11="","",IF(F11="","",IF(H11="","",IF(H11&gt;0,(E11+G11+I11)/3))))</f>
        <v>6.666666666666667</v>
      </c>
    </row>
    <row r="12" spans="2:14" ht="15.75" customHeight="1" x14ac:dyDescent="0.25">
      <c r="B12" s="104">
        <v>3</v>
      </c>
      <c r="C12" s="105" t="str">
        <f>namen!B8</f>
        <v>leerling 3</v>
      </c>
      <c r="D12" s="22">
        <v>9</v>
      </c>
      <c r="E12" s="21">
        <f t="shared" si="0"/>
        <v>8</v>
      </c>
      <c r="F12" s="22">
        <v>22</v>
      </c>
      <c r="G12" s="21">
        <f t="shared" si="1"/>
        <v>10</v>
      </c>
      <c r="H12" s="22">
        <v>14</v>
      </c>
      <c r="I12" s="21">
        <f t="shared" si="2"/>
        <v>4</v>
      </c>
      <c r="J12" s="43"/>
      <c r="K12" s="54"/>
      <c r="L12" s="46"/>
      <c r="M12" s="31">
        <f t="shared" si="3"/>
        <v>9</v>
      </c>
      <c r="N12" s="21">
        <f t="shared" si="4"/>
        <v>7.333333333333333</v>
      </c>
    </row>
    <row r="13" spans="2:14" ht="15.75" customHeight="1" x14ac:dyDescent="0.25">
      <c r="B13" s="104">
        <v>4</v>
      </c>
      <c r="C13" s="105" t="str">
        <f>namen!B9</f>
        <v>leerling 4</v>
      </c>
      <c r="D13" s="22">
        <v>8</v>
      </c>
      <c r="E13" s="21">
        <f t="shared" si="0"/>
        <v>6</v>
      </c>
      <c r="F13" s="22">
        <v>18</v>
      </c>
      <c r="G13" s="21">
        <f t="shared" si="1"/>
        <v>6</v>
      </c>
      <c r="H13" s="22">
        <v>2</v>
      </c>
      <c r="I13" s="21">
        <f t="shared" si="2"/>
        <v>4</v>
      </c>
      <c r="J13" s="43"/>
      <c r="K13" s="54"/>
      <c r="L13" s="46"/>
      <c r="M13" s="31">
        <f t="shared" si="3"/>
        <v>6</v>
      </c>
      <c r="N13" s="21">
        <f t="shared" si="4"/>
        <v>5.333333333333333</v>
      </c>
    </row>
    <row r="14" spans="2:14" ht="15.75" customHeight="1" x14ac:dyDescent="0.25">
      <c r="B14" s="104">
        <v>5</v>
      </c>
      <c r="C14" s="105" t="str">
        <f>namen!B10</f>
        <v>leerling 5</v>
      </c>
      <c r="D14" s="22">
        <v>7</v>
      </c>
      <c r="E14" s="21">
        <f t="shared" si="0"/>
        <v>4</v>
      </c>
      <c r="F14" s="22">
        <v>20</v>
      </c>
      <c r="G14" s="21">
        <f t="shared" si="1"/>
        <v>8</v>
      </c>
      <c r="H14" s="22">
        <v>19</v>
      </c>
      <c r="I14" s="21">
        <f t="shared" si="2"/>
        <v>9</v>
      </c>
      <c r="J14" s="43"/>
      <c r="K14" s="54"/>
      <c r="L14" s="46"/>
      <c r="M14" s="31">
        <f t="shared" si="3"/>
        <v>6</v>
      </c>
      <c r="N14" s="21">
        <f t="shared" si="4"/>
        <v>7</v>
      </c>
    </row>
    <row r="15" spans="2:14" ht="15.75" customHeight="1" x14ac:dyDescent="0.25">
      <c r="B15" s="104">
        <v>6</v>
      </c>
      <c r="C15" s="105" t="str">
        <f>namen!B11</f>
        <v>leerling 6</v>
      </c>
      <c r="D15" s="22">
        <v>9</v>
      </c>
      <c r="E15" s="21">
        <f t="shared" si="0"/>
        <v>8</v>
      </c>
      <c r="F15" s="22"/>
      <c r="G15" s="21" t="str">
        <f t="shared" si="1"/>
        <v/>
      </c>
      <c r="H15" s="22">
        <v>16</v>
      </c>
      <c r="I15" s="21">
        <f t="shared" si="2"/>
        <v>6</v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 t="str">
        <f>namen!B12</f>
        <v>leerling 7</v>
      </c>
      <c r="D16" s="22">
        <v>8</v>
      </c>
      <c r="E16" s="21">
        <f t="shared" si="0"/>
        <v>6</v>
      </c>
      <c r="F16" s="22"/>
      <c r="G16" s="21" t="str">
        <f t="shared" si="1"/>
        <v/>
      </c>
      <c r="H16" s="22">
        <v>15</v>
      </c>
      <c r="I16" s="21">
        <f t="shared" si="2"/>
        <v>5</v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 t="str">
        <f>namen!B13</f>
        <v>leerling 8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 t="str">
        <f>namen!B14</f>
        <v>leerling 9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 t="str">
        <f>namen!B15</f>
        <v>leerling 10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 t="str">
        <f>namen!B16</f>
        <v>leerling 11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 t="str">
        <f>namen!B17</f>
        <v>leerling 12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 t="str">
        <f>namen!B18</f>
        <v>leerling 13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 t="str">
        <f>namen!B19</f>
        <v>leerling 14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 t="str">
        <f>namen!B20</f>
        <v>leerling 15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 t="str">
        <f>namen!B21</f>
        <v>leerling 16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 t="str">
        <f>namen!B22</f>
        <v>leerling 17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 t="str">
        <f>namen!B23</f>
        <v>leerling 18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 t="str">
        <f>namen!B24</f>
        <v>leerling 19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 t="str">
        <f>namen!B25</f>
        <v>leerling 20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 t="str">
        <f>namen!B26</f>
        <v>leerling 21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 t="str">
        <f>namen!B27</f>
        <v>leerling 22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 t="str">
        <f>namen!B28</f>
        <v>leerling 23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 t="str">
        <f>namen!B29</f>
        <v>leerling 24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 t="str">
        <f>namen!B30</f>
        <v>leerling 25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 t="str">
        <f>namen!B31</f>
        <v>leerling 26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 t="str">
        <f>namen!B32</f>
        <v>leerling 27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 t="str">
        <f>namen!B33</f>
        <v>leerling 28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>
        <f>AVERAGE(E10:E45)</f>
        <v>6.2857142857142856</v>
      </c>
      <c r="F46" s="73"/>
      <c r="G46" s="26">
        <f>AVERAGE(G10:G45)</f>
        <v>7.6</v>
      </c>
      <c r="H46" s="73"/>
      <c r="I46" s="26">
        <f>AVERAGE(I10:I45)</f>
        <v>6</v>
      </c>
      <c r="J46" s="26"/>
      <c r="K46" s="73"/>
      <c r="L46" s="73"/>
      <c r="M46" s="26">
        <f>AVERAGE(M10:M45)</f>
        <v>6.8</v>
      </c>
      <c r="N46" s="26">
        <f>AVERAGE(N10:N45)</f>
        <v>6.6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136" priority="26" operator="equal">
      <formula>0</formula>
    </cfRule>
    <cfRule type="cellIs" dxfId="135" priority="27" operator="equal">
      <formula>""</formula>
    </cfRule>
    <cfRule type="cellIs" dxfId="134" priority="28" operator="lessThan">
      <formula>6</formula>
    </cfRule>
    <cfRule type="cellIs" dxfId="133" priority="29" operator="lessThan">
      <formula>8</formula>
    </cfRule>
    <cfRule type="cellIs" dxfId="132" priority="30" operator="greaterThanOrEqual">
      <formula>8</formula>
    </cfRule>
  </conditionalFormatting>
  <conditionalFormatting sqref="M10:M45">
    <cfRule type="cellIs" dxfId="131" priority="21" operator="equal">
      <formula>0</formula>
    </cfRule>
    <cfRule type="cellIs" dxfId="130" priority="22" operator="equal">
      <formula>""</formula>
    </cfRule>
    <cfRule type="cellIs" dxfId="129" priority="23" operator="lessThan">
      <formula>6</formula>
    </cfRule>
    <cfRule type="cellIs" dxfId="128" priority="24" operator="lessThan">
      <formula>8</formula>
    </cfRule>
    <cfRule type="cellIs" dxfId="127" priority="25" operator="greaterThanOrEqual">
      <formula>8</formula>
    </cfRule>
  </conditionalFormatting>
  <conditionalFormatting sqref="N10:N45">
    <cfRule type="cellIs" dxfId="126" priority="16" operator="equal">
      <formula>0</formula>
    </cfRule>
    <cfRule type="cellIs" dxfId="125" priority="17" operator="equal">
      <formula>""</formula>
    </cfRule>
    <cfRule type="cellIs" dxfId="124" priority="18" operator="lessThan">
      <formula>6</formula>
    </cfRule>
    <cfRule type="cellIs" dxfId="123" priority="19" operator="lessThan">
      <formula>8</formula>
    </cfRule>
    <cfRule type="cellIs" dxfId="122" priority="20" operator="greaterThanOrEqual">
      <formula>8</formula>
    </cfRule>
  </conditionalFormatting>
  <conditionalFormatting sqref="G10:G45">
    <cfRule type="cellIs" dxfId="121" priority="11" operator="equal">
      <formula>0</formula>
    </cfRule>
    <cfRule type="cellIs" dxfId="120" priority="12" operator="equal">
      <formula>""</formula>
    </cfRule>
    <cfRule type="cellIs" dxfId="119" priority="13" operator="lessThan">
      <formula>6</formula>
    </cfRule>
    <cfRule type="cellIs" dxfId="118" priority="14" operator="lessThan">
      <formula>8</formula>
    </cfRule>
    <cfRule type="cellIs" dxfId="117" priority="15" operator="greaterThanOrEqual">
      <formula>8</formula>
    </cfRule>
  </conditionalFormatting>
  <conditionalFormatting sqref="I10:J45">
    <cfRule type="cellIs" dxfId="116" priority="6" operator="equal">
      <formula>0</formula>
    </cfRule>
    <cfRule type="cellIs" dxfId="115" priority="7" operator="equal">
      <formula>""</formula>
    </cfRule>
    <cfRule type="cellIs" dxfId="114" priority="8" operator="lessThan">
      <formula>6</formula>
    </cfRule>
    <cfRule type="cellIs" dxfId="113" priority="9" operator="lessThan">
      <formula>8</formula>
    </cfRule>
    <cfRule type="cellIs" dxfId="112" priority="10" operator="greaterThanOrEqual">
      <formula>8</formula>
    </cfRule>
  </conditionalFormatting>
  <conditionalFormatting sqref="M3:N3 D3:I3">
    <cfRule type="cellIs" dxfId="111" priority="1" operator="lessThan">
      <formula>6</formula>
    </cfRule>
    <cfRule type="cellIs" dxfId="110" priority="2" operator="greaterThan">
      <formula>0</formula>
    </cfRule>
    <cfRule type="cellIs" priority="3" operator="lessThan">
      <formula>6</formula>
    </cfRule>
    <cfRule type="cellIs" dxfId="109" priority="4" operator="lessThan">
      <formula>8</formula>
    </cfRule>
    <cfRule type="cellIs" dxfId="108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4</vt:i4>
      </vt:variant>
    </vt:vector>
  </HeadingPairs>
  <TitlesOfParts>
    <vt:vector size="18" baseType="lpstr">
      <vt:lpstr>namen</vt:lpstr>
      <vt:lpstr>dictee 1</vt:lpstr>
      <vt:lpstr>dictee 2</vt:lpstr>
      <vt:lpstr>dictee 3</vt:lpstr>
      <vt:lpstr>dictee 4</vt:lpstr>
      <vt:lpstr>dictee 5</vt:lpstr>
      <vt:lpstr>dictee 6</vt:lpstr>
      <vt:lpstr>dictee 7</vt:lpstr>
      <vt:lpstr>dictee 8</vt:lpstr>
      <vt:lpstr>totaal woorddictee</vt:lpstr>
      <vt:lpstr>totaal zinnendictee</vt:lpstr>
      <vt:lpstr>totaal werkwoordendictee</vt:lpstr>
      <vt:lpstr>totaal gemiddelde</vt:lpstr>
      <vt:lpstr>individueel overzicht</vt:lpstr>
      <vt:lpstr>'individueel overzicht'!Afdrukbereik</vt:lpstr>
      <vt:lpstr>'totaal gemiddelde'!Afdrukbereik</vt:lpstr>
      <vt:lpstr>'totaal werkwoordendictee'!Afdrukbereik</vt:lpstr>
      <vt:lpstr>'totaal zinnendictee'!Afdrukbereik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Meinen</dc:creator>
  <cp:lastModifiedBy>Meinen</cp:lastModifiedBy>
  <cp:lastPrinted>2017-12-27T09:32:04Z</cp:lastPrinted>
  <dcterms:created xsi:type="dcterms:W3CDTF">2017-11-26T14:42:08Z</dcterms:created>
  <dcterms:modified xsi:type="dcterms:W3CDTF">2017-12-27T10:42:38Z</dcterms:modified>
</cp:coreProperties>
</file>